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17_大河原町★☆\01_当初\"/>
    </mc:Choice>
  </mc:AlternateContent>
  <workbookProtection workbookAlgorithmName="SHA-512" workbookHashValue="PLx3nc0ql3se3Yi8eN2zh44vrd2cmUzXxjHTNPzFf011AKnrbN1yWo71DUnh1ClbBgXpvewg0vKoX/g9bf633Q==" workbookSaltValue="J9HIZebJQ7Hi3u0IC9i9zA==" workbookSpinCount="100000" lockStructure="1"/>
  <bookViews>
    <workbookView xWindow="-120" yWindow="-120" windowWidth="2073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D8" i="4"/>
  <c r="W8" i="4"/>
  <c r="P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<sst xmlns="http://schemas.openxmlformats.org/spreadsheetml/2006/main" count="228" uniqueCount="114">
  <si>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</si>
  <si>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</si>
  <si>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</si>
  <si>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</si>
  <si>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</si>
  <si>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</si>
  <si>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</si>
  <si>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</si>
  <si>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</si>
  <si>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</si>
  <si>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</si>
  <si>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</si>
  <si>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</si>
  <si>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</si>
  <si>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</si>
  <si>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</si>
  <si>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</si>
  <si>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</si>
  <si>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</si>
  <si>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</si>
  <si>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</si>
  <si>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</si>
  <si>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</si>
  <si>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</si>
  <si>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</si>
  <si>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</si>
  <si>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</si>
  <si>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</si>
  <si>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</si>
  <si>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</si>
  <si>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</si>
  <si>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</si>
  <si>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</si>
  <si>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</si>
  <si>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</si>
  <si>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</si>
  <si>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</si>
  <si>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</si>
  <si>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</si>
  <si>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</si>
  <si>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</si>
  <si>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</si>
  <si>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</si>
  <si>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</si>
  <si>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</si>
  <si>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</si>
  <si>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</si>
  <si>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</si>
  <si>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</si>
  <si>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</si>
  <si>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</si>
  <si>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</si>
  <si>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</si>
  <si>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</si>
  <si>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</si>
  <si>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</si>
  <si>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</si>
  <si>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</si>
  <si>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</si>
  <si>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</si>
  <si>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</si>
  <si>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</si>
  <si>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</si>
  <si>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</si>
  <si>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</si>
  <si>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</si>
  <si>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</si>
  <si>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</si>
  <si>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</si>
  <si>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</si>
  <si>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</si>
  <si>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</si>
  <si>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</si>
  <si>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</si>
  <si>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</si>
  <si>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</si>
  <si>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</si>
  <si>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</si>
  <si>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</si>
  <si>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</si>
  <si>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</si>
  <si>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</si>
  <si>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</si>
  <si>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</si>
  <si>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</si>
  <si>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</si>
  <si>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</si>
  <si>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</si>
  <si>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</si>
  <si>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</si>
  <si>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</si>
  <si>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</si>
  <si>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</si>
  <si>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大河原町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</si>
  <si>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</si>
  <si>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</si>
  <si>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</si>
  <si>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</si>
  <si>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</si>
  <si>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</si>
  <si>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</si>
  <si>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</si>
  <si>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</si>
  <si>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</si>
  <si>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</si>
  <si>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</si>
  <si>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</si>
  <si>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</si>
  <si>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</si>
  <si>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</si>
  <si>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</si>
  <si>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水道事業の経営状況は、健全性が確保され、安定的な事業経営状況であると言えます。
　将来的には、人口減少等による収益の減少や、更新費用の増大等、経営状況に影響を及ぼす事態が想定されます。このことから、経営戦略により分析した状況を加味し、長期的な経営の見通しを立て、安定的な事業継続を進めていきます。</t>
    <rPh sb="1" eb="5">
      <t>スイドウジギョウ</t>
    </rPh>
    <rPh sb="6" eb="10">
      <t>ケイエイジョウキョウ</t>
    </rPh>
    <rPh sb="12" eb="15">
      <t>ケンゼンセイ</t>
    </rPh>
    <rPh sb="16" eb="18">
      <t>カクホ</t>
    </rPh>
    <rPh sb="21" eb="23">
      <t>アンテイ</t>
    </rPh>
    <rPh sb="23" eb="24">
      <t>テキ</t>
    </rPh>
    <rPh sb="25" eb="27">
      <t>ジギョウ</t>
    </rPh>
    <rPh sb="27" eb="29">
      <t>ケイエイ</t>
    </rPh>
    <rPh sb="29" eb="31">
      <t>ジョウキョウ</t>
    </rPh>
    <rPh sb="35" eb="36">
      <t>イ</t>
    </rPh>
    <rPh sb="42" eb="45">
      <t>ショウライテキ</t>
    </rPh>
    <rPh sb="48" eb="50">
      <t>ジンコウ</t>
    </rPh>
    <rPh sb="50" eb="52">
      <t>ゲンショウ</t>
    </rPh>
    <rPh sb="52" eb="53">
      <t>トウ</t>
    </rPh>
    <rPh sb="56" eb="58">
      <t>シュウエキ</t>
    </rPh>
    <rPh sb="59" eb="61">
      <t>ゲンショウ</t>
    </rPh>
    <rPh sb="63" eb="65">
      <t>コウシン</t>
    </rPh>
    <rPh sb="65" eb="67">
      <t>ヒヨウ</t>
    </rPh>
    <rPh sb="68" eb="70">
      <t>ゾウダイ</t>
    </rPh>
    <rPh sb="70" eb="71">
      <t>トウ</t>
    </rPh>
    <rPh sb="72" eb="74">
      <t>ケイエイ</t>
    </rPh>
    <rPh sb="74" eb="76">
      <t>ジョウキョウ</t>
    </rPh>
    <rPh sb="77" eb="79">
      <t>エイキョウ</t>
    </rPh>
    <rPh sb="80" eb="81">
      <t>オヨ</t>
    </rPh>
    <rPh sb="83" eb="85">
      <t>ジタイ</t>
    </rPh>
    <rPh sb="86" eb="88">
      <t>ソウテイ</t>
    </rPh>
    <rPh sb="100" eb="102">
      <t>ケイエイ</t>
    </rPh>
    <rPh sb="102" eb="104">
      <t>センリャク</t>
    </rPh>
    <rPh sb="107" eb="109">
      <t>ブンセキ</t>
    </rPh>
    <rPh sb="111" eb="113">
      <t>ジョウキョウ</t>
    </rPh>
    <rPh sb="114" eb="116">
      <t>カミ</t>
    </rPh>
    <rPh sb="118" eb="121">
      <t>チョウキテキ</t>
    </rPh>
    <rPh sb="122" eb="124">
      <t>ケイエイ</t>
    </rPh>
    <rPh sb="125" eb="127">
      <t>ミトオ</t>
    </rPh>
    <rPh sb="129" eb="130">
      <t>タ</t>
    </rPh>
    <rPh sb="132" eb="134">
      <t>アンテイ</t>
    </rPh>
    <rPh sb="134" eb="135">
      <t>テキ</t>
    </rPh>
    <rPh sb="136" eb="138">
      <t>ジギョウ</t>
    </rPh>
    <rPh sb="138" eb="140">
      <t>ケイゾク</t>
    </rPh>
    <rPh sb="141" eb="142">
      <t>スス</t>
    </rPh>
    <phoneticPr fontId="4"/>
  </si>
  <si>
    <t>◆経常収支比率は、継続して100%以上で推移しており、累積欠損金もなく、経営は安定している状況にあります。今後も健全経営を維持できるよう努めていきます。
◆料金回収率に関しても、継続して100%を上回っています。継続して未収額の縮減を図り、収益の確保に努めます。
◆企業債残高対給水収益比率は、類似団体平均値と比較しても低い水準であり、給水収益に対する適切な投資規模となっています。
◆給水原価は、３年連続で減少しましたが、なお類似団体平均値よりも高い水準となっています。計画的な更新工事等を実施してきたことにより減価償却費等の経常費用が比較的大きいことが要因のひとつと考えられます。経営のバランスを考慮し、効率的な事業執行に努めていきます。　　　　　　　　　　　　　　　　　　　　　　　　　　　　　　　　◆施設利用率は、類似団体平均値よりも高い水準で推移しており、適切な施設規模を維持しています。
◆有収率は、近年90％前後で推移しており、類似団体平均値を上回っています。今後も継続的な漏水調査の実施等により、更なる向上に努めます。　</t>
    <rPh sb="27" eb="32">
      <t>ルイセキケッソンキン</t>
    </rPh>
    <rPh sb="36" eb="38">
      <t>ケイエイ</t>
    </rPh>
    <rPh sb="39" eb="41">
      <t>アンテイ</t>
    </rPh>
    <rPh sb="45" eb="47">
      <t>ジョウキョウ</t>
    </rPh>
    <rPh sb="53" eb="55">
      <t>コンゴ</t>
    </rPh>
    <rPh sb="68" eb="69">
      <t>ツト</t>
    </rPh>
    <rPh sb="200" eb="203">
      <t>ネンレンゾク</t>
    </rPh>
    <rPh sb="204" eb="206">
      <t>ゲンショウ</t>
    </rPh>
    <rPh sb="236" eb="239">
      <t>ケイカクテキ</t>
    </rPh>
    <rPh sb="240" eb="242">
      <t>コウシン</t>
    </rPh>
    <rPh sb="242" eb="244">
      <t>コウジ</t>
    </rPh>
    <rPh sb="244" eb="245">
      <t>トウ</t>
    </rPh>
    <rPh sb="246" eb="248">
      <t>ジッシ</t>
    </rPh>
    <rPh sb="257" eb="259">
      <t>ゲンカ</t>
    </rPh>
    <rPh sb="259" eb="261">
      <t>ショウキャク</t>
    </rPh>
    <rPh sb="261" eb="262">
      <t>ヒ</t>
    </rPh>
    <rPh sb="262" eb="263">
      <t>トウ</t>
    </rPh>
    <rPh sb="264" eb="266">
      <t>ケイジョウ</t>
    </rPh>
    <rPh sb="266" eb="268">
      <t>ヒヨウ</t>
    </rPh>
    <rPh sb="269" eb="272">
      <t>ヒカクテキ</t>
    </rPh>
    <rPh sb="272" eb="273">
      <t>オオ</t>
    </rPh>
    <rPh sb="278" eb="280">
      <t>ヨウイン</t>
    </rPh>
    <rPh sb="285" eb="286">
      <t>カンガ</t>
    </rPh>
    <rPh sb="292" eb="294">
      <t>ケイエイ</t>
    </rPh>
    <rPh sb="300" eb="302">
      <t>コウリョ</t>
    </rPh>
    <rPh sb="308" eb="310">
      <t>ジギョウ</t>
    </rPh>
    <rPh sb="406" eb="408">
      <t>キンネン</t>
    </rPh>
    <rPh sb="411" eb="413">
      <t>ゼンゴ</t>
    </rPh>
    <rPh sb="414" eb="416">
      <t>スイイ</t>
    </rPh>
    <rPh sb="437" eb="439">
      <t>コンゴ</t>
    </rPh>
    <phoneticPr fontId="4"/>
  </si>
  <si>
    <t>◆有形固定資産減価償却率は類似団体平均値と比較し下回っています。引き続き、将来的な施設更新を考慮し、計画的な更新事業を進めていきます。　　　　　　　◆管路経年化率は、類似団体を大きく上回る管路更新を実施しているため、年々低下しています。引き続き計画的な管路更新を進め、施設の安定化に取り組んでいきます。</t>
    <rPh sb="1" eb="3">
      <t>ユウケイ</t>
    </rPh>
    <rPh sb="3" eb="5">
      <t>コテイ</t>
    </rPh>
    <rPh sb="5" eb="7">
      <t>シサン</t>
    </rPh>
    <rPh sb="7" eb="9">
      <t>ゲンカ</t>
    </rPh>
    <rPh sb="9" eb="11">
      <t>ショウキャク</t>
    </rPh>
    <rPh sb="11" eb="12">
      <t>リツ</t>
    </rPh>
    <rPh sb="13" eb="15">
      <t>ルイジ</t>
    </rPh>
    <rPh sb="15" eb="17">
      <t>ダンタイ</t>
    </rPh>
    <rPh sb="17" eb="20">
      <t>ヘイキンチ</t>
    </rPh>
    <rPh sb="21" eb="23">
      <t>ヒカク</t>
    </rPh>
    <rPh sb="24" eb="26">
      <t>シタマワ</t>
    </rPh>
    <rPh sb="32" eb="33">
      <t>ヒ</t>
    </rPh>
    <rPh sb="34" eb="35">
      <t>ツヅ</t>
    </rPh>
    <rPh sb="37" eb="40">
      <t>ショウライテキ</t>
    </rPh>
    <rPh sb="41" eb="43">
      <t>シセツ</t>
    </rPh>
    <rPh sb="43" eb="45">
      <t>コウシン</t>
    </rPh>
    <rPh sb="46" eb="48">
      <t>コウリョ</t>
    </rPh>
    <rPh sb="50" eb="52">
      <t>ケイカク</t>
    </rPh>
    <rPh sb="52" eb="53">
      <t>テキ</t>
    </rPh>
    <rPh sb="54" eb="56">
      <t>コウシン</t>
    </rPh>
    <rPh sb="56" eb="58">
      <t>ジギョウ</t>
    </rPh>
    <rPh sb="59" eb="60">
      <t>スス</t>
    </rPh>
    <rPh sb="83" eb="87">
      <t>ルイジダンタイ</t>
    </rPh>
    <rPh sb="88" eb="89">
      <t>オオ</t>
    </rPh>
    <rPh sb="91" eb="93">
      <t>ウワマワ</t>
    </rPh>
    <rPh sb="108" eb="112">
      <t>ネンネンテイカ</t>
    </rPh>
    <rPh sb="118" eb="119">
      <t>ヒ</t>
    </rPh>
    <rPh sb="120" eb="121">
      <t>ツヅ</t>
    </rPh>
    <rPh sb="122" eb="124">
      <t>ケイカク</t>
    </rPh>
    <rPh sb="124" eb="125">
      <t>テキ</t>
    </rPh>
    <rPh sb="126" eb="128">
      <t>カンロ</t>
    </rPh>
    <rPh sb="128" eb="130">
      <t>コウシン</t>
    </rPh>
    <rPh sb="131" eb="132">
      <t>スス</t>
    </rPh>
    <rPh sb="134" eb="136">
      <t>シセツ</t>
    </rPh>
    <rPh sb="137" eb="140">
      <t>アンテイカ</t>
    </rPh>
    <rPh sb="141" eb="142">
      <t>ト</t>
    </rPh>
    <rPh sb="143" eb="144">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</si>
</sst>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0.63</c:v>
                </c:pt>
                <c:pt idx="1">
                  <c:v>1.37</c:v>
                </c:pt>
                <c:pt idx="2">
                  <c:v>0.77</c:v>
                </c:pt>
                <c:pt idx="3">
                  <c:v>1.71</c:v>
                </c:pt>
                <c:pt idx="4">
                  <c:v>1.52</c:v>
                </c:pt>
              </c:numCache>
            </c:numRef>
          </c:val>
          <c:extLst>
            <c:ext xmlns:c16="http://schemas.microsoft.com/office/drawing/2014/chart" uri="{C3380CC4-5D6E-409C-BE32-E72D297353CC}">
              <c16:uniqueId val="{00000000-5EAF-4318-AA45-C52B60D0024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5EAF-4318-AA45-C52B60D0024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69.819999999999993</c:v>
                </c:pt>
                <c:pt idx="1">
                  <c:v>69.39</c:v>
                </c:pt>
                <c:pt idx="2">
                  <c:v>69.41</c:v>
                </c:pt>
                <c:pt idx="3">
                  <c:v>70.97</c:v>
                </c:pt>
                <c:pt idx="4">
                  <c:v>68.53</c:v>
                </c:pt>
              </c:numCache>
            </c:numRef>
          </c:val>
          <c:extLst>
            <c:ext xmlns:c16="http://schemas.microsoft.com/office/drawing/2014/chart" uri="{C3380CC4-5D6E-409C-BE32-E72D297353CC}">
              <c16:uniqueId val="{00000000-7CC9-4C3A-8C23-B301ECEE53D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7CC9-4C3A-8C23-B301ECEE53D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89.93</c:v>
                </c:pt>
                <c:pt idx="1">
                  <c:v>89.11</c:v>
                </c:pt>
                <c:pt idx="2">
                  <c:v>91.26</c:v>
                </c:pt>
                <c:pt idx="3">
                  <c:v>89.23</c:v>
                </c:pt>
                <c:pt idx="4">
                  <c:v>90.78</c:v>
                </c:pt>
              </c:numCache>
            </c:numRef>
          </c:val>
          <c:extLst>
            <c:ext xmlns:c16="http://schemas.microsoft.com/office/drawing/2014/chart" uri="{C3380CC4-5D6E-409C-BE32-E72D297353CC}">
              <c16:uniqueId val="{00000000-C71F-40A8-AA5B-3477BBDF158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C71F-40A8-AA5B-3477BBDF158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133.97999999999999</c:v>
                </c:pt>
                <c:pt idx="1">
                  <c:v>115.19</c:v>
                </c:pt>
                <c:pt idx="2">
                  <c:v>120.48</c:v>
                </c:pt>
                <c:pt idx="3">
                  <c:v>121.75</c:v>
                </c:pt>
                <c:pt idx="4">
                  <c:v>124.64</c:v>
                </c:pt>
              </c:numCache>
            </c:numRef>
          </c:val>
          <c:extLst>
            <c:ext xmlns:c16="http://schemas.microsoft.com/office/drawing/2014/chart" uri="{C3380CC4-5D6E-409C-BE32-E72D297353CC}">
              <c16:uniqueId val="{00000000-A2F3-417D-9269-B45D4D99A0A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A2F3-417D-9269-B45D4D99A0A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43.62</c:v>
                </c:pt>
                <c:pt idx="1">
                  <c:v>45.16</c:v>
                </c:pt>
                <c:pt idx="2">
                  <c:v>46.75</c:v>
                </c:pt>
                <c:pt idx="3">
                  <c:v>47.72</c:v>
                </c:pt>
                <c:pt idx="4">
                  <c:v>48.97</c:v>
                </c:pt>
              </c:numCache>
            </c:numRef>
          </c:val>
          <c:extLst>
            <c:ext xmlns:c16="http://schemas.microsoft.com/office/drawing/2014/chart" uri="{C3380CC4-5D6E-409C-BE32-E72D297353CC}">
              <c16:uniqueId val="{00000000-E8DE-4895-B750-DBAD28F5215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E8DE-4895-B750-DBAD28F5215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13.17</c:v>
                </c:pt>
                <c:pt idx="1">
                  <c:v>12.05</c:v>
                </c:pt>
                <c:pt idx="2">
                  <c:v>11.26</c:v>
                </c:pt>
                <c:pt idx="3">
                  <c:v>9.4600000000000009</c:v>
                </c:pt>
                <c:pt idx="4">
                  <c:v>8.99</c:v>
                </c:pt>
              </c:numCache>
            </c:numRef>
          </c:val>
          <c:extLst>
            <c:ext xmlns:c16="http://schemas.microsoft.com/office/drawing/2014/chart" uri="{C3380CC4-5D6E-409C-BE32-E72D297353CC}">
              <c16:uniqueId val="{00000000-D028-49BF-8925-E0B0D3B35AD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D028-49BF-8925-E0B0D3B35AD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96-4424-B199-5A882D36914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B596-4424-B199-5A882D36914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1076.1400000000001</c:v>
                </c:pt>
                <c:pt idx="1">
                  <c:v>1128.9100000000001</c:v>
                </c:pt>
                <c:pt idx="2">
                  <c:v>1104.71</c:v>
                </c:pt>
                <c:pt idx="3">
                  <c:v>1059.33</c:v>
                </c:pt>
                <c:pt idx="4">
                  <c:v>1083.48</c:v>
                </c:pt>
              </c:numCache>
            </c:numRef>
          </c:val>
          <c:extLst>
            <c:ext xmlns:c16="http://schemas.microsoft.com/office/drawing/2014/chart" uri="{C3380CC4-5D6E-409C-BE32-E72D297353CC}">
              <c16:uniqueId val="{00000000-2D2A-461E-A2F2-6BC89D9FB14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2D2A-461E-A2F2-6BC89D9FB14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297.14</c:v>
                </c:pt>
                <c:pt idx="1">
                  <c:v>297.49</c:v>
                </c:pt>
                <c:pt idx="2">
                  <c:v>282.13</c:v>
                </c:pt>
                <c:pt idx="3">
                  <c:v>270.19</c:v>
                </c:pt>
                <c:pt idx="4">
                  <c:v>260.92</c:v>
                </c:pt>
              </c:numCache>
            </c:numRef>
          </c:val>
          <c:extLst>
            <c:ext xmlns:c16="http://schemas.microsoft.com/office/drawing/2014/chart" uri="{C3380CC4-5D6E-409C-BE32-E72D297353CC}">
              <c16:uniqueId val="{00000000-7134-44FF-A9D4-86E4595A85A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7134-44FF-A9D4-86E4595A85A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132.37</c:v>
                </c:pt>
                <c:pt idx="1">
                  <c:v>106.91</c:v>
                </c:pt>
                <c:pt idx="2">
                  <c:v>110.58</c:v>
                </c:pt>
                <c:pt idx="3">
                  <c:v>112.47</c:v>
                </c:pt>
                <c:pt idx="4">
                  <c:v>114.5</c:v>
                </c:pt>
              </c:numCache>
            </c:numRef>
          </c:val>
          <c:extLst>
            <c:ext xmlns:c16="http://schemas.microsoft.com/office/drawing/2014/chart" uri="{C3380CC4-5D6E-409C-BE32-E72D297353CC}">
              <c16:uniqueId val="{00000000-89FE-412E-B8E4-A7AA78E8147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89FE-412E-B8E4-A7AA78E8147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173.87</c:v>
                </c:pt>
                <c:pt idx="1">
                  <c:v>216.02</c:v>
                </c:pt>
                <c:pt idx="2">
                  <c:v>207.83</c:v>
                </c:pt>
                <c:pt idx="3">
                  <c:v>204.69</c:v>
                </c:pt>
                <c:pt idx="4">
                  <c:v>201.7</c:v>
                </c:pt>
              </c:numCache>
            </c:numRef>
          </c:val>
          <c:extLst>
            <c:ext xmlns:c16="http://schemas.microsoft.com/office/drawing/2014/chart" uri="{C3380CC4-5D6E-409C-BE32-E72D297353CC}">
              <c16:uniqueId val="{00000000-A7A8-4626-AB84-46A7A8F93C9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A7A8-4626-AB84-46A7A8F93C9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大河原町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23578</v>
      </c>
      <c r="AM8" s="45"/>
      <c r="AN8" s="45"/>
      <c r="AO8" s="45"/>
      <c r="AP8" s="45"/>
      <c r="AQ8" s="45"/>
      <c r="AR8" s="45"/>
      <c r="AS8" s="45"/>
      <c r="AT8" s="46">
        <f>データ!$S$6</f>
        <v>24.99</v>
      </c>
      <c r="AU8" s="47"/>
      <c r="AV8" s="47"/>
      <c r="AW8" s="47"/>
      <c r="AX8" s="47"/>
      <c r="AY8" s="47"/>
      <c r="AZ8" s="47"/>
      <c r="BA8" s="47"/>
      <c r="BB8" s="48">
        <f>データ!$T$6</f>
        <v>943.5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71.09</v>
      </c>
      <c r="J10" s="47"/>
      <c r="K10" s="47"/>
      <c r="L10" s="47"/>
      <c r="M10" s="47"/>
      <c r="N10" s="47"/>
      <c r="O10" s="81"/>
      <c r="P10" s="48">
        <f>データ!$P$6</f>
        <v>99.91</v>
      </c>
      <c r="Q10" s="48"/>
      <c r="R10" s="48"/>
      <c r="S10" s="48"/>
      <c r="T10" s="48"/>
      <c r="U10" s="48"/>
      <c r="V10" s="48"/>
      <c r="W10" s="45">
        <f>データ!$Q$6</f>
        <v>4378</v>
      </c>
      <c r="X10" s="45"/>
      <c r="Y10" s="45"/>
      <c r="Z10" s="45"/>
      <c r="AA10" s="45"/>
      <c r="AB10" s="45"/>
      <c r="AC10" s="45"/>
      <c r="AD10" s="2"/>
      <c r="AE10" s="2"/>
      <c r="AF10" s="2"/>
      <c r="AG10" s="2"/>
      <c r="AH10" s="2"/>
      <c r="AI10" s="2"/>
      <c r="AJ10" s="2"/>
      <c r="AK10" s="2"/>
      <c r="AL10" s="45">
        <f>データ!$U$6</f>
        <v>23635</v>
      </c>
      <c r="AM10" s="45"/>
      <c r="AN10" s="45"/>
      <c r="AO10" s="45"/>
      <c r="AP10" s="45"/>
      <c r="AQ10" s="45"/>
      <c r="AR10" s="45"/>
      <c r="AS10" s="45"/>
      <c r="AT10" s="46">
        <f>データ!$V$6</f>
        <v>24.45</v>
      </c>
      <c r="AU10" s="47"/>
      <c r="AV10" s="47"/>
      <c r="AW10" s="47"/>
      <c r="AX10" s="47"/>
      <c r="AY10" s="47"/>
      <c r="AZ10" s="47"/>
      <c r="BA10" s="47"/>
      <c r="BB10" s="48">
        <f>データ!$W$6</f>
        <v>966.67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W/Sl+/xXIae2mQ9knfo2O2ea6BNc9DbILZXxTBRfALcGTtHQy9vx6TWRWPZEh8EB5nxLsZbpGu9iW7Yz7q8RMg==" saltValue="6zz5qesUYp4g0T0/dlMHi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43214</v>
      </c>
      <c r="D6" s="20">
        <f t="shared" si="3"/>
        <v>46</v>
      </c>
      <c r="E6" s="20">
        <f t="shared" si="3"/>
        <v>1</v>
      </c>
      <c r="F6" s="20">
        <f t="shared" si="3"/>
        <v>0</v>
      </c>
      <c r="G6" s="20">
        <f t="shared" si="3"/>
        <v>1</v>
      </c>
      <c r="H6" s="20" t="str">
        <f t="shared" si="3"/>
        <v>宮城県　大河原町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71.09</v>
      </c>
      <c r="P6" s="21">
        <f t="shared" si="3"/>
        <v>99.91</v>
      </c>
      <c r="Q6" s="21">
        <f t="shared" si="3"/>
        <v>4378</v>
      </c>
      <c r="R6" s="21">
        <f t="shared" si="3"/>
        <v>23578</v>
      </c>
      <c r="S6" s="21">
        <f t="shared" si="3"/>
        <v>24.99</v>
      </c>
      <c r="T6" s="21">
        <f t="shared" si="3"/>
        <v>943.5</v>
      </c>
      <c r="U6" s="21">
        <f t="shared" si="3"/>
        <v>23635</v>
      </c>
      <c r="V6" s="21">
        <f t="shared" si="3"/>
        <v>24.45</v>
      </c>
      <c r="W6" s="21">
        <f t="shared" si="3"/>
        <v>966.67</v>
      </c>
      <c r="X6" s="22">
        <f>IF(X7="",NA(),X7)</f>
        <v>133.97999999999999</v>
      </c>
      <c r="Y6" s="22">
        <f t="shared" ref="Y6:AG6" si="4">IF(Y7="",NA(),Y7)</f>
        <v>115.19</v>
      </c>
      <c r="Z6" s="22">
        <f t="shared" si="4"/>
        <v>120.48</v>
      </c>
      <c r="AA6" s="22">
        <f t="shared" si="4"/>
        <v>121.75</v>
      </c>
      <c r="AB6" s="22">
        <f t="shared" si="4"/>
        <v>124.64</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1076.1400000000001</v>
      </c>
      <c r="AU6" s="22">
        <f t="shared" ref="AU6:BC6" si="6">IF(AU7="",NA(),AU7)</f>
        <v>1128.9100000000001</v>
      </c>
      <c r="AV6" s="22">
        <f t="shared" si="6"/>
        <v>1104.71</v>
      </c>
      <c r="AW6" s="22">
        <f t="shared" si="6"/>
        <v>1059.33</v>
      </c>
      <c r="AX6" s="22">
        <f t="shared" si="6"/>
        <v>1083.48</v>
      </c>
      <c r="AY6" s="22">
        <f t="shared" si="6"/>
        <v>369.69</v>
      </c>
      <c r="AZ6" s="22">
        <f t="shared" si="6"/>
        <v>379.08</v>
      </c>
      <c r="BA6" s="22">
        <f t="shared" si="6"/>
        <v>367.55</v>
      </c>
      <c r="BB6" s="22">
        <f t="shared" si="6"/>
        <v>378.56</v>
      </c>
      <c r="BC6" s="22">
        <f t="shared" si="6"/>
        <v>364.46</v>
      </c>
      <c r="BD6" s="21" t="str">
        <f>IF(BD7="","",IF(BD7="-","【-】","【"&amp;SUBSTITUTE(TEXT(BD7,"#,##0.00"),"-","△")&amp;"】"))</f>
        <v>【252.29】</v>
      </c>
      <c r="BE6" s="22">
        <f>IF(BE7="",NA(),BE7)</f>
        <v>297.14</v>
      </c>
      <c r="BF6" s="22">
        <f t="shared" ref="BF6:BN6" si="7">IF(BF7="",NA(),BF7)</f>
        <v>297.49</v>
      </c>
      <c r="BG6" s="22">
        <f t="shared" si="7"/>
        <v>282.13</v>
      </c>
      <c r="BH6" s="22">
        <f t="shared" si="7"/>
        <v>270.19</v>
      </c>
      <c r="BI6" s="22">
        <f t="shared" si="7"/>
        <v>260.92</v>
      </c>
      <c r="BJ6" s="22">
        <f t="shared" si="7"/>
        <v>402.99</v>
      </c>
      <c r="BK6" s="22">
        <f t="shared" si="7"/>
        <v>398.98</v>
      </c>
      <c r="BL6" s="22">
        <f t="shared" si="7"/>
        <v>418.68</v>
      </c>
      <c r="BM6" s="22">
        <f t="shared" si="7"/>
        <v>395.68</v>
      </c>
      <c r="BN6" s="22">
        <f t="shared" si="7"/>
        <v>403.72</v>
      </c>
      <c r="BO6" s="21" t="str">
        <f>IF(BO7="","",IF(BO7="-","【-】","【"&amp;SUBSTITUTE(TEXT(BO7,"#,##0.00"),"-","△")&amp;"】"))</f>
        <v>【268.07】</v>
      </c>
      <c r="BP6" s="22">
        <f>IF(BP7="",NA(),BP7)</f>
        <v>132.37</v>
      </c>
      <c r="BQ6" s="22">
        <f t="shared" ref="BQ6:BY6" si="8">IF(BQ7="",NA(),BQ7)</f>
        <v>106.91</v>
      </c>
      <c r="BR6" s="22">
        <f t="shared" si="8"/>
        <v>110.58</v>
      </c>
      <c r="BS6" s="22">
        <f t="shared" si="8"/>
        <v>112.47</v>
      </c>
      <c r="BT6" s="22">
        <f t="shared" si="8"/>
        <v>114.5</v>
      </c>
      <c r="BU6" s="22">
        <f t="shared" si="8"/>
        <v>98.66</v>
      </c>
      <c r="BV6" s="22">
        <f t="shared" si="8"/>
        <v>98.64</v>
      </c>
      <c r="BW6" s="22">
        <f t="shared" si="8"/>
        <v>94.78</v>
      </c>
      <c r="BX6" s="22">
        <f t="shared" si="8"/>
        <v>97.59</v>
      </c>
      <c r="BY6" s="22">
        <f t="shared" si="8"/>
        <v>92.17</v>
      </c>
      <c r="BZ6" s="21" t="str">
        <f>IF(BZ7="","",IF(BZ7="-","【-】","【"&amp;SUBSTITUTE(TEXT(BZ7,"#,##0.00"),"-","△")&amp;"】"))</f>
        <v>【97.47】</v>
      </c>
      <c r="CA6" s="22">
        <f>IF(CA7="",NA(),CA7)</f>
        <v>173.87</v>
      </c>
      <c r="CB6" s="22">
        <f t="shared" ref="CB6:CJ6" si="9">IF(CB7="",NA(),CB7)</f>
        <v>216.02</v>
      </c>
      <c r="CC6" s="22">
        <f t="shared" si="9"/>
        <v>207.83</v>
      </c>
      <c r="CD6" s="22">
        <f t="shared" si="9"/>
        <v>204.69</v>
      </c>
      <c r="CE6" s="22">
        <f t="shared" si="9"/>
        <v>201.7</v>
      </c>
      <c r="CF6" s="22">
        <f t="shared" si="9"/>
        <v>178.59</v>
      </c>
      <c r="CG6" s="22">
        <f t="shared" si="9"/>
        <v>178.92</v>
      </c>
      <c r="CH6" s="22">
        <f t="shared" si="9"/>
        <v>181.3</v>
      </c>
      <c r="CI6" s="22">
        <f t="shared" si="9"/>
        <v>181.71</v>
      </c>
      <c r="CJ6" s="22">
        <f t="shared" si="9"/>
        <v>188.51</v>
      </c>
      <c r="CK6" s="21" t="str">
        <f>IF(CK7="","",IF(CK7="-","【-】","【"&amp;SUBSTITUTE(TEXT(CK7,"#,##0.00"),"-","△")&amp;"】"))</f>
        <v>【174.75】</v>
      </c>
      <c r="CL6" s="22">
        <f>IF(CL7="",NA(),CL7)</f>
        <v>69.819999999999993</v>
      </c>
      <c r="CM6" s="22">
        <f t="shared" ref="CM6:CU6" si="10">IF(CM7="",NA(),CM7)</f>
        <v>69.39</v>
      </c>
      <c r="CN6" s="22">
        <f t="shared" si="10"/>
        <v>69.41</v>
      </c>
      <c r="CO6" s="22">
        <f t="shared" si="10"/>
        <v>70.97</v>
      </c>
      <c r="CP6" s="22">
        <f t="shared" si="10"/>
        <v>68.53</v>
      </c>
      <c r="CQ6" s="22">
        <f t="shared" si="10"/>
        <v>55.03</v>
      </c>
      <c r="CR6" s="22">
        <f t="shared" si="10"/>
        <v>55.14</v>
      </c>
      <c r="CS6" s="22">
        <f t="shared" si="10"/>
        <v>55.89</v>
      </c>
      <c r="CT6" s="22">
        <f t="shared" si="10"/>
        <v>55.72</v>
      </c>
      <c r="CU6" s="22">
        <f t="shared" si="10"/>
        <v>55.31</v>
      </c>
      <c r="CV6" s="21" t="str">
        <f>IF(CV7="","",IF(CV7="-","【-】","【"&amp;SUBSTITUTE(TEXT(CV7,"#,##0.00"),"-","△")&amp;"】"))</f>
        <v>【59.97】</v>
      </c>
      <c r="CW6" s="22">
        <f>IF(CW7="",NA(),CW7)</f>
        <v>89.93</v>
      </c>
      <c r="CX6" s="22">
        <f t="shared" ref="CX6:DF6" si="11">IF(CX7="",NA(),CX7)</f>
        <v>89.11</v>
      </c>
      <c r="CY6" s="22">
        <f t="shared" si="11"/>
        <v>91.26</v>
      </c>
      <c r="CZ6" s="22">
        <f t="shared" si="11"/>
        <v>89.23</v>
      </c>
      <c r="DA6" s="22">
        <f t="shared" si="11"/>
        <v>90.78</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43.62</v>
      </c>
      <c r="DI6" s="22">
        <f t="shared" ref="DI6:DQ6" si="12">IF(DI7="",NA(),DI7)</f>
        <v>45.16</v>
      </c>
      <c r="DJ6" s="22">
        <f t="shared" si="12"/>
        <v>46.75</v>
      </c>
      <c r="DK6" s="22">
        <f t="shared" si="12"/>
        <v>47.72</v>
      </c>
      <c r="DL6" s="22">
        <f t="shared" si="12"/>
        <v>48.97</v>
      </c>
      <c r="DM6" s="22">
        <f t="shared" si="12"/>
        <v>48.87</v>
      </c>
      <c r="DN6" s="22">
        <f t="shared" si="12"/>
        <v>49.92</v>
      </c>
      <c r="DO6" s="22">
        <f t="shared" si="12"/>
        <v>50.63</v>
      </c>
      <c r="DP6" s="22">
        <f t="shared" si="12"/>
        <v>51.29</v>
      </c>
      <c r="DQ6" s="22">
        <f t="shared" si="12"/>
        <v>52.2</v>
      </c>
      <c r="DR6" s="21" t="str">
        <f>IF(DR7="","",IF(DR7="-","【-】","【"&amp;SUBSTITUTE(TEXT(DR7,"#,##0.00"),"-","△")&amp;"】"))</f>
        <v>【51.51】</v>
      </c>
      <c r="DS6" s="22">
        <f>IF(DS7="",NA(),DS7)</f>
        <v>13.17</v>
      </c>
      <c r="DT6" s="22">
        <f t="shared" ref="DT6:EB6" si="13">IF(DT7="",NA(),DT7)</f>
        <v>12.05</v>
      </c>
      <c r="DU6" s="22">
        <f t="shared" si="13"/>
        <v>11.26</v>
      </c>
      <c r="DV6" s="22">
        <f t="shared" si="13"/>
        <v>9.4600000000000009</v>
      </c>
      <c r="DW6" s="22">
        <f t="shared" si="13"/>
        <v>8.99</v>
      </c>
      <c r="DX6" s="22">
        <f t="shared" si="13"/>
        <v>14.85</v>
      </c>
      <c r="DY6" s="22">
        <f t="shared" si="13"/>
        <v>16.88</v>
      </c>
      <c r="DZ6" s="22">
        <f t="shared" si="13"/>
        <v>18.28</v>
      </c>
      <c r="EA6" s="22">
        <f t="shared" si="13"/>
        <v>19.61</v>
      </c>
      <c r="EB6" s="22">
        <f t="shared" si="13"/>
        <v>20.73</v>
      </c>
      <c r="EC6" s="21" t="str">
        <f>IF(EC7="","",IF(EC7="-","【-】","【"&amp;SUBSTITUTE(TEXT(EC7,"#,##0.00"),"-","△")&amp;"】"))</f>
        <v>【23.75】</v>
      </c>
      <c r="ED6" s="22">
        <f>IF(ED7="",NA(),ED7)</f>
        <v>0.63</v>
      </c>
      <c r="EE6" s="22">
        <f t="shared" ref="EE6:EM6" si="14">IF(EE7="",NA(),EE7)</f>
        <v>1.37</v>
      </c>
      <c r="EF6" s="22">
        <f t="shared" si="14"/>
        <v>0.77</v>
      </c>
      <c r="EG6" s="22">
        <f t="shared" si="14"/>
        <v>1.71</v>
      </c>
      <c r="EH6" s="22">
        <f t="shared" si="14"/>
        <v>1.52</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43214</v>
      </c>
      <c r="D7" s="24">
        <v>46</v>
      </c>
      <c r="E7" s="24">
        <v>1</v>
      </c>
      <c r="F7" s="24">
        <v>0</v>
      </c>
      <c r="G7" s="24">
        <v>1</v>
      </c>
      <c r="H7" s="24" t="s">
        <v>93</v>
      </c>
      <c r="I7" s="24" t="s">
        <v>94</v>
      </c>
      <c r="J7" s="24" t="s">
        <v>95</v>
      </c>
      <c r="K7" s="24" t="s">
        <v>96</v>
      </c>
      <c r="L7" s="24" t="s">
        <v>97</v>
      </c>
      <c r="M7" s="24" t="s">
        <v>98</v>
      </c>
      <c r="N7" s="25" t="s">
        <v>99</v>
      </c>
      <c r="O7" s="25">
        <v>71.09</v>
      </c>
      <c r="P7" s="25">
        <v>99.91</v>
      </c>
      <c r="Q7" s="25">
        <v>4378</v>
      </c>
      <c r="R7" s="25">
        <v>23578</v>
      </c>
      <c r="S7" s="25">
        <v>24.99</v>
      </c>
      <c r="T7" s="25">
        <v>943.5</v>
      </c>
      <c r="U7" s="25">
        <v>23635</v>
      </c>
      <c r="V7" s="25">
        <v>24.45</v>
      </c>
      <c r="W7" s="25">
        <v>966.67</v>
      </c>
      <c r="X7" s="25">
        <v>133.97999999999999</v>
      </c>
      <c r="Y7" s="25">
        <v>115.19</v>
      </c>
      <c r="Z7" s="25">
        <v>120.48</v>
      </c>
      <c r="AA7" s="25">
        <v>121.75</v>
      </c>
      <c r="AB7" s="25">
        <v>124.64</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1076.1400000000001</v>
      </c>
      <c r="AU7" s="25">
        <v>1128.9100000000001</v>
      </c>
      <c r="AV7" s="25">
        <v>1104.71</v>
      </c>
      <c r="AW7" s="25">
        <v>1059.33</v>
      </c>
      <c r="AX7" s="25">
        <v>1083.48</v>
      </c>
      <c r="AY7" s="25">
        <v>369.69</v>
      </c>
      <c r="AZ7" s="25">
        <v>379.08</v>
      </c>
      <c r="BA7" s="25">
        <v>367.55</v>
      </c>
      <c r="BB7" s="25">
        <v>378.56</v>
      </c>
      <c r="BC7" s="25">
        <v>364.46</v>
      </c>
      <c r="BD7" s="25">
        <v>252.29</v>
      </c>
      <c r="BE7" s="25">
        <v>297.14</v>
      </c>
      <c r="BF7" s="25">
        <v>297.49</v>
      </c>
      <c r="BG7" s="25">
        <v>282.13</v>
      </c>
      <c r="BH7" s="25">
        <v>270.19</v>
      </c>
      <c r="BI7" s="25">
        <v>260.92</v>
      </c>
      <c r="BJ7" s="25">
        <v>402.99</v>
      </c>
      <c r="BK7" s="25">
        <v>398.98</v>
      </c>
      <c r="BL7" s="25">
        <v>418.68</v>
      </c>
      <c r="BM7" s="25">
        <v>395.68</v>
      </c>
      <c r="BN7" s="25">
        <v>403.72</v>
      </c>
      <c r="BO7" s="25">
        <v>268.07</v>
      </c>
      <c r="BP7" s="25">
        <v>132.37</v>
      </c>
      <c r="BQ7" s="25">
        <v>106.91</v>
      </c>
      <c r="BR7" s="25">
        <v>110.58</v>
      </c>
      <c r="BS7" s="25">
        <v>112.47</v>
      </c>
      <c r="BT7" s="25">
        <v>114.5</v>
      </c>
      <c r="BU7" s="25">
        <v>98.66</v>
      </c>
      <c r="BV7" s="25">
        <v>98.64</v>
      </c>
      <c r="BW7" s="25">
        <v>94.78</v>
      </c>
      <c r="BX7" s="25">
        <v>97.59</v>
      </c>
      <c r="BY7" s="25">
        <v>92.17</v>
      </c>
      <c r="BZ7" s="25">
        <v>97.47</v>
      </c>
      <c r="CA7" s="25">
        <v>173.87</v>
      </c>
      <c r="CB7" s="25">
        <v>216.02</v>
      </c>
      <c r="CC7" s="25">
        <v>207.83</v>
      </c>
      <c r="CD7" s="25">
        <v>204.69</v>
      </c>
      <c r="CE7" s="25">
        <v>201.7</v>
      </c>
      <c r="CF7" s="25">
        <v>178.59</v>
      </c>
      <c r="CG7" s="25">
        <v>178.92</v>
      </c>
      <c r="CH7" s="25">
        <v>181.3</v>
      </c>
      <c r="CI7" s="25">
        <v>181.71</v>
      </c>
      <c r="CJ7" s="25">
        <v>188.51</v>
      </c>
      <c r="CK7" s="25">
        <v>174.75</v>
      </c>
      <c r="CL7" s="25">
        <v>69.819999999999993</v>
      </c>
      <c r="CM7" s="25">
        <v>69.39</v>
      </c>
      <c r="CN7" s="25">
        <v>69.41</v>
      </c>
      <c r="CO7" s="25">
        <v>70.97</v>
      </c>
      <c r="CP7" s="25">
        <v>68.53</v>
      </c>
      <c r="CQ7" s="25">
        <v>55.03</v>
      </c>
      <c r="CR7" s="25">
        <v>55.14</v>
      </c>
      <c r="CS7" s="25">
        <v>55.89</v>
      </c>
      <c r="CT7" s="25">
        <v>55.72</v>
      </c>
      <c r="CU7" s="25">
        <v>55.31</v>
      </c>
      <c r="CV7" s="25">
        <v>59.97</v>
      </c>
      <c r="CW7" s="25">
        <v>89.93</v>
      </c>
      <c r="CX7" s="25">
        <v>89.11</v>
      </c>
      <c r="CY7" s="25">
        <v>91.26</v>
      </c>
      <c r="CZ7" s="25">
        <v>89.23</v>
      </c>
      <c r="DA7" s="25">
        <v>90.78</v>
      </c>
      <c r="DB7" s="25">
        <v>81.900000000000006</v>
      </c>
      <c r="DC7" s="25">
        <v>81.39</v>
      </c>
      <c r="DD7" s="25">
        <v>81.27</v>
      </c>
      <c r="DE7" s="25">
        <v>81.260000000000005</v>
      </c>
      <c r="DF7" s="25">
        <v>80.36</v>
      </c>
      <c r="DG7" s="25">
        <v>89.76</v>
      </c>
      <c r="DH7" s="25">
        <v>43.62</v>
      </c>
      <c r="DI7" s="25">
        <v>45.16</v>
      </c>
      <c r="DJ7" s="25">
        <v>46.75</v>
      </c>
      <c r="DK7" s="25">
        <v>47.72</v>
      </c>
      <c r="DL7" s="25">
        <v>48.97</v>
      </c>
      <c r="DM7" s="25">
        <v>48.87</v>
      </c>
      <c r="DN7" s="25">
        <v>49.92</v>
      </c>
      <c r="DO7" s="25">
        <v>50.63</v>
      </c>
      <c r="DP7" s="25">
        <v>51.29</v>
      </c>
      <c r="DQ7" s="25">
        <v>52.2</v>
      </c>
      <c r="DR7" s="25">
        <v>51.51</v>
      </c>
      <c r="DS7" s="25">
        <v>13.17</v>
      </c>
      <c r="DT7" s="25">
        <v>12.05</v>
      </c>
      <c r="DU7" s="25">
        <v>11.26</v>
      </c>
      <c r="DV7" s="25">
        <v>9.4600000000000009</v>
      </c>
      <c r="DW7" s="25">
        <v>8.99</v>
      </c>
      <c r="DX7" s="25">
        <v>14.85</v>
      </c>
      <c r="DY7" s="25">
        <v>16.88</v>
      </c>
      <c r="DZ7" s="25">
        <v>18.28</v>
      </c>
      <c r="EA7" s="25">
        <v>19.61</v>
      </c>
      <c r="EB7" s="25">
        <v>20.73</v>
      </c>
      <c r="EC7" s="25">
        <v>23.75</v>
      </c>
      <c r="ED7" s="25">
        <v>0.63</v>
      </c>
      <c r="EE7" s="25">
        <v>1.37</v>
      </c>
      <c r="EF7" s="25">
        <v>0.77</v>
      </c>
      <c r="EG7" s="25">
        <v>1.71</v>
      </c>
      <c r="EH7" s="25">
        <v>1.52</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2024-02-05T05:49:20Z</cp:lastPrinted>
  <dcterms:created xsi:type="dcterms:W3CDTF">2023-12-05T00:48:34Z</dcterms:created>
  <dcterms:modified xsi:type="dcterms:W3CDTF">2024-02-05T05:49:20Z</dcterms:modified>
  <cp:category/>
</cp:coreProperties>
</file>