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1.211\下水道課\GESUI_share【移行フォルダ】\30_経営係\025_照会報告関係(庁内外)\010 調査報告関係【宮城県】\R05\020 照会\240 R06.02.05受 公営企業に係る経営比較分析表（令和４年度決算）の分析等について(修正)\020 回答\"/>
    </mc:Choice>
  </mc:AlternateContent>
  <workbookProtection workbookAlgorithmName="SHA-512" workbookHashValue="S+OhkB8+xZUSgYvncR3Yjut0teNCg6OyQsbHxMxcT8WHc7O5qkhdvmyh850S6E/LsJFv70mRHyqOg6Zo9nKUxw==" workbookSaltValue="75V0AxRSdprLhBecST1SS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<sst xmlns="http://schemas.openxmlformats.org/spreadsheetml/2006/main" count="278" uniqueCount="118">
  <si>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</si>
  <si>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</si>
  <si>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</si>
  <si>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</si>
  <si>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</si>
  <si>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</si>
  <si>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</si>
  <si>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</si>
  <si>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</si>
  <si>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</si>
  <si>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</si>
  <si>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</si>
  <si>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</si>
  <si>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</si>
  <si>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</si>
  <si>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</si>
  <si>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</si>
  <si>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</si>
  <si>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</si>
  <si>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</si>
  <si>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</si>
  <si>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</si>
  <si>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</si>
  <si>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</si>
  <si>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</si>
  <si>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</si>
  <si>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</si>
  <si>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</si>
  <si>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</si>
  <si>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</si>
  <si>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</si>
  <si>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</si>
  <si>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</si>
  <si>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</si>
  <si>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</si>
  <si>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</si>
  <si>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</si>
  <si>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</si>
  <si>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</si>
  <si>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</si>
  <si>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</si>
  <si>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</si>
  <si>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</si>
  <si>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</si>
  <si>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</si>
  <si>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</si>
  <si>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</si>
  <si>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</si>
  <si>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</si>
  <si>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</si>
  <si>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</si>
  <si>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</si>
  <si>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</si>
  <si>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</si>
  <si>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</si>
  <si>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</si>
  <si>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</si>
  <si>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</si>
  <si>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</si>
  <si>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</si>
  <si>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</si>
  <si>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</si>
  <si>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</si>
  <si>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</si>
  <si>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</si>
  <si>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</si>
  <si>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</si>
  <si>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</si>
  <si>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</si>
  <si>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</si>
  <si>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</si>
  <si>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</si>
  <si>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</si>
  <si>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</si>
  <si>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</si>
  <si>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</si>
  <si>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</si>
  <si>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</si>
  <si>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</si>
  <si>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</si>
  <si>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</si>
  <si>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</si>
  <si>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</si>
  <si>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</si>
  <si>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</si>
  <si>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</si>
  <si>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</si>
  <si>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</si>
  <si>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</si>
  <si>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</si>
  <si>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</si>
  <si>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</si>
  <si>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</si>
  <si>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</si>
  <si>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</si>
  <si>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</si>
  <si>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</si>
  <si>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</si>
  <si>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</si>
  <si>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</si>
  <si>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</si>
  <si>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</si>
  <si>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</si>
  <si>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</si>
  <si>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</si>
  <si>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</si>
  <si>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</si>
  <si>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</si>
  <si>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</si>
  <si>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</si>
  <si>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</si>
  <si>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</si>
  <si>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</si>
  <si>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</si>
  <si>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</si>
  <si>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前年同様、昨今の社会情勢を踏まえた物価高騰による費用増大が経営に影響を及ぼしてはいるものの、健全な経営が行われている。
　しかし、今後の人口動態や更なる物価高騰も踏まえた使用料金の改定検討を進めるとともに経費削減の意識をより一層高め、健全な経営が維持できるよう努める。
　雨水施設については、比較的新しい施設ではあるものの、施設そのものが多額であるため、ストックマネジメントによる計画的な施設等の更新を進めていく。
</t>
    <rPh sb="88" eb="90">
      <t>リョウキン</t>
    </rPh>
    <rPh sb="137" eb="141">
      <t>ウスイシセツ</t>
    </rPh>
    <rPh sb="147" eb="150">
      <t>ヒカクテキ</t>
    </rPh>
    <rPh sb="150" eb="151">
      <t>アタラ</t>
    </rPh>
    <rPh sb="153" eb="155">
      <t>シセツ</t>
    </rPh>
    <rPh sb="163" eb="165">
      <t>シセツ</t>
    </rPh>
    <rPh sb="170" eb="172">
      <t>タガク</t>
    </rPh>
    <phoneticPr fontId="4"/>
  </si>
  <si>
    <t xml:space="preserve">　令和2年度から法適用しているため、有形固定資産減価償却率はまだ低い数値となっている。
　汚水に係る事業については、平成5年度から実施しており、管渠については耐用年数が半分を経過している状況にあることから、中継ポンプを中心に改築更新等を随時行っている。
　今後も適正な管理を徹底し、計画的な更新を行っていく。
</t>
    <rPh sb="1" eb="3">
      <t>レイワ</t>
    </rPh>
    <rPh sb="4" eb="6">
      <t>ネンド</t>
    </rPh>
    <rPh sb="8" eb="11">
      <t>ホウテキヨウ</t>
    </rPh>
    <rPh sb="18" eb="24">
      <t>ユウケイコテイシサン</t>
    </rPh>
    <rPh sb="24" eb="29">
      <t>ゲンカショウキャクリツ</t>
    </rPh>
    <rPh sb="32" eb="33">
      <t>ヒク</t>
    </rPh>
    <rPh sb="34" eb="36">
      <t>スウチ</t>
    </rPh>
    <rPh sb="45" eb="47">
      <t>オスイ</t>
    </rPh>
    <rPh sb="48" eb="49">
      <t>カカ</t>
    </rPh>
    <rPh sb="50" eb="52">
      <t>ジギョウ</t>
    </rPh>
    <rPh sb="58" eb="60">
      <t>ヘイセイ</t>
    </rPh>
    <rPh sb="61" eb="63">
      <t>ネンド</t>
    </rPh>
    <rPh sb="65" eb="67">
      <t>ジッシ</t>
    </rPh>
    <rPh sb="72" eb="74">
      <t>カンキョ</t>
    </rPh>
    <rPh sb="79" eb="81">
      <t>タイヨウ</t>
    </rPh>
    <rPh sb="93" eb="95">
      <t>ジョウキョウ</t>
    </rPh>
    <phoneticPr fontId="4"/>
  </si>
  <si>
    <t>　経常収支比率及び経費回収率について、前年度と比較してほぼ横ばいである。どちらの指標においても、一昨年度と比較すると営業費用が増幅している。これは、昨今の社会情勢による物価高騰が依然として経営に影響を与えており、今年度においても数値として表面化している。健全な経営を維持していくためにも、適正な使用料金改定等検討が必要となる。
　汚水処理原価についても、前年度とほぼ横ばいであり、物価の高騰、減価償却費の増加が要因となっている。
　今後は大きな資産の取得は見込んでいないが、引き続き経費の削減及び適正な使用料金の検討に加え、事業費の確保案を検討する等、工夫を凝らした経営に努める。
　水洗化率について、前年度と比較して逓増している。今後も逓増していけるよう引き続き普及啓発事業を実施するとともに、新規の普及啓発事業についても検討し、水洗化率の向上に努める。
　流動比率については、企業債の元金償還金が多いため、類似団体平均値と比較して低い数値となっている。今後は、企業債元金が年々減少することから、流動比率の改善が見込まれる。</t>
    <rPh sb="7" eb="8">
      <t>オヨ</t>
    </rPh>
    <rPh sb="9" eb="14">
      <t>ケイヒカイシュウリツ</t>
    </rPh>
    <rPh sb="23" eb="25">
      <t>ヒカク</t>
    </rPh>
    <rPh sb="48" eb="52">
      <t>イッサクネンド</t>
    </rPh>
    <rPh sb="106" eb="109">
      <t>コンネンド</t>
    </rPh>
    <rPh sb="114" eb="116">
      <t>スウチ</t>
    </rPh>
    <rPh sb="119" eb="122">
      <t>ヒョウメンカ</t>
    </rPh>
    <rPh sb="127" eb="129">
      <t>ケンゼン</t>
    </rPh>
    <rPh sb="130" eb="132">
      <t>ケイエイ</t>
    </rPh>
    <rPh sb="133" eb="135">
      <t>イジ</t>
    </rPh>
    <rPh sb="144" eb="146">
      <t>テキセイ</t>
    </rPh>
    <rPh sb="147" eb="149">
      <t>シヨウ</t>
    </rPh>
    <rPh sb="149" eb="151">
      <t>リョウキン</t>
    </rPh>
    <rPh sb="151" eb="154">
      <t>カイテイトウ</t>
    </rPh>
    <rPh sb="154" eb="156">
      <t>ケントウ</t>
    </rPh>
    <rPh sb="157" eb="159">
      <t>ヒツヨウ</t>
    </rPh>
    <rPh sb="165" eb="171">
      <t>オスイショリゲンカ</t>
    </rPh>
    <rPh sb="177" eb="180">
      <t>ゼンネンド</t>
    </rPh>
    <rPh sb="183" eb="184">
      <t>ヨコ</t>
    </rPh>
    <rPh sb="190" eb="192">
      <t>ブッカ</t>
    </rPh>
    <rPh sb="193" eb="195">
      <t>コウトウ</t>
    </rPh>
    <rPh sb="196" eb="200">
      <t>ゲンカショウキャク</t>
    </rPh>
    <rPh sb="200" eb="201">
      <t>ヒ</t>
    </rPh>
    <rPh sb="202" eb="204">
      <t>ゾウカ</t>
    </rPh>
    <rPh sb="205" eb="207">
      <t>ヨウイン</t>
    </rPh>
    <rPh sb="216" eb="218">
      <t>コンゴ</t>
    </rPh>
    <rPh sb="219" eb="220">
      <t>オオ</t>
    </rPh>
    <rPh sb="222" eb="224">
      <t>シサン</t>
    </rPh>
    <rPh sb="225" eb="227">
      <t>シュトク</t>
    </rPh>
    <rPh sb="228" eb="230">
      <t>ミコ</t>
    </rPh>
    <rPh sb="237" eb="238">
      <t>ヒ</t>
    </rPh>
    <rPh sb="239" eb="240">
      <t>ツヅ</t>
    </rPh>
    <rPh sb="241" eb="243">
      <t>ケイヒ</t>
    </rPh>
    <rPh sb="244" eb="246">
      <t>サクゲン</t>
    </rPh>
    <rPh sb="246" eb="247">
      <t>オヨ</t>
    </rPh>
    <rPh sb="248" eb="250">
      <t>テキセイ</t>
    </rPh>
    <rPh sb="251" eb="253">
      <t>シヨウ</t>
    </rPh>
    <rPh sb="253" eb="255">
      <t>リョウキン</t>
    </rPh>
    <rPh sb="256" eb="258">
      <t>ケントウ</t>
    </rPh>
    <rPh sb="259" eb="260">
      <t>クワ</t>
    </rPh>
    <rPh sb="262" eb="265">
      <t>ジギョウヒ</t>
    </rPh>
    <rPh sb="266" eb="268">
      <t>カクホ</t>
    </rPh>
    <rPh sb="268" eb="269">
      <t>アン</t>
    </rPh>
    <rPh sb="270" eb="272">
      <t>ケントウ</t>
    </rPh>
    <rPh sb="274" eb="275">
      <t>ナド</t>
    </rPh>
    <rPh sb="276" eb="278">
      <t>クフウ</t>
    </rPh>
    <rPh sb="279" eb="280">
      <t>コ</t>
    </rPh>
    <rPh sb="283" eb="285">
      <t>ケイエイ</t>
    </rPh>
    <rPh sb="286" eb="287">
      <t>ツト</t>
    </rPh>
    <rPh sb="309" eb="311">
      <t>テイゾウ</t>
    </rPh>
    <rPh sb="316" eb="318">
      <t>コンゴ</t>
    </rPh>
    <rPh sb="319" eb="321">
      <t>テイゾウ</t>
    </rPh>
    <rPh sb="328" eb="329">
      <t>ヒ</t>
    </rPh>
    <rPh sb="330" eb="331">
      <t>ツヅ</t>
    </rPh>
    <rPh sb="332" eb="336">
      <t>フキュウケイハツ</t>
    </rPh>
    <rPh sb="336" eb="338">
      <t>ジギョウ</t>
    </rPh>
    <rPh sb="339" eb="341">
      <t>ジッシ</t>
    </rPh>
    <rPh sb="348" eb="350">
      <t>シンキ</t>
    </rPh>
    <rPh sb="351" eb="355">
      <t>フキュウケイハツ</t>
    </rPh>
    <rPh sb="355" eb="357">
      <t>ジギョウ</t>
    </rPh>
    <rPh sb="362" eb="364">
      <t>ケントウ</t>
    </rPh>
    <rPh sb="366" eb="370">
      <t>スイセンカリツ</t>
    </rPh>
    <rPh sb="371" eb="373">
      <t>コウジョウ</t>
    </rPh>
    <rPh sb="374" eb="375">
      <t>ツト</t>
    </rPh>
    <rPh sb="390" eb="393">
      <t>キギョウサイ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</si>
</sst>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E0-4F37-B62B-CA2A1DC591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0.06</c:v>
                </c:pt>
                <c:pt idx="4">
                  <c:v>0.09</c:v>
                </c:pt>
              </c:numCache>
            </c:numRef>
          </c:val>
          <c:smooth val="0"/>
          <c:extLst>
            <c:ext xmlns:c16="http://schemas.microsoft.com/office/drawing/2014/chart" uri="{C3380CC4-5D6E-409C-BE32-E72D297353CC}">
              <c16:uniqueId val="{00000001-50E0-4F37-B62B-CA2A1DC591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31-422F-9D55-9A38B0A3D4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61.51</c:v>
                </c:pt>
                <c:pt idx="3">
                  <c:v>51.2</c:v>
                </c:pt>
                <c:pt idx="4">
                  <c:v>57.32</c:v>
                </c:pt>
              </c:numCache>
            </c:numRef>
          </c:val>
          <c:smooth val="0"/>
          <c:extLst>
            <c:ext xmlns:c16="http://schemas.microsoft.com/office/drawing/2014/chart" uri="{C3380CC4-5D6E-409C-BE32-E72D297353CC}">
              <c16:uniqueId val="{00000001-3A31-422F-9D55-9A38B0A3D4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80.2</c:v>
                </c:pt>
                <c:pt idx="3">
                  <c:v>90.4</c:v>
                </c:pt>
                <c:pt idx="4">
                  <c:v>91.19</c:v>
                </c:pt>
              </c:numCache>
            </c:numRef>
          </c:val>
          <c:extLst>
            <c:ext xmlns:c16="http://schemas.microsoft.com/office/drawing/2014/chart" uri="{C3380CC4-5D6E-409C-BE32-E72D297353CC}">
              <c16:uniqueId val="{00000000-14A9-47EE-BAE7-977C41BFBD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85.82</c:v>
                </c:pt>
                <c:pt idx="3">
                  <c:v>85.03</c:v>
                </c:pt>
                <c:pt idx="4">
                  <c:v>85.96</c:v>
                </c:pt>
              </c:numCache>
            </c:numRef>
          </c:val>
          <c:smooth val="0"/>
          <c:extLst>
            <c:ext xmlns:c16="http://schemas.microsoft.com/office/drawing/2014/chart" uri="{C3380CC4-5D6E-409C-BE32-E72D297353CC}">
              <c16:uniqueId val="{00000001-14A9-47EE-BAE7-977C41BFBD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141.25</c:v>
                </c:pt>
                <c:pt idx="3">
                  <c:v>126.67</c:v>
                </c:pt>
                <c:pt idx="4">
                  <c:v>125.88</c:v>
                </c:pt>
              </c:numCache>
            </c:numRef>
          </c:val>
          <c:extLst>
            <c:ext xmlns:c16="http://schemas.microsoft.com/office/drawing/2014/chart" uri="{C3380CC4-5D6E-409C-BE32-E72D297353CC}">
              <c16:uniqueId val="{00000000-80BC-4558-8B55-A08B985086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109.91</c:v>
                </c:pt>
                <c:pt idx="3">
                  <c:v>108.61</c:v>
                </c:pt>
                <c:pt idx="4">
                  <c:v>109.58</c:v>
                </c:pt>
              </c:numCache>
            </c:numRef>
          </c:val>
          <c:smooth val="0"/>
          <c:extLst>
            <c:ext xmlns:c16="http://schemas.microsoft.com/office/drawing/2014/chart" uri="{C3380CC4-5D6E-409C-BE32-E72D297353CC}">
              <c16:uniqueId val="{00000001-80BC-4558-8B55-A08B985086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2.41</c:v>
                </c:pt>
                <c:pt idx="3">
                  <c:v>5.09</c:v>
                </c:pt>
                <c:pt idx="4">
                  <c:v>7.75</c:v>
                </c:pt>
              </c:numCache>
            </c:numRef>
          </c:val>
          <c:extLst>
            <c:ext xmlns:c16="http://schemas.microsoft.com/office/drawing/2014/chart" uri="{C3380CC4-5D6E-409C-BE32-E72D297353CC}">
              <c16:uniqueId val="{00000000-E021-4EFB-B4B5-5496215BC74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15.29</c:v>
                </c:pt>
                <c:pt idx="3">
                  <c:v>17.809999999999999</c:v>
                </c:pt>
                <c:pt idx="4">
                  <c:v>19.96</c:v>
                </c:pt>
              </c:numCache>
            </c:numRef>
          </c:val>
          <c:smooth val="0"/>
          <c:extLst>
            <c:ext xmlns:c16="http://schemas.microsoft.com/office/drawing/2014/chart" uri="{C3380CC4-5D6E-409C-BE32-E72D297353CC}">
              <c16:uniqueId val="{00000001-E021-4EFB-B4B5-5496215BC74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276-480E-A469-94C6057D89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0.11</c:v>
                </c:pt>
                <c:pt idx="3">
                  <c:v>0.64</c:v>
                </c:pt>
                <c:pt idx="4">
                  <c:v>0.83</c:v>
                </c:pt>
              </c:numCache>
            </c:numRef>
          </c:val>
          <c:smooth val="0"/>
          <c:extLst>
            <c:ext xmlns:c16="http://schemas.microsoft.com/office/drawing/2014/chart" uri="{C3380CC4-5D6E-409C-BE32-E72D297353CC}">
              <c16:uniqueId val="{00000001-8276-480E-A469-94C6057D89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509-4F74-A059-A3FF243DFC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9.42</c:v>
                </c:pt>
                <c:pt idx="3">
                  <c:v>11.49</c:v>
                </c:pt>
                <c:pt idx="4">
                  <c:v>5.35</c:v>
                </c:pt>
              </c:numCache>
            </c:numRef>
          </c:val>
          <c:smooth val="0"/>
          <c:extLst>
            <c:ext xmlns:c16="http://schemas.microsoft.com/office/drawing/2014/chart" uri="{C3380CC4-5D6E-409C-BE32-E72D297353CC}">
              <c16:uniqueId val="{00000001-D509-4F74-A059-A3FF243DFC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54.25</c:v>
                </c:pt>
                <c:pt idx="3">
                  <c:v>49.97</c:v>
                </c:pt>
                <c:pt idx="4">
                  <c:v>57.38</c:v>
                </c:pt>
              </c:numCache>
            </c:numRef>
          </c:val>
          <c:extLst>
            <c:ext xmlns:c16="http://schemas.microsoft.com/office/drawing/2014/chart" uri="{C3380CC4-5D6E-409C-BE32-E72D297353CC}">
              <c16:uniqueId val="{00000000-ADB1-4C70-801A-48CF311591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47.61</c:v>
                </c:pt>
                <c:pt idx="3">
                  <c:v>52.69</c:v>
                </c:pt>
                <c:pt idx="4">
                  <c:v>59.45</c:v>
                </c:pt>
              </c:numCache>
            </c:numRef>
          </c:val>
          <c:smooth val="0"/>
          <c:extLst>
            <c:ext xmlns:c16="http://schemas.microsoft.com/office/drawing/2014/chart" uri="{C3380CC4-5D6E-409C-BE32-E72D297353CC}">
              <c16:uniqueId val="{00000001-ADB1-4C70-801A-48CF311591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895.21</c:v>
                </c:pt>
                <c:pt idx="3">
                  <c:v>954.01</c:v>
                </c:pt>
                <c:pt idx="4">
                  <c:v>734.12</c:v>
                </c:pt>
              </c:numCache>
            </c:numRef>
          </c:val>
          <c:extLst>
            <c:ext xmlns:c16="http://schemas.microsoft.com/office/drawing/2014/chart" uri="{C3380CC4-5D6E-409C-BE32-E72D297353CC}">
              <c16:uniqueId val="{00000000-65A1-4554-9599-66FF356F49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1092.22</c:v>
                </c:pt>
                <c:pt idx="3">
                  <c:v>998.38</c:v>
                </c:pt>
                <c:pt idx="4">
                  <c:v>925.32</c:v>
                </c:pt>
              </c:numCache>
            </c:numRef>
          </c:val>
          <c:smooth val="0"/>
          <c:extLst>
            <c:ext xmlns:c16="http://schemas.microsoft.com/office/drawing/2014/chart" uri="{C3380CC4-5D6E-409C-BE32-E72D297353CC}">
              <c16:uniqueId val="{00000001-65A1-4554-9599-66FF356F49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133.57</c:v>
                </c:pt>
                <c:pt idx="3">
                  <c:v>107.28</c:v>
                </c:pt>
                <c:pt idx="4">
                  <c:v>110.18</c:v>
                </c:pt>
              </c:numCache>
            </c:numRef>
          </c:val>
          <c:extLst>
            <c:ext xmlns:c16="http://schemas.microsoft.com/office/drawing/2014/chart" uri="{C3380CC4-5D6E-409C-BE32-E72D297353CC}">
              <c16:uniqueId val="{00000000-256C-4D03-8BEF-646090CB32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97.53</c:v>
                </c:pt>
                <c:pt idx="3">
                  <c:v>95.92</c:v>
                </c:pt>
                <c:pt idx="4">
                  <c:v>96.98</c:v>
                </c:pt>
              </c:numCache>
            </c:numRef>
          </c:val>
          <c:smooth val="0"/>
          <c:extLst>
            <c:ext xmlns:c16="http://schemas.microsoft.com/office/drawing/2014/chart" uri="{C3380CC4-5D6E-409C-BE32-E72D297353CC}">
              <c16:uniqueId val="{00000001-256C-4D03-8BEF-646090CB32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136.52000000000001</c:v>
                </c:pt>
                <c:pt idx="3">
                  <c:v>170.58</c:v>
                </c:pt>
                <c:pt idx="4">
                  <c:v>166.17</c:v>
                </c:pt>
              </c:numCache>
            </c:numRef>
          </c:val>
          <c:extLst>
            <c:ext xmlns:c16="http://schemas.microsoft.com/office/drawing/2014/chart" uri="{C3380CC4-5D6E-409C-BE32-E72D297353CC}">
              <c16:uniqueId val="{00000000-3C33-4771-921C-CF75F87848D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155.83000000000001</c:v>
                </c:pt>
                <c:pt idx="3">
                  <c:v>156.75</c:v>
                </c:pt>
                <c:pt idx="4">
                  <c:v>153.54</c:v>
                </c:pt>
              </c:numCache>
            </c:numRef>
          </c:val>
          <c:smooth val="0"/>
          <c:extLst>
            <c:ext xmlns:c16="http://schemas.microsoft.com/office/drawing/2014/chart" uri="{C3380CC4-5D6E-409C-BE32-E72D297353CC}">
              <c16:uniqueId val="{00000001-3C33-4771-921C-CF75F87848D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3" zoomScale="9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東松島市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Bd2</v>
      </c>
      <c r="X8" s="40"/>
      <c r="Y8" s="40"/>
      <c r="Z8" s="40"/>
      <c r="AA8" s="40"/>
      <c r="AB8" s="40"/>
      <c r="AC8" s="40"/>
      <c r="AD8" s="41" t="str">
        <f>データ!$M$6</f>
        <v>非設置</v>
      </c>
      <c r="AE8" s="41"/>
      <c r="AF8" s="41"/>
      <c r="AG8" s="41"/>
      <c r="AH8" s="41"/>
      <c r="AI8" s="41"/>
      <c r="AJ8" s="41"/>
      <c r="AK8" s="3"/>
      <c r="AL8" s="42">
        <f>データ!S6</f>
        <v>38919</v>
      </c>
      <c r="AM8" s="42"/>
      <c r="AN8" s="42"/>
      <c r="AO8" s="42"/>
      <c r="AP8" s="42"/>
      <c r="AQ8" s="42"/>
      <c r="AR8" s="42"/>
      <c r="AS8" s="42"/>
      <c r="AT8" s="35">
        <f>データ!T6</f>
        <v>101.3</v>
      </c>
      <c r="AU8" s="35"/>
      <c r="AV8" s="35"/>
      <c r="AW8" s="35"/>
      <c r="AX8" s="35"/>
      <c r="AY8" s="35"/>
      <c r="AZ8" s="35"/>
      <c r="BA8" s="35"/>
      <c r="BB8" s="35">
        <f>データ!U6</f>
        <v>384.2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83.34</v>
      </c>
      <c r="J10" s="35"/>
      <c r="K10" s="35"/>
      <c r="L10" s="35"/>
      <c r="M10" s="35"/>
      <c r="N10" s="35"/>
      <c r="O10" s="35"/>
      <c r="P10" s="35">
        <f>データ!P6</f>
        <v>83.59</v>
      </c>
      <c r="Q10" s="35"/>
      <c r="R10" s="35"/>
      <c r="S10" s="35"/>
      <c r="T10" s="35"/>
      <c r="U10" s="35"/>
      <c r="V10" s="35"/>
      <c r="W10" s="35">
        <f>データ!Q6</f>
        <v>95.49</v>
      </c>
      <c r="X10" s="35"/>
      <c r="Y10" s="35"/>
      <c r="Z10" s="35"/>
      <c r="AA10" s="35"/>
      <c r="AB10" s="35"/>
      <c r="AC10" s="35"/>
      <c r="AD10" s="42">
        <f>データ!R6</f>
        <v>3575</v>
      </c>
      <c r="AE10" s="42"/>
      <c r="AF10" s="42"/>
      <c r="AG10" s="42"/>
      <c r="AH10" s="42"/>
      <c r="AI10" s="42"/>
      <c r="AJ10" s="42"/>
      <c r="AK10" s="2"/>
      <c r="AL10" s="42">
        <f>データ!V6</f>
        <v>32336</v>
      </c>
      <c r="AM10" s="42"/>
      <c r="AN10" s="42"/>
      <c r="AO10" s="42"/>
      <c r="AP10" s="42"/>
      <c r="AQ10" s="42"/>
      <c r="AR10" s="42"/>
      <c r="AS10" s="42"/>
      <c r="AT10" s="35">
        <f>データ!W6</f>
        <v>8.84</v>
      </c>
      <c r="AU10" s="35"/>
      <c r="AV10" s="35"/>
      <c r="AW10" s="35"/>
      <c r="AX10" s="35"/>
      <c r="AY10" s="35"/>
      <c r="AZ10" s="35"/>
      <c r="BA10" s="35"/>
      <c r="BB10" s="35">
        <f>データ!X6</f>
        <v>3657.92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aChKF+YcQTLBrZwgaycO3uciw2CepAlbS3ok/eGXh9V0d7PTppXcCA+aHeYqquWXCKm51RnGs2vrUMIKWwJGpw==" saltValue="WeN7giH28K/pFhSIdIBpr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42145</v>
      </c>
      <c r="D6" s="19">
        <f t="shared" si="3"/>
        <v>46</v>
      </c>
      <c r="E6" s="19">
        <f t="shared" si="3"/>
        <v>17</v>
      </c>
      <c r="F6" s="19">
        <f t="shared" si="3"/>
        <v>1</v>
      </c>
      <c r="G6" s="19">
        <f t="shared" si="3"/>
        <v>0</v>
      </c>
      <c r="H6" s="19" t="str">
        <f t="shared" si="3"/>
        <v>宮城県　東松島市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83.34</v>
      </c>
      <c r="P6" s="20">
        <f t="shared" si="3"/>
        <v>83.59</v>
      </c>
      <c r="Q6" s="20">
        <f t="shared" si="3"/>
        <v>95.49</v>
      </c>
      <c r="R6" s="20">
        <f t="shared" si="3"/>
        <v>3575</v>
      </c>
      <c r="S6" s="20">
        <f t="shared" si="3"/>
        <v>38919</v>
      </c>
      <c r="T6" s="20">
        <f t="shared" si="3"/>
        <v>101.3</v>
      </c>
      <c r="U6" s="20">
        <f t="shared" si="3"/>
        <v>384.2</v>
      </c>
      <c r="V6" s="20">
        <f t="shared" si="3"/>
        <v>32336</v>
      </c>
      <c r="W6" s="20">
        <f t="shared" si="3"/>
        <v>8.84</v>
      </c>
      <c r="X6" s="20">
        <f t="shared" si="3"/>
        <v>3657.92</v>
      </c>
      <c r="Y6" s="21" t="str">
        <f>IF(Y7="",NA(),Y7)</f>
        <v>-</v>
      </c>
      <c r="Z6" s="21" t="str">
        <f t="shared" ref="Z6:AH6" si="4">IF(Z7="",NA(),Z7)</f>
        <v>-</v>
      </c>
      <c r="AA6" s="21">
        <f t="shared" si="4"/>
        <v>141.25</v>
      </c>
      <c r="AB6" s="21">
        <f t="shared" si="4"/>
        <v>126.67</v>
      </c>
      <c r="AC6" s="21">
        <f t="shared" si="4"/>
        <v>125.88</v>
      </c>
      <c r="AD6" s="21" t="str">
        <f t="shared" si="4"/>
        <v>-</v>
      </c>
      <c r="AE6" s="21" t="str">
        <f t="shared" si="4"/>
        <v>-</v>
      </c>
      <c r="AF6" s="21">
        <f t="shared" si="4"/>
        <v>109.91</v>
      </c>
      <c r="AG6" s="21">
        <f t="shared" si="4"/>
        <v>108.61</v>
      </c>
      <c r="AH6" s="21">
        <f t="shared" si="4"/>
        <v>109.58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9.42</v>
      </c>
      <c r="AR6" s="21">
        <f t="shared" si="5"/>
        <v>11.49</v>
      </c>
      <c r="AS6" s="21">
        <f t="shared" si="5"/>
        <v>5.35</v>
      </c>
      <c r="AT6" s="20" t="str">
        <f>IF(AT7="","",IF(AT7="-","【-】","【"&amp;SUBSTITUTE(TEXT(AT7,"#,##0.00"),"-","△")&amp;"】"))</f>
        <v>【3.15】</v>
      </c>
      <c r="AU6" s="21" t="str">
        <f>IF(AU7="",NA(),AU7)</f>
        <v>-</v>
      </c>
      <c r="AV6" s="21" t="str">
        <f t="shared" ref="AV6:BD6" si="6">IF(AV7="",NA(),AV7)</f>
        <v>-</v>
      </c>
      <c r="AW6" s="21">
        <f t="shared" si="6"/>
        <v>54.25</v>
      </c>
      <c r="AX6" s="21">
        <f t="shared" si="6"/>
        <v>49.97</v>
      </c>
      <c r="AY6" s="21">
        <f t="shared" si="6"/>
        <v>57.38</v>
      </c>
      <c r="AZ6" s="21" t="str">
        <f t="shared" si="6"/>
        <v>-</v>
      </c>
      <c r="BA6" s="21" t="str">
        <f t="shared" si="6"/>
        <v>-</v>
      </c>
      <c r="BB6" s="21">
        <f t="shared" si="6"/>
        <v>47.61</v>
      </c>
      <c r="BC6" s="21">
        <f t="shared" si="6"/>
        <v>52.69</v>
      </c>
      <c r="BD6" s="21">
        <f t="shared" si="6"/>
        <v>59.45</v>
      </c>
      <c r="BE6" s="20" t="str">
        <f>IF(BE7="","",IF(BE7="-","【-】","【"&amp;SUBSTITUTE(TEXT(BE7,"#,##0.00"),"-","△")&amp;"】"))</f>
        <v>【73.44】</v>
      </c>
      <c r="BF6" s="21" t="str">
        <f>IF(BF7="",NA(),BF7)</f>
        <v>-</v>
      </c>
      <c r="BG6" s="21" t="str">
        <f t="shared" ref="BG6:BO6" si="7">IF(BG7="",NA(),BG7)</f>
        <v>-</v>
      </c>
      <c r="BH6" s="21">
        <f t="shared" si="7"/>
        <v>895.21</v>
      </c>
      <c r="BI6" s="21">
        <f t="shared" si="7"/>
        <v>954.01</v>
      </c>
      <c r="BJ6" s="21">
        <f t="shared" si="7"/>
        <v>734.12</v>
      </c>
      <c r="BK6" s="21" t="str">
        <f t="shared" si="7"/>
        <v>-</v>
      </c>
      <c r="BL6" s="21" t="str">
        <f t="shared" si="7"/>
        <v>-</v>
      </c>
      <c r="BM6" s="21">
        <f t="shared" si="7"/>
        <v>1092.22</v>
      </c>
      <c r="BN6" s="21">
        <f t="shared" si="7"/>
        <v>998.38</v>
      </c>
      <c r="BO6" s="21">
        <f t="shared" si="7"/>
        <v>925.32</v>
      </c>
      <c r="BP6" s="20" t="str">
        <f>IF(BP7="","",IF(BP7="-","【-】","【"&amp;SUBSTITUTE(TEXT(BP7,"#,##0.00"),"-","△")&amp;"】"))</f>
        <v>【652.82】</v>
      </c>
      <c r="BQ6" s="21" t="str">
        <f>IF(BQ7="",NA(),BQ7)</f>
        <v>-</v>
      </c>
      <c r="BR6" s="21" t="str">
        <f t="shared" ref="BR6:BZ6" si="8">IF(BR7="",NA(),BR7)</f>
        <v>-</v>
      </c>
      <c r="BS6" s="21">
        <f t="shared" si="8"/>
        <v>133.57</v>
      </c>
      <c r="BT6" s="21">
        <f t="shared" si="8"/>
        <v>107.28</v>
      </c>
      <c r="BU6" s="21">
        <f t="shared" si="8"/>
        <v>110.18</v>
      </c>
      <c r="BV6" s="21" t="str">
        <f t="shared" si="8"/>
        <v>-</v>
      </c>
      <c r="BW6" s="21" t="str">
        <f t="shared" si="8"/>
        <v>-</v>
      </c>
      <c r="BX6" s="21">
        <f t="shared" si="8"/>
        <v>97.53</v>
      </c>
      <c r="BY6" s="21">
        <f t="shared" si="8"/>
        <v>95.92</v>
      </c>
      <c r="BZ6" s="21">
        <f t="shared" si="8"/>
        <v>96.98</v>
      </c>
      <c r="CA6" s="20" t="str">
        <f>IF(CA7="","",IF(CA7="-","【-】","【"&amp;SUBSTITUTE(TEXT(CA7,"#,##0.00"),"-","△")&amp;"】"))</f>
        <v>【97.61】</v>
      </c>
      <c r="CB6" s="21" t="str">
        <f>IF(CB7="",NA(),CB7)</f>
        <v>-</v>
      </c>
      <c r="CC6" s="21" t="str">
        <f t="shared" ref="CC6:CK6" si="9">IF(CC7="",NA(),CC7)</f>
        <v>-</v>
      </c>
      <c r="CD6" s="21">
        <f t="shared" si="9"/>
        <v>136.52000000000001</v>
      </c>
      <c r="CE6" s="21">
        <f t="shared" si="9"/>
        <v>170.58</v>
      </c>
      <c r="CF6" s="21">
        <f t="shared" si="9"/>
        <v>166.17</v>
      </c>
      <c r="CG6" s="21" t="str">
        <f t="shared" si="9"/>
        <v>-</v>
      </c>
      <c r="CH6" s="21" t="str">
        <f t="shared" si="9"/>
        <v>-</v>
      </c>
      <c r="CI6" s="21">
        <f t="shared" si="9"/>
        <v>155.83000000000001</v>
      </c>
      <c r="CJ6" s="21">
        <f t="shared" si="9"/>
        <v>156.75</v>
      </c>
      <c r="CK6" s="21">
        <f t="shared" si="9"/>
        <v>153.54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61.51</v>
      </c>
      <c r="CU6" s="21">
        <f t="shared" si="10"/>
        <v>51.2</v>
      </c>
      <c r="CV6" s="21">
        <f t="shared" si="10"/>
        <v>57.32</v>
      </c>
      <c r="CW6" s="20" t="str">
        <f>IF(CW7="","",IF(CW7="-","【-】","【"&amp;SUBSTITUTE(TEXT(CW7,"#,##0.00"),"-","△")&amp;"】"))</f>
        <v>【59.10】</v>
      </c>
      <c r="CX6" s="21" t="str">
        <f>IF(CX7="",NA(),CX7)</f>
        <v>-</v>
      </c>
      <c r="CY6" s="21" t="str">
        <f t="shared" ref="CY6:DG6" si="11">IF(CY7="",NA(),CY7)</f>
        <v>-</v>
      </c>
      <c r="CZ6" s="21">
        <f t="shared" si="11"/>
        <v>80.2</v>
      </c>
      <c r="DA6" s="21">
        <f t="shared" si="11"/>
        <v>90.4</v>
      </c>
      <c r="DB6" s="21">
        <f t="shared" si="11"/>
        <v>91.19</v>
      </c>
      <c r="DC6" s="21" t="str">
        <f t="shared" si="11"/>
        <v>-</v>
      </c>
      <c r="DD6" s="21" t="str">
        <f t="shared" si="11"/>
        <v>-</v>
      </c>
      <c r="DE6" s="21">
        <f t="shared" si="11"/>
        <v>85.82</v>
      </c>
      <c r="DF6" s="21">
        <f t="shared" si="11"/>
        <v>85.03</v>
      </c>
      <c r="DG6" s="21">
        <f t="shared" si="11"/>
        <v>85.96</v>
      </c>
      <c r="DH6" s="20" t="str">
        <f>IF(DH7="","",IF(DH7="-","【-】","【"&amp;SUBSTITUTE(TEXT(DH7,"#,##0.00"),"-","△")&amp;"】"))</f>
        <v>【95.82】</v>
      </c>
      <c r="DI6" s="21" t="str">
        <f>IF(DI7="",NA(),DI7)</f>
        <v>-</v>
      </c>
      <c r="DJ6" s="21" t="str">
        <f t="shared" ref="DJ6:DR6" si="12">IF(DJ7="",NA(),DJ7)</f>
        <v>-</v>
      </c>
      <c r="DK6" s="21">
        <f t="shared" si="12"/>
        <v>2.41</v>
      </c>
      <c r="DL6" s="21">
        <f t="shared" si="12"/>
        <v>5.09</v>
      </c>
      <c r="DM6" s="21">
        <f t="shared" si="12"/>
        <v>7.75</v>
      </c>
      <c r="DN6" s="21" t="str">
        <f t="shared" si="12"/>
        <v>-</v>
      </c>
      <c r="DO6" s="21" t="str">
        <f t="shared" si="12"/>
        <v>-</v>
      </c>
      <c r="DP6" s="21">
        <f t="shared" si="12"/>
        <v>15.29</v>
      </c>
      <c r="DQ6" s="21">
        <f t="shared" si="12"/>
        <v>17.809999999999999</v>
      </c>
      <c r="DR6" s="21">
        <f t="shared" si="12"/>
        <v>19.96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0.11</v>
      </c>
      <c r="EB6" s="21">
        <f t="shared" si="13"/>
        <v>0.64</v>
      </c>
      <c r="EC6" s="21">
        <f t="shared" si="13"/>
        <v>0.83</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0.06</v>
      </c>
      <c r="EN6" s="21">
        <f t="shared" si="14"/>
        <v>0.09</v>
      </c>
      <c r="EO6" s="20" t="str">
        <f>IF(EO7="","",IF(EO7="-","【-】","【"&amp;SUBSTITUTE(TEXT(EO7,"#,##0.00"),"-","△")&amp;"】"))</f>
        <v>【0.23】</v>
      </c>
    </row>
    <row r="7" spans="1:148" s="22" customFormat="1" x14ac:dyDescent="0.15">
      <c r="A7" s="14"/>
      <c r="B7" s="23">
        <v>2022</v>
      </c>
      <c r="C7" s="23">
        <v>42145</v>
      </c>
      <c r="D7" s="23">
        <v>46</v>
      </c>
      <c r="E7" s="23">
        <v>17</v>
      </c>
      <c r="F7" s="23">
        <v>1</v>
      </c>
      <c r="G7" s="23">
        <v>0</v>
      </c>
      <c r="H7" s="23" t="s">
        <v>96</v>
      </c>
      <c r="I7" s="23" t="s">
        <v>97</v>
      </c>
      <c r="J7" s="23" t="s">
        <v>98</v>
      </c>
      <c r="K7" s="23" t="s">
        <v>99</v>
      </c>
      <c r="L7" s="23" t="s">
        <v>100</v>
      </c>
      <c r="M7" s="23" t="s">
        <v>101</v>
      </c>
      <c r="N7" s="24" t="s">
        <v>102</v>
      </c>
      <c r="O7" s="24">
        <v>83.34</v>
      </c>
      <c r="P7" s="24">
        <v>83.59</v>
      </c>
      <c r="Q7" s="24">
        <v>95.49</v>
      </c>
      <c r="R7" s="24">
        <v>3575</v>
      </c>
      <c r="S7" s="24">
        <v>38919</v>
      </c>
      <c r="T7" s="24">
        <v>101.3</v>
      </c>
      <c r="U7" s="24">
        <v>384.2</v>
      </c>
      <c r="V7" s="24">
        <v>32336</v>
      </c>
      <c r="W7" s="24">
        <v>8.84</v>
      </c>
      <c r="X7" s="24">
        <v>3657.92</v>
      </c>
      <c r="Y7" s="24" t="s">
        <v>102</v>
      </c>
      <c r="Z7" s="24" t="s">
        <v>102</v>
      </c>
      <c r="AA7" s="24">
        <v>141.25</v>
      </c>
      <c r="AB7" s="24">
        <v>126.67</v>
      </c>
      <c r="AC7" s="24">
        <v>125.88</v>
      </c>
      <c r="AD7" s="24" t="s">
        <v>102</v>
      </c>
      <c r="AE7" s="24" t="s">
        <v>102</v>
      </c>
      <c r="AF7" s="24">
        <v>109.91</v>
      </c>
      <c r="AG7" s="24">
        <v>108.61</v>
      </c>
      <c r="AH7" s="24">
        <v>109.58</v>
      </c>
      <c r="AI7" s="24">
        <v>106.11</v>
      </c>
      <c r="AJ7" s="24" t="s">
        <v>102</v>
      </c>
      <c r="AK7" s="24" t="s">
        <v>102</v>
      </c>
      <c r="AL7" s="24">
        <v>0</v>
      </c>
      <c r="AM7" s="24">
        <v>0</v>
      </c>
      <c r="AN7" s="24">
        <v>0</v>
      </c>
      <c r="AO7" s="24" t="s">
        <v>102</v>
      </c>
      <c r="AP7" s="24" t="s">
        <v>102</v>
      </c>
      <c r="AQ7" s="24">
        <v>9.42</v>
      </c>
      <c r="AR7" s="24">
        <v>11.49</v>
      </c>
      <c r="AS7" s="24">
        <v>5.35</v>
      </c>
      <c r="AT7" s="24">
        <v>3.15</v>
      </c>
      <c r="AU7" s="24" t="s">
        <v>102</v>
      </c>
      <c r="AV7" s="24" t="s">
        <v>102</v>
      </c>
      <c r="AW7" s="24">
        <v>54.25</v>
      </c>
      <c r="AX7" s="24">
        <v>49.97</v>
      </c>
      <c r="AY7" s="24">
        <v>57.38</v>
      </c>
      <c r="AZ7" s="24" t="s">
        <v>102</v>
      </c>
      <c r="BA7" s="24" t="s">
        <v>102</v>
      </c>
      <c r="BB7" s="24">
        <v>47.61</v>
      </c>
      <c r="BC7" s="24">
        <v>52.69</v>
      </c>
      <c r="BD7" s="24">
        <v>59.45</v>
      </c>
      <c r="BE7" s="24">
        <v>73.44</v>
      </c>
      <c r="BF7" s="24" t="s">
        <v>102</v>
      </c>
      <c r="BG7" s="24" t="s">
        <v>102</v>
      </c>
      <c r="BH7" s="24">
        <v>895.21</v>
      </c>
      <c r="BI7" s="24">
        <v>954.01</v>
      </c>
      <c r="BJ7" s="24">
        <v>734.12</v>
      </c>
      <c r="BK7" s="24" t="s">
        <v>102</v>
      </c>
      <c r="BL7" s="24" t="s">
        <v>102</v>
      </c>
      <c r="BM7" s="24">
        <v>1092.22</v>
      </c>
      <c r="BN7" s="24">
        <v>998.38</v>
      </c>
      <c r="BO7" s="24">
        <v>925.32</v>
      </c>
      <c r="BP7" s="24">
        <v>652.82000000000005</v>
      </c>
      <c r="BQ7" s="24" t="s">
        <v>102</v>
      </c>
      <c r="BR7" s="24" t="s">
        <v>102</v>
      </c>
      <c r="BS7" s="24">
        <v>133.57</v>
      </c>
      <c r="BT7" s="24">
        <v>107.28</v>
      </c>
      <c r="BU7" s="24">
        <v>110.18</v>
      </c>
      <c r="BV7" s="24" t="s">
        <v>102</v>
      </c>
      <c r="BW7" s="24" t="s">
        <v>102</v>
      </c>
      <c r="BX7" s="24">
        <v>97.53</v>
      </c>
      <c r="BY7" s="24">
        <v>95.92</v>
      </c>
      <c r="BZ7" s="24">
        <v>96.98</v>
      </c>
      <c r="CA7" s="24">
        <v>97.61</v>
      </c>
      <c r="CB7" s="24" t="s">
        <v>102</v>
      </c>
      <c r="CC7" s="24" t="s">
        <v>102</v>
      </c>
      <c r="CD7" s="24">
        <v>136.52000000000001</v>
      </c>
      <c r="CE7" s="24">
        <v>170.58</v>
      </c>
      <c r="CF7" s="24">
        <v>166.17</v>
      </c>
      <c r="CG7" s="24" t="s">
        <v>102</v>
      </c>
      <c r="CH7" s="24" t="s">
        <v>102</v>
      </c>
      <c r="CI7" s="24">
        <v>155.83000000000001</v>
      </c>
      <c r="CJ7" s="24">
        <v>156.75</v>
      </c>
      <c r="CK7" s="24">
        <v>153.54</v>
      </c>
      <c r="CL7" s="24">
        <v>138.29</v>
      </c>
      <c r="CM7" s="24" t="s">
        <v>102</v>
      </c>
      <c r="CN7" s="24" t="s">
        <v>102</v>
      </c>
      <c r="CO7" s="24" t="s">
        <v>102</v>
      </c>
      <c r="CP7" s="24" t="s">
        <v>102</v>
      </c>
      <c r="CQ7" s="24" t="s">
        <v>102</v>
      </c>
      <c r="CR7" s="24" t="s">
        <v>102</v>
      </c>
      <c r="CS7" s="24" t="s">
        <v>102</v>
      </c>
      <c r="CT7" s="24">
        <v>61.51</v>
      </c>
      <c r="CU7" s="24">
        <v>51.2</v>
      </c>
      <c r="CV7" s="24">
        <v>57.32</v>
      </c>
      <c r="CW7" s="24">
        <v>59.1</v>
      </c>
      <c r="CX7" s="24" t="s">
        <v>102</v>
      </c>
      <c r="CY7" s="24" t="s">
        <v>102</v>
      </c>
      <c r="CZ7" s="24">
        <v>80.2</v>
      </c>
      <c r="DA7" s="24">
        <v>90.4</v>
      </c>
      <c r="DB7" s="24">
        <v>91.19</v>
      </c>
      <c r="DC7" s="24" t="s">
        <v>102</v>
      </c>
      <c r="DD7" s="24" t="s">
        <v>102</v>
      </c>
      <c r="DE7" s="24">
        <v>85.82</v>
      </c>
      <c r="DF7" s="24">
        <v>85.03</v>
      </c>
      <c r="DG7" s="24">
        <v>85.96</v>
      </c>
      <c r="DH7" s="24">
        <v>95.82</v>
      </c>
      <c r="DI7" s="24" t="s">
        <v>102</v>
      </c>
      <c r="DJ7" s="24" t="s">
        <v>102</v>
      </c>
      <c r="DK7" s="24">
        <v>2.41</v>
      </c>
      <c r="DL7" s="24">
        <v>5.09</v>
      </c>
      <c r="DM7" s="24">
        <v>7.75</v>
      </c>
      <c r="DN7" s="24" t="s">
        <v>102</v>
      </c>
      <c r="DO7" s="24" t="s">
        <v>102</v>
      </c>
      <c r="DP7" s="24">
        <v>15.29</v>
      </c>
      <c r="DQ7" s="24">
        <v>17.809999999999999</v>
      </c>
      <c r="DR7" s="24">
        <v>19.96</v>
      </c>
      <c r="DS7" s="24">
        <v>39.74</v>
      </c>
      <c r="DT7" s="24" t="s">
        <v>102</v>
      </c>
      <c r="DU7" s="24" t="s">
        <v>102</v>
      </c>
      <c r="DV7" s="24">
        <v>0</v>
      </c>
      <c r="DW7" s="24">
        <v>0</v>
      </c>
      <c r="DX7" s="24">
        <v>0</v>
      </c>
      <c r="DY7" s="24" t="s">
        <v>102</v>
      </c>
      <c r="DZ7" s="24" t="s">
        <v>102</v>
      </c>
      <c r="EA7" s="24">
        <v>0.11</v>
      </c>
      <c r="EB7" s="24">
        <v>0.64</v>
      </c>
      <c r="EC7" s="24">
        <v>0.83</v>
      </c>
      <c r="ED7" s="24">
        <v>7.62</v>
      </c>
      <c r="EE7" s="24" t="s">
        <v>102</v>
      </c>
      <c r="EF7" s="24" t="s">
        <v>102</v>
      </c>
      <c r="EG7" s="24">
        <v>0</v>
      </c>
      <c r="EH7" s="24">
        <v>0</v>
      </c>
      <c r="EI7" s="24">
        <v>0</v>
      </c>
      <c r="EJ7" s="24" t="s">
        <v>102</v>
      </c>
      <c r="EK7" s="24" t="s">
        <v>102</v>
      </c>
      <c r="EL7" s="24">
        <v>0.15</v>
      </c>
      <c r="EM7" s="24">
        <v>0.06</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cp:lastPrinted>2024-02-05T23:48:30Z</cp:lastPrinted>
  <dcterms:created xsi:type="dcterms:W3CDTF">2023-12-12T00:42:45Z</dcterms:created>
  <dcterms:modified xsi:type="dcterms:W3CDTF">2024-02-06T02:33:25Z</dcterms:modified>
  <cp:category/>
</cp:coreProperties>
</file>