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F7OF7OHD+YWk2qv9BXPnAUSfc3xCiiuL1G3/EFNSdLCZGu5iIWI8rRN/+tuYIIGxCdDRhjknlxlsP4KQTamYoQ==" workbookSaltValue="mzAwXAIQAc3gJHrWPXBhJg==" workbookSpinCount="100000" lockStructure="1"/>
  <bookViews>
    <workbookView xWindow="0" yWindow="0" windowWidth="28800" windowHeight="110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FZ10" i="4"/>
  <c r="EG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32" i="4"/>
  <c r="KF32" i="4"/>
  <c r="DD54" i="4"/>
  <c r="P78" i="4"/>
  <c r="P54" i="4"/>
  <c r="P32" i="4"/>
  <c r="KF54" i="4"/>
  <c r="KG78" i="4"/>
  <c r="LZ78" i="4"/>
  <c r="LY54" i="4"/>
  <c r="LY32" i="4"/>
  <c r="IK54" i="4"/>
  <c r="IK32" i="4"/>
  <c r="IM78" i="4"/>
  <c r="BI78" i="4"/>
  <c r="EZ78" i="4"/>
  <c r="EW54" i="4"/>
  <c r="EW32" i="4"/>
  <c r="BI32" i="4"/>
  <c r="BI54" i="4"/>
  <c r="AT78" i="4"/>
  <c r="AT54" i="4"/>
  <c r="AT32" i="4"/>
  <c r="LK78" i="4"/>
  <c r="LJ32" i="4"/>
  <c r="LJ54" i="4"/>
  <c r="EH54" i="4"/>
  <c r="HX78" i="4"/>
  <c r="HV54" i="4"/>
  <c r="HV32" i="4"/>
  <c r="EK78" i="4"/>
  <c r="EH32" i="4"/>
  <c r="DV78" i="4"/>
  <c r="DS54" i="4"/>
  <c r="DS32" i="4"/>
  <c r="AE78" i="4"/>
  <c r="AE54" i="4"/>
  <c r="AE32" i="4"/>
  <c r="HI78" i="4"/>
  <c r="HG54" i="4"/>
  <c r="HG32" i="4"/>
  <c r="KV78" i="4"/>
  <c r="KU54" i="4"/>
  <c r="KU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<sst xmlns="http://schemas.openxmlformats.org/spreadsheetml/2006/main" count="343" uniqueCount="182">
  <si>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</si>
  <si>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</si>
  <si>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</si>
  <si>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</si>
  <si>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</si>
  <si>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</si>
  <si>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</si>
  <si>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</si>
  <si>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</si>
  <si>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</si>
  <si>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</si>
  <si>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</si>
  <si>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</si>
  <si>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</si>
  <si>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</si>
  <si>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</si>
  <si>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</si>
  <si>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</si>
  <si>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</si>
  <si>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</si>
  <si>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</si>
  <si>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</si>
  <si>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</si>
  <si>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</si>
  <si>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</si>
  <si>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</si>
  <si>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</si>
  <si>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</si>
  <si>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</si>
  <si>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</si>
  <si>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</si>
  <si>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</si>
  <si>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</si>
  <si>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</si>
  <si>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</si>
  <si>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</si>
  <si>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</si>
  <si>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</si>
  <si>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</si>
  <si>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</si>
  <si>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</si>
  <si>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</si>
  <si>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</si>
  <si>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</si>
  <si>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</si>
  <si>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</si>
  <si>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</si>
  <si>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</si>
  <si>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</si>
  <si>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</si>
  <si>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</si>
  <si>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</si>
  <si>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</si>
  <si>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</si>
  <si>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</si>
  <si>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</si>
  <si>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</si>
  <si>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</si>
  <si>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</si>
  <si>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</si>
  <si>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</si>
  <si>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</si>
  <si>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</si>
  <si>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</si>
  <si>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</si>
  <si>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</si>
  <si>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</si>
  <si>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</si>
  <si>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</si>
  <si>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</si>
  <si>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</si>
  <si>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</si>
  <si>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</si>
  <si>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</si>
  <si>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</si>
  <si>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</si>
  <si>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</si>
  <si>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</si>
  <si>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</si>
  <si>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</si>
  <si>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</si>
  <si>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</si>
  <si>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</si>
  <si>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</si>
  <si>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</si>
  <si>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</si>
  <si>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</si>
  <si>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</si>
  <si>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</si>
  <si>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</si>
  <si>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</si>
  <si>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</si>
  <si>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</si>
  <si>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</si>
  <si>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</si>
  <si>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</si>
  <si>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</si>
  <si>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</si>
  <si>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</si>
  <si>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</si>
  <si>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</si>
  <si>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</si>
  <si>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</si>
  <si>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</si>
  <si>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</si>
  <si>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</si>
  <si>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</si>
  <si>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</si>
  <si>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</si>
  <si>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</si>
  <si>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</si>
  <si>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</si>
  <si>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</si>
  <si>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</si>
  <si>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</si>
  <si>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</si>
  <si>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</si>
  <si>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</si>
  <si>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</si>
  <si>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</si>
  <si>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</si>
  <si>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</si>
  <si>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</si>
  <si>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</si>
  <si>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</si>
  <si>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</si>
  <si>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</si>
  <si>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</si>
  <si>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</si>
  <si>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</si>
  <si>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</si>
  <si>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</si>
  <si>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</si>
  <si>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</si>
  <si>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</si>
  <si>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</si>
  <si>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</si>
  <si>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</si>
  <si>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</si>
  <si>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</si>
  <si>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</si>
  <si>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</si>
  <si>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</si>
  <si>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</si>
  <si>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</si>
  <si>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</si>
  <si>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</si>
  <si>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</si>
  <si>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</si>
  <si>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</si>
  <si>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</si>
  <si>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</si>
  <si>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</si>
  <si>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</si>
  <si>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</si>
  <si>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</si>
  <si>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</si>
  <si>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</si>
  <si>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</si>
  <si>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</si>
  <si>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</si>
  <si>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</si>
  <si>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登米市立登米市民病院</t>
  </si>
  <si>
    <t>条例全部</t>
  </si>
  <si>
    <t>病院事業</t>
  </si>
  <si>
    <t>一般病院</t>
  </si>
  <si>
    <t>100床以上～200床未満</t>
  </si>
  <si>
    <t>自治体職員</t>
  </si>
  <si>
    <t>直営</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</si>
  <si>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</si>
  <si>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</si>
  <si>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</si>
  <si>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</si>
  <si>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</si>
  <si>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</si>
  <si>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</si>
  <si>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</si>
  <si>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</si>
  <si>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的病院として、二次救急医療及び手術や急性期の入院・治療を行う一般急性期医療を主体とした機能の充実を図りながら、近隣の高度急性期医療を行う医療機関と円滑な連携・協力体制を構築している。一方で、急性期を経過した患者については、回復期及び慢性期医療を担う他の市立病院にスムーズな転院により継続した医療が提供できる体制をとることで、地域密着型の病院としての役割を担っている。
　また、災害拠点病院として、災害時には各市立病院・診療所と連携して被災患者を受け入れる体制整備を進めている。</t>
    <rPh sb="13" eb="15">
      <t>ニジ</t>
    </rPh>
    <rPh sb="97" eb="99">
      <t>イッポウ</t>
    </rPh>
    <rPh sb="101" eb="104">
      <t>キュウセイキ</t>
    </rPh>
    <rPh sb="105" eb="107">
      <t>ケイカ</t>
    </rPh>
    <rPh sb="109" eb="111">
      <t>カンジャ</t>
    </rPh>
    <rPh sb="117" eb="120">
      <t>カイフクキ</t>
    </rPh>
    <rPh sb="120" eb="121">
      <t>オヨ</t>
    </rPh>
    <rPh sb="122" eb="125">
      <t>マンセイキ</t>
    </rPh>
    <rPh sb="125" eb="127">
      <t>イリョウ</t>
    </rPh>
    <rPh sb="128" eb="129">
      <t>ニナ</t>
    </rPh>
    <rPh sb="130" eb="131">
      <t>タ</t>
    </rPh>
    <rPh sb="132" eb="136">
      <t>シリツビョウイン</t>
    </rPh>
    <rPh sb="142" eb="144">
      <t>テンイン</t>
    </rPh>
    <rPh sb="147" eb="149">
      <t>ケイゾク</t>
    </rPh>
    <phoneticPr fontId="5"/>
  </si>
  <si>
    <t>①入院及び外来患者数は減少したが入院診療単価及び外来患者の診療報酬の増加等により医業収益が確保できたほか、国・県補助金等により医業外収益が得られたため、前年度から減少したものの全国平均を上回る112.8％となった。②新型コロナウイルス感染症患者への対応による診療報酬の増加により、医業収益が増加し、全国平均を上回る89.0％となった。③入院診療単価及び外来患者の診療報酬の増加により医業収益が増加したことにより、類似病院平均値と同じ78.1％となった。④新型コロナウイルス感染症の発生等により、入院患者数が減少したため、前年度を下回る74.6％となった。⑤新型コロナウイルス感染症患者への対応による診療報酬の増加により、収益は増加したが、類似病院平均値をわずかに下回った。⑥高額な抗がん剤注射等が増加し、類似病院平均値を上回った。⑦看護師等の職員数の減少や給与改定により減少し、類似病院平均値を下回った。⑧新型コロナウイルス感染症の影響等により材料費が増加したため、前年度を上回る12.1％となったが、類似病院平均値よりも低い水準で推移している。⑨純利益が発生したため前年度より減少したが、類似病院平均値よりも高い状況が続いている。</t>
    <rPh sb="1" eb="3">
      <t>ニュウイン</t>
    </rPh>
    <rPh sb="3" eb="4">
      <t>オヨ</t>
    </rPh>
    <rPh sb="5" eb="10">
      <t>ガイライカンジャスウ</t>
    </rPh>
    <rPh sb="11" eb="13">
      <t>ゲンショウ</t>
    </rPh>
    <rPh sb="22" eb="23">
      <t>オヨ</t>
    </rPh>
    <rPh sb="26" eb="28">
      <t>カンジャ</t>
    </rPh>
    <rPh sb="29" eb="33">
      <t>シンリョウホウシュウ</t>
    </rPh>
    <rPh sb="45" eb="47">
      <t>カクホ</t>
    </rPh>
    <rPh sb="59" eb="60">
      <t>トウ</t>
    </rPh>
    <rPh sb="69" eb="70">
      <t>エ</t>
    </rPh>
    <rPh sb="76" eb="79">
      <t>ゼンネンド</t>
    </rPh>
    <rPh sb="81" eb="83">
      <t>ゲンショウ</t>
    </rPh>
    <rPh sb="108" eb="110">
      <t>シンガタ</t>
    </rPh>
    <rPh sb="117" eb="120">
      <t>カンセンショウ</t>
    </rPh>
    <rPh sb="124" eb="126">
      <t>タイオウ</t>
    </rPh>
    <rPh sb="129" eb="133">
      <t>シンリョウホウシュウ</t>
    </rPh>
    <rPh sb="134" eb="136">
      <t>ゾウカ</t>
    </rPh>
    <rPh sb="140" eb="144">
      <t>イギョウシュウエキ</t>
    </rPh>
    <rPh sb="145" eb="147">
      <t>ゾウカ</t>
    </rPh>
    <rPh sb="149" eb="153">
      <t>ゼンコクヘイキン</t>
    </rPh>
    <rPh sb="154" eb="156">
      <t>ウワマワ</t>
    </rPh>
    <rPh sb="168" eb="174">
      <t>ニュウインシンリョウタンカ</t>
    </rPh>
    <rPh sb="174" eb="175">
      <t>オヨ</t>
    </rPh>
    <rPh sb="176" eb="180">
      <t>ガイライカンジャ</t>
    </rPh>
    <rPh sb="181" eb="185">
      <t>シンリョウホウシュウ</t>
    </rPh>
    <rPh sb="186" eb="188">
      <t>ゾウカ</t>
    </rPh>
    <rPh sb="191" eb="195">
      <t>イギョウシュウエキ</t>
    </rPh>
    <rPh sb="196" eb="198">
      <t>ゾウカ</t>
    </rPh>
    <rPh sb="206" eb="208">
      <t>ルイジ</t>
    </rPh>
    <rPh sb="208" eb="212">
      <t>ビョウインヘイキン</t>
    </rPh>
    <rPh sb="212" eb="213">
      <t>チ</t>
    </rPh>
    <rPh sb="214" eb="215">
      <t>オナ</t>
    </rPh>
    <rPh sb="240" eb="242">
      <t>ハッセイ</t>
    </rPh>
    <rPh sb="304" eb="306">
      <t>ゾウカ</t>
    </rPh>
    <rPh sb="310" eb="312">
      <t>シュウエキ</t>
    </rPh>
    <rPh sb="313" eb="315">
      <t>ゾウカ</t>
    </rPh>
    <rPh sb="325" eb="326">
      <t>チ</t>
    </rPh>
    <rPh sb="331" eb="333">
      <t>シタマワ</t>
    </rPh>
    <rPh sb="337" eb="339">
      <t>コウガク</t>
    </rPh>
    <rPh sb="340" eb="341">
      <t>コウ</t>
    </rPh>
    <rPh sb="343" eb="344">
      <t>ザイ</t>
    </rPh>
    <rPh sb="344" eb="346">
      <t>チュウシャ</t>
    </rPh>
    <rPh sb="346" eb="347">
      <t>トウ</t>
    </rPh>
    <rPh sb="348" eb="350">
      <t>ゾウカ</t>
    </rPh>
    <rPh sb="352" eb="358">
      <t>ルイジビョウインヘイキン</t>
    </rPh>
    <rPh sb="358" eb="359">
      <t>チ</t>
    </rPh>
    <rPh sb="360" eb="362">
      <t>ウワマワ</t>
    </rPh>
    <rPh sb="366" eb="370">
      <t>カンゴシトウ</t>
    </rPh>
    <rPh sb="371" eb="374">
      <t>ショクインスウ</t>
    </rPh>
    <rPh sb="375" eb="377">
      <t>ゲンショウ</t>
    </rPh>
    <rPh sb="378" eb="382">
      <t>キュウヨカイテイ</t>
    </rPh>
    <rPh sb="385" eb="387">
      <t>ゲンショウ</t>
    </rPh>
    <rPh sb="389" eb="395">
      <t>ルイジビョウインヘイキン</t>
    </rPh>
    <rPh sb="395" eb="396">
      <t>チ</t>
    </rPh>
    <rPh sb="397" eb="399">
      <t>シタマワ</t>
    </rPh>
    <rPh sb="457" eb="458">
      <t>チ</t>
    </rPh>
    <phoneticPr fontId="5"/>
  </si>
  <si>
    <t>①類似病院平均値を上回っており、増加傾向が続いていることから、施設の老朽化がさらに進んでいる。今後は、医療提供体制の見直しを行いながら、改築や新築移転などを視野に入れた施設整備を検討する。
②昨年度より増加しているものの、医療機器等の計画的な更新により、類似病院平均値を下回った。
③医療機器、電子カルテシステム等の更新により有形固定資産が増加している一方、令和元年11月に病床数をダウンサイジングしたことにより、令和元年度以降、類似病院平均値を上回っている。今後は過大投資とならないように、事業全体の再編・ネットワーク化を図っていく。</t>
    <rPh sb="7" eb="8">
      <t>チ</t>
    </rPh>
    <rPh sb="21" eb="22">
      <t>ツヅ</t>
    </rPh>
    <rPh sb="31" eb="33">
      <t>シセツ</t>
    </rPh>
    <rPh sb="41" eb="42">
      <t>スス</t>
    </rPh>
    <rPh sb="96" eb="99">
      <t>サクネンド</t>
    </rPh>
    <rPh sb="101" eb="103">
      <t>ゾウカ</t>
    </rPh>
    <phoneticPr fontId="5"/>
  </si>
  <si>
    <t>　診療報酬における加算の施設基準を取得し、診療単価の増加を図る等の経営改善に努めたほか、新型コロナウイルス感染症患者への対応による診療報酬の増加や国・県補助金により医業外収益が得られたため、３年連続で純利益が発生したが、依然として多額の累積欠損金が発生しており、経営状況は厳しい状況である。
　令和３年２月に改定した「登米市病院事業中長期計画」の更なる改定を進めながら、今後も経営改善に取り組んでいく。</t>
    <rPh sb="82" eb="87">
      <t>イギョウガイシュウエキ</t>
    </rPh>
    <rPh sb="88" eb="89">
      <t>エ</t>
    </rPh>
    <rPh sb="173" eb="174">
      <t>サラ</t>
    </rPh>
    <rPh sb="176" eb="178">
      <t>カイテイ</t>
    </rPh>
    <rPh sb="179" eb="18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</si>
</sst>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60.2</c:v>
                </c:pt>
                <c:pt idx="1">
                  <c:v>69.3</c:v>
                </c:pt>
                <c:pt idx="2">
                  <c:v>78.099999999999994</c:v>
                </c:pt>
                <c:pt idx="3">
                  <c:v>77.599999999999994</c:v>
                </c:pt>
                <c:pt idx="4">
                  <c:v>74.599999999999994</c:v>
                </c:pt>
              </c:numCache>
            </c:numRef>
          </c:val>
          <c:extLst>
            <c:ext xmlns:c16="http://schemas.microsoft.com/office/drawing/2014/chart" uri="{C3380CC4-5D6E-409C-BE32-E72D297353CC}">
              <c16:uniqueId val="{00000000-8892-4753-9C5D-5AB5CDE19F8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8892-4753-9C5D-5AB5CDE19F8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70.099999999999994</c:v>
                </c:pt>
                <c:pt idx="1">
                  <c:v>72.3</c:v>
                </c:pt>
                <c:pt idx="2">
                  <c:v>74.599999999999994</c:v>
                </c:pt>
                <c:pt idx="3">
                  <c:v>77.7</c:v>
                </c:pt>
                <c:pt idx="4">
                  <c:v>78.099999999999994</c:v>
                </c:pt>
              </c:numCache>
            </c:numRef>
          </c:val>
          <c:extLst>
            <c:ext xmlns:c16="http://schemas.microsoft.com/office/drawing/2014/chart" uri="{C3380CC4-5D6E-409C-BE32-E72D297353CC}">
              <c16:uniqueId val="{00000000-1B4D-4FDE-A14F-BC4158F07B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1B4D-4FDE-A14F-BC4158F07B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c:v>
                </c:pt>
                <c:pt idx="1">
                  <c:v>84.9</c:v>
                </c:pt>
                <c:pt idx="2">
                  <c:v>86.2</c:v>
                </c:pt>
                <c:pt idx="3">
                  <c:v>88</c:v>
                </c:pt>
                <c:pt idx="4">
                  <c:v>89</c:v>
                </c:pt>
              </c:numCache>
            </c:numRef>
          </c:val>
          <c:extLst>
            <c:ext xmlns:c16="http://schemas.microsoft.com/office/drawing/2014/chart" uri="{C3380CC4-5D6E-409C-BE32-E72D297353CC}">
              <c16:uniqueId val="{00000000-740C-442E-A865-212BA80F26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84.3</c:v>
                </c:pt>
                <c:pt idx="2">
                  <c:v>80.7</c:v>
                </c:pt>
                <c:pt idx="3">
                  <c:v>82.2</c:v>
                </c:pt>
                <c:pt idx="4">
                  <c:v>81.7</c:v>
                </c:pt>
              </c:numCache>
            </c:numRef>
          </c:val>
          <c:smooth val="0"/>
          <c:extLst>
            <c:ext xmlns:c16="http://schemas.microsoft.com/office/drawing/2014/chart" uri="{C3380CC4-5D6E-409C-BE32-E72D297353CC}">
              <c16:uniqueId val="{00000001-740C-442E-A865-212BA80F26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88.2</c:v>
                </c:pt>
                <c:pt idx="1">
                  <c:v>92.3</c:v>
                </c:pt>
                <c:pt idx="2">
                  <c:v>103.4</c:v>
                </c:pt>
                <c:pt idx="3">
                  <c:v>116.4</c:v>
                </c:pt>
                <c:pt idx="4">
                  <c:v>112.8</c:v>
                </c:pt>
              </c:numCache>
            </c:numRef>
          </c:val>
          <c:extLst>
            <c:ext xmlns:c16="http://schemas.microsoft.com/office/drawing/2014/chart" uri="{C3380CC4-5D6E-409C-BE32-E72D297353CC}">
              <c16:uniqueId val="{00000000-40EB-41CF-89A8-EB18E85D8C9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100.6</c:v>
                </c:pt>
                <c:pt idx="3">
                  <c:v>105.9</c:v>
                </c:pt>
                <c:pt idx="4">
                  <c:v>104.3</c:v>
                </c:pt>
              </c:numCache>
            </c:numRef>
          </c:val>
          <c:smooth val="0"/>
          <c:extLst>
            <c:ext xmlns:c16="http://schemas.microsoft.com/office/drawing/2014/chart" uri="{C3380CC4-5D6E-409C-BE32-E72D297353CC}">
              <c16:uniqueId val="{00000001-40EB-41CF-89A8-EB18E85D8C9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65.8</c:v>
                </c:pt>
                <c:pt idx="1">
                  <c:v>64.8</c:v>
                </c:pt>
                <c:pt idx="2">
                  <c:v>65.099999999999994</c:v>
                </c:pt>
                <c:pt idx="3">
                  <c:v>67.3</c:v>
                </c:pt>
                <c:pt idx="4">
                  <c:v>68.599999999999994</c:v>
                </c:pt>
              </c:numCache>
            </c:numRef>
          </c:val>
          <c:extLst>
            <c:ext xmlns:c16="http://schemas.microsoft.com/office/drawing/2014/chart" uri="{C3380CC4-5D6E-409C-BE32-E72D297353CC}">
              <c16:uniqueId val="{00000000-E1B9-4064-A8D5-141D578181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54.6</c:v>
                </c:pt>
                <c:pt idx="2">
                  <c:v>56.9</c:v>
                </c:pt>
                <c:pt idx="3">
                  <c:v>58.1</c:v>
                </c:pt>
                <c:pt idx="4">
                  <c:v>59.4</c:v>
                </c:pt>
              </c:numCache>
            </c:numRef>
          </c:val>
          <c:smooth val="0"/>
          <c:extLst>
            <c:ext xmlns:c16="http://schemas.microsoft.com/office/drawing/2014/chart" uri="{C3380CC4-5D6E-409C-BE32-E72D297353CC}">
              <c16:uniqueId val="{00000001-E1B9-4064-A8D5-141D578181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67.5</c:v>
                </c:pt>
                <c:pt idx="2">
                  <c:v>67.5</c:v>
                </c:pt>
                <c:pt idx="3">
                  <c:v>70.8</c:v>
                </c:pt>
                <c:pt idx="4">
                  <c:v>72.7</c:v>
                </c:pt>
              </c:numCache>
            </c:numRef>
          </c:val>
          <c:extLst>
            <c:ext xmlns:c16="http://schemas.microsoft.com/office/drawing/2014/chart" uri="{C3380CC4-5D6E-409C-BE32-E72D297353CC}">
              <c16:uniqueId val="{00000000-9423-4335-8223-AE3BCCB95B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423-4335-8223-AE3BCCB95B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43395899</c:v>
                </c:pt>
                <c:pt idx="1">
                  <c:v>58792318</c:v>
                </c:pt>
                <c:pt idx="2">
                  <c:v>60654010</c:v>
                </c:pt>
                <c:pt idx="3">
                  <c:v>60916732</c:v>
                </c:pt>
                <c:pt idx="4">
                  <c:v>61407490</c:v>
                </c:pt>
              </c:numCache>
            </c:numRef>
          </c:val>
          <c:extLst>
            <c:ext xmlns:c16="http://schemas.microsoft.com/office/drawing/2014/chart" uri="{C3380CC4-5D6E-409C-BE32-E72D297353CC}">
              <c16:uniqueId val="{00000000-A40E-41AA-9F83-246183DEFD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41891213</c:v>
                </c:pt>
                <c:pt idx="2">
                  <c:v>42806727</c:v>
                </c:pt>
                <c:pt idx="3">
                  <c:v>43530781</c:v>
                </c:pt>
                <c:pt idx="4">
                  <c:v>44196357</c:v>
                </c:pt>
              </c:numCache>
            </c:numRef>
          </c:val>
          <c:smooth val="0"/>
          <c:extLst>
            <c:ext xmlns:c16="http://schemas.microsoft.com/office/drawing/2014/chart" uri="{C3380CC4-5D6E-409C-BE32-E72D297353CC}">
              <c16:uniqueId val="{00000001-A40E-41AA-9F83-246183DEFD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13.3</c:v>
                </c:pt>
                <c:pt idx="1">
                  <c:v>12</c:v>
                </c:pt>
                <c:pt idx="2">
                  <c:v>11.4</c:v>
                </c:pt>
                <c:pt idx="3">
                  <c:v>11.5</c:v>
                </c:pt>
                <c:pt idx="4">
                  <c:v>12.1</c:v>
                </c:pt>
              </c:numCache>
            </c:numRef>
          </c:val>
          <c:extLst>
            <c:ext xmlns:c16="http://schemas.microsoft.com/office/drawing/2014/chart" uri="{C3380CC4-5D6E-409C-BE32-E72D297353CC}">
              <c16:uniqueId val="{00000000-1AB0-49B5-B62E-6A8529B066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17.5</c:v>
                </c:pt>
                <c:pt idx="2">
                  <c:v>17.5</c:v>
                </c:pt>
                <c:pt idx="3">
                  <c:v>17.3</c:v>
                </c:pt>
                <c:pt idx="4">
                  <c:v>17.899999999999999</c:v>
                </c:pt>
              </c:numCache>
            </c:numRef>
          </c:val>
          <c:smooth val="0"/>
          <c:extLst>
            <c:ext xmlns:c16="http://schemas.microsoft.com/office/drawing/2014/chart" uri="{C3380CC4-5D6E-409C-BE32-E72D297353CC}">
              <c16:uniqueId val="{00000001-1AB0-49B5-B62E-6A8529B066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65.5</c:v>
                </c:pt>
                <c:pt idx="1">
                  <c:v>60.8</c:v>
                </c:pt>
                <c:pt idx="2">
                  <c:v>68.8</c:v>
                </c:pt>
                <c:pt idx="3">
                  <c:v>67.400000000000006</c:v>
                </c:pt>
                <c:pt idx="4">
                  <c:v>66.2</c:v>
                </c:pt>
              </c:numCache>
            </c:numRef>
          </c:val>
          <c:extLst>
            <c:ext xmlns:c16="http://schemas.microsoft.com/office/drawing/2014/chart" uri="{C3380CC4-5D6E-409C-BE32-E72D297353CC}">
              <c16:uniqueId val="{00000000-4FBE-4EBD-BD26-929AB9FD63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4FBE-4EBD-BD26-929AB9FD63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12418</c:v>
                </c:pt>
                <c:pt idx="1">
                  <c:v>13288</c:v>
                </c:pt>
                <c:pt idx="2">
                  <c:v>14557</c:v>
                </c:pt>
                <c:pt idx="3">
                  <c:v>14731</c:v>
                </c:pt>
                <c:pt idx="4">
                  <c:v>15099</c:v>
                </c:pt>
              </c:numCache>
            </c:numRef>
          </c:val>
          <c:extLst>
            <c:ext xmlns:c16="http://schemas.microsoft.com/office/drawing/2014/chart" uri="{C3380CC4-5D6E-409C-BE32-E72D297353CC}">
              <c16:uniqueId val="{00000000-1C19-4288-B778-F85D7B2A4D5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10602</c:v>
                </c:pt>
                <c:pt idx="2">
                  <c:v>11234</c:v>
                </c:pt>
                <c:pt idx="3">
                  <c:v>11512</c:v>
                </c:pt>
                <c:pt idx="4">
                  <c:v>11831</c:v>
                </c:pt>
              </c:numCache>
            </c:numRef>
          </c:val>
          <c:smooth val="0"/>
          <c:extLst>
            <c:ext xmlns:c16="http://schemas.microsoft.com/office/drawing/2014/chart" uri="{C3380CC4-5D6E-409C-BE32-E72D297353CC}">
              <c16:uniqueId val="{00000001-1C19-4288-B778-F85D7B2A4D5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33781</c:v>
                </c:pt>
                <c:pt idx="1">
                  <c:v>34087</c:v>
                </c:pt>
                <c:pt idx="2">
                  <c:v>37878</c:v>
                </c:pt>
                <c:pt idx="3">
                  <c:v>39697</c:v>
                </c:pt>
                <c:pt idx="4">
                  <c:v>40751</c:v>
                </c:pt>
              </c:numCache>
            </c:numRef>
          </c:val>
          <c:extLst>
            <c:ext xmlns:c16="http://schemas.microsoft.com/office/drawing/2014/chart" uri="{C3380CC4-5D6E-409C-BE32-E72D297353CC}">
              <c16:uniqueId val="{00000000-53F5-4C42-BD21-AFD22A0B6E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35788</c:v>
                </c:pt>
                <c:pt idx="2">
                  <c:v>37855</c:v>
                </c:pt>
                <c:pt idx="3">
                  <c:v>39289</c:v>
                </c:pt>
                <c:pt idx="4">
                  <c:v>40846</c:v>
                </c:pt>
              </c:numCache>
            </c:numRef>
          </c:val>
          <c:smooth val="0"/>
          <c:extLst>
            <c:ext xmlns:c16="http://schemas.microsoft.com/office/drawing/2014/chart" uri="{C3380CC4-5D6E-409C-BE32-E72D297353CC}">
              <c16:uniqueId val="{00000001-53F5-4C42-BD21-AFD22A0B6E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331.5</c:v>
                </c:pt>
                <c:pt idx="1">
                  <c:v>327.2</c:v>
                </c:pt>
                <c:pt idx="2">
                  <c:v>322.8</c:v>
                </c:pt>
                <c:pt idx="3">
                  <c:v>291.2</c:v>
                </c:pt>
                <c:pt idx="4">
                  <c:v>277.2</c:v>
                </c:pt>
              </c:numCache>
            </c:numRef>
          </c:val>
          <c:extLst>
            <c:ext xmlns:c16="http://schemas.microsoft.com/office/drawing/2014/chart" uri="{C3380CC4-5D6E-409C-BE32-E72D297353CC}">
              <c16:uniqueId val="{00000000-4E33-44A6-A071-2862029EE8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120.5</c:v>
                </c:pt>
                <c:pt idx="2">
                  <c:v>124.2</c:v>
                </c:pt>
                <c:pt idx="3">
                  <c:v>121.6</c:v>
                </c:pt>
                <c:pt idx="4">
                  <c:v>118.9</c:v>
                </c:pt>
              </c:numCache>
            </c:numRef>
          </c:val>
          <c:smooth val="0"/>
          <c:extLst>
            <c:ext xmlns:c16="http://schemas.microsoft.com/office/drawing/2014/chart" uri="{C3380CC4-5D6E-409C-BE32-E72D297353CC}">
              <c16:uniqueId val="{00000001-4E33-44A6-A071-2862029EE8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3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宮城県登米市　登米市立登米市民病院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198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74795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18796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198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198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71</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178</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88.2</v>
      </c>
      <c r="Q33" s="70"/>
      <c r="R33" s="70"/>
      <c r="S33" s="70"/>
      <c r="T33" s="70"/>
      <c r="U33" s="70"/>
      <c r="V33" s="70"/>
      <c r="W33" s="70"/>
      <c r="X33" s="70"/>
      <c r="Y33" s="70"/>
      <c r="Z33" s="70"/>
      <c r="AA33" s="70"/>
      <c r="AB33" s="70"/>
      <c r="AC33" s="70"/>
      <c r="AD33" s="71"/>
      <c r="AE33" s="69">
        <f>データ!AJ7</f>
        <v>92.3</v>
      </c>
      <c r="AF33" s="70"/>
      <c r="AG33" s="70"/>
      <c r="AH33" s="70"/>
      <c r="AI33" s="70"/>
      <c r="AJ33" s="70"/>
      <c r="AK33" s="70"/>
      <c r="AL33" s="70"/>
      <c r="AM33" s="70"/>
      <c r="AN33" s="70"/>
      <c r="AO33" s="70"/>
      <c r="AP33" s="70"/>
      <c r="AQ33" s="70"/>
      <c r="AR33" s="70"/>
      <c r="AS33" s="71"/>
      <c r="AT33" s="69">
        <f>データ!AK7</f>
        <v>103.4</v>
      </c>
      <c r="AU33" s="70"/>
      <c r="AV33" s="70"/>
      <c r="AW33" s="70"/>
      <c r="AX33" s="70"/>
      <c r="AY33" s="70"/>
      <c r="AZ33" s="70"/>
      <c r="BA33" s="70"/>
      <c r="BB33" s="70"/>
      <c r="BC33" s="70"/>
      <c r="BD33" s="70"/>
      <c r="BE33" s="70"/>
      <c r="BF33" s="70"/>
      <c r="BG33" s="70"/>
      <c r="BH33" s="71"/>
      <c r="BI33" s="69">
        <f>データ!AL7</f>
        <v>116.4</v>
      </c>
      <c r="BJ33" s="70"/>
      <c r="BK33" s="70"/>
      <c r="BL33" s="70"/>
      <c r="BM33" s="70"/>
      <c r="BN33" s="70"/>
      <c r="BO33" s="70"/>
      <c r="BP33" s="70"/>
      <c r="BQ33" s="70"/>
      <c r="BR33" s="70"/>
      <c r="BS33" s="70"/>
      <c r="BT33" s="70"/>
      <c r="BU33" s="70"/>
      <c r="BV33" s="70"/>
      <c r="BW33" s="71"/>
      <c r="BX33" s="69">
        <f>データ!AM7</f>
        <v>112.8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v>
      </c>
      <c r="DE33" s="70"/>
      <c r="DF33" s="70"/>
      <c r="DG33" s="70"/>
      <c r="DH33" s="70"/>
      <c r="DI33" s="70"/>
      <c r="DJ33" s="70"/>
      <c r="DK33" s="70"/>
      <c r="DL33" s="70"/>
      <c r="DM33" s="70"/>
      <c r="DN33" s="70"/>
      <c r="DO33" s="70"/>
      <c r="DP33" s="70"/>
      <c r="DQ33" s="70"/>
      <c r="DR33" s="71"/>
      <c r="DS33" s="69">
        <f>データ!AU7</f>
        <v>84.9</v>
      </c>
      <c r="DT33" s="70"/>
      <c r="DU33" s="70"/>
      <c r="DV33" s="70"/>
      <c r="DW33" s="70"/>
      <c r="DX33" s="70"/>
      <c r="DY33" s="70"/>
      <c r="DZ33" s="70"/>
      <c r="EA33" s="70"/>
      <c r="EB33" s="70"/>
      <c r="EC33" s="70"/>
      <c r="ED33" s="70"/>
      <c r="EE33" s="70"/>
      <c r="EF33" s="70"/>
      <c r="EG33" s="71"/>
      <c r="EH33" s="69">
        <f>データ!AV7</f>
        <v>86.2</v>
      </c>
      <c r="EI33" s="70"/>
      <c r="EJ33" s="70"/>
      <c r="EK33" s="70"/>
      <c r="EL33" s="70"/>
      <c r="EM33" s="70"/>
      <c r="EN33" s="70"/>
      <c r="EO33" s="70"/>
      <c r="EP33" s="70"/>
      <c r="EQ33" s="70"/>
      <c r="ER33" s="70"/>
      <c r="ES33" s="70"/>
      <c r="ET33" s="70"/>
      <c r="EU33" s="70"/>
      <c r="EV33" s="71"/>
      <c r="EW33" s="69">
        <f>データ!AW7</f>
        <v>88</v>
      </c>
      <c r="EX33" s="70"/>
      <c r="EY33" s="70"/>
      <c r="EZ33" s="70"/>
      <c r="FA33" s="70"/>
      <c r="FB33" s="70"/>
      <c r="FC33" s="70"/>
      <c r="FD33" s="70"/>
      <c r="FE33" s="70"/>
      <c r="FF33" s="70"/>
      <c r="FG33" s="70"/>
      <c r="FH33" s="70"/>
      <c r="FI33" s="70"/>
      <c r="FJ33" s="70"/>
      <c r="FK33" s="71"/>
      <c r="FL33" s="69">
        <f>データ!AX7</f>
        <v>89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70.099999999999994</v>
      </c>
      <c r="GS33" s="70"/>
      <c r="GT33" s="70"/>
      <c r="GU33" s="70"/>
      <c r="GV33" s="70"/>
      <c r="GW33" s="70"/>
      <c r="GX33" s="70"/>
      <c r="GY33" s="70"/>
      <c r="GZ33" s="70"/>
      <c r="HA33" s="70"/>
      <c r="HB33" s="70"/>
      <c r="HC33" s="70"/>
      <c r="HD33" s="70"/>
      <c r="HE33" s="70"/>
      <c r="HF33" s="71"/>
      <c r="HG33" s="69">
        <f>データ!BF7</f>
        <v>72.3</v>
      </c>
      <c r="HH33" s="70"/>
      <c r="HI33" s="70"/>
      <c r="HJ33" s="70"/>
      <c r="HK33" s="70"/>
      <c r="HL33" s="70"/>
      <c r="HM33" s="70"/>
      <c r="HN33" s="70"/>
      <c r="HO33" s="70"/>
      <c r="HP33" s="70"/>
      <c r="HQ33" s="70"/>
      <c r="HR33" s="70"/>
      <c r="HS33" s="70"/>
      <c r="HT33" s="70"/>
      <c r="HU33" s="71"/>
      <c r="HV33" s="69">
        <f>データ!BG7</f>
        <v>74.599999999999994</v>
      </c>
      <c r="HW33" s="70"/>
      <c r="HX33" s="70"/>
      <c r="HY33" s="70"/>
      <c r="HZ33" s="70"/>
      <c r="IA33" s="70"/>
      <c r="IB33" s="70"/>
      <c r="IC33" s="70"/>
      <c r="ID33" s="70"/>
      <c r="IE33" s="70"/>
      <c r="IF33" s="70"/>
      <c r="IG33" s="70"/>
      <c r="IH33" s="70"/>
      <c r="II33" s="70"/>
      <c r="IJ33" s="71"/>
      <c r="IK33" s="69">
        <f>データ!BH7</f>
        <v>77.7</v>
      </c>
      <c r="IL33" s="70"/>
      <c r="IM33" s="70"/>
      <c r="IN33" s="70"/>
      <c r="IO33" s="70"/>
      <c r="IP33" s="70"/>
      <c r="IQ33" s="70"/>
      <c r="IR33" s="70"/>
      <c r="IS33" s="70"/>
      <c r="IT33" s="70"/>
      <c r="IU33" s="70"/>
      <c r="IV33" s="70"/>
      <c r="IW33" s="70"/>
      <c r="IX33" s="70"/>
      <c r="IY33" s="71"/>
      <c r="IZ33" s="69">
        <f>データ!BI7</f>
        <v>78.099999999999994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60.2</v>
      </c>
      <c r="KG33" s="70"/>
      <c r="KH33" s="70"/>
      <c r="KI33" s="70"/>
      <c r="KJ33" s="70"/>
      <c r="KK33" s="70"/>
      <c r="KL33" s="70"/>
      <c r="KM33" s="70"/>
      <c r="KN33" s="70"/>
      <c r="KO33" s="70"/>
      <c r="KP33" s="70"/>
      <c r="KQ33" s="70"/>
      <c r="KR33" s="70"/>
      <c r="KS33" s="70"/>
      <c r="KT33" s="71"/>
      <c r="KU33" s="69">
        <f>データ!BQ7</f>
        <v>69.3</v>
      </c>
      <c r="KV33" s="70"/>
      <c r="KW33" s="70"/>
      <c r="KX33" s="70"/>
      <c r="KY33" s="70"/>
      <c r="KZ33" s="70"/>
      <c r="LA33" s="70"/>
      <c r="LB33" s="70"/>
      <c r="LC33" s="70"/>
      <c r="LD33" s="70"/>
      <c r="LE33" s="70"/>
      <c r="LF33" s="70"/>
      <c r="LG33" s="70"/>
      <c r="LH33" s="70"/>
      <c r="LI33" s="71"/>
      <c r="LJ33" s="69">
        <f>データ!BR7</f>
        <v>78.099999999999994</v>
      </c>
      <c r="LK33" s="70"/>
      <c r="LL33" s="70"/>
      <c r="LM33" s="70"/>
      <c r="LN33" s="70"/>
      <c r="LO33" s="70"/>
      <c r="LP33" s="70"/>
      <c r="LQ33" s="70"/>
      <c r="LR33" s="70"/>
      <c r="LS33" s="70"/>
      <c r="LT33" s="70"/>
      <c r="LU33" s="70"/>
      <c r="LV33" s="70"/>
      <c r="LW33" s="70"/>
      <c r="LX33" s="71"/>
      <c r="LY33" s="69">
        <f>データ!BS7</f>
        <v>77.599999999999994</v>
      </c>
      <c r="LZ33" s="70"/>
      <c r="MA33" s="70"/>
      <c r="MB33" s="70"/>
      <c r="MC33" s="70"/>
      <c r="MD33" s="70"/>
      <c r="ME33" s="70"/>
      <c r="MF33" s="70"/>
      <c r="MG33" s="70"/>
      <c r="MH33" s="70"/>
      <c r="MI33" s="70"/>
      <c r="MJ33" s="70"/>
      <c r="MK33" s="70"/>
      <c r="ML33" s="70"/>
      <c r="MM33" s="71"/>
      <c r="MN33" s="69">
        <f>データ!BT7</f>
        <v>74.599999999999994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180</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33781</v>
      </c>
      <c r="Q55" s="67"/>
      <c r="R55" s="67"/>
      <c r="S55" s="67"/>
      <c r="T55" s="67"/>
      <c r="U55" s="67"/>
      <c r="V55" s="67"/>
      <c r="W55" s="67"/>
      <c r="X55" s="67"/>
      <c r="Y55" s="67"/>
      <c r="Z55" s="67"/>
      <c r="AA55" s="67"/>
      <c r="AB55" s="67"/>
      <c r="AC55" s="67"/>
      <c r="AD55" s="68"/>
      <c r="AE55" s="66">
        <f>データ!CB7</f>
        <v>34087</v>
      </c>
      <c r="AF55" s="67"/>
      <c r="AG55" s="67"/>
      <c r="AH55" s="67"/>
      <c r="AI55" s="67"/>
      <c r="AJ55" s="67"/>
      <c r="AK55" s="67"/>
      <c r="AL55" s="67"/>
      <c r="AM55" s="67"/>
      <c r="AN55" s="67"/>
      <c r="AO55" s="67"/>
      <c r="AP55" s="67"/>
      <c r="AQ55" s="67"/>
      <c r="AR55" s="67"/>
      <c r="AS55" s="68"/>
      <c r="AT55" s="66">
        <f>データ!CC7</f>
        <v>37878</v>
      </c>
      <c r="AU55" s="67"/>
      <c r="AV55" s="67"/>
      <c r="AW55" s="67"/>
      <c r="AX55" s="67"/>
      <c r="AY55" s="67"/>
      <c r="AZ55" s="67"/>
      <c r="BA55" s="67"/>
      <c r="BB55" s="67"/>
      <c r="BC55" s="67"/>
      <c r="BD55" s="67"/>
      <c r="BE55" s="67"/>
      <c r="BF55" s="67"/>
      <c r="BG55" s="67"/>
      <c r="BH55" s="68"/>
      <c r="BI55" s="66">
        <f>データ!CD7</f>
        <v>39697</v>
      </c>
      <c r="BJ55" s="67"/>
      <c r="BK55" s="67"/>
      <c r="BL55" s="67"/>
      <c r="BM55" s="67"/>
      <c r="BN55" s="67"/>
      <c r="BO55" s="67"/>
      <c r="BP55" s="67"/>
      <c r="BQ55" s="67"/>
      <c r="BR55" s="67"/>
      <c r="BS55" s="67"/>
      <c r="BT55" s="67"/>
      <c r="BU55" s="67"/>
      <c r="BV55" s="67"/>
      <c r="BW55" s="68"/>
      <c r="BX55" s="66">
        <f>データ!CE7</f>
        <v>40751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12418</v>
      </c>
      <c r="DE55" s="67"/>
      <c r="DF55" s="67"/>
      <c r="DG55" s="67"/>
      <c r="DH55" s="67"/>
      <c r="DI55" s="67"/>
      <c r="DJ55" s="67"/>
      <c r="DK55" s="67"/>
      <c r="DL55" s="67"/>
      <c r="DM55" s="67"/>
      <c r="DN55" s="67"/>
      <c r="DO55" s="67"/>
      <c r="DP55" s="67"/>
      <c r="DQ55" s="67"/>
      <c r="DR55" s="68"/>
      <c r="DS55" s="66">
        <f>データ!CM7</f>
        <v>13288</v>
      </c>
      <c r="DT55" s="67"/>
      <c r="DU55" s="67"/>
      <c r="DV55" s="67"/>
      <c r="DW55" s="67"/>
      <c r="DX55" s="67"/>
      <c r="DY55" s="67"/>
      <c r="DZ55" s="67"/>
      <c r="EA55" s="67"/>
      <c r="EB55" s="67"/>
      <c r="EC55" s="67"/>
      <c r="ED55" s="67"/>
      <c r="EE55" s="67"/>
      <c r="EF55" s="67"/>
      <c r="EG55" s="68"/>
      <c r="EH55" s="66">
        <f>データ!CN7</f>
        <v>14557</v>
      </c>
      <c r="EI55" s="67"/>
      <c r="EJ55" s="67"/>
      <c r="EK55" s="67"/>
      <c r="EL55" s="67"/>
      <c r="EM55" s="67"/>
      <c r="EN55" s="67"/>
      <c r="EO55" s="67"/>
      <c r="EP55" s="67"/>
      <c r="EQ55" s="67"/>
      <c r="ER55" s="67"/>
      <c r="ES55" s="67"/>
      <c r="ET55" s="67"/>
      <c r="EU55" s="67"/>
      <c r="EV55" s="68"/>
      <c r="EW55" s="66">
        <f>データ!CO7</f>
        <v>14731</v>
      </c>
      <c r="EX55" s="67"/>
      <c r="EY55" s="67"/>
      <c r="EZ55" s="67"/>
      <c r="FA55" s="67"/>
      <c r="FB55" s="67"/>
      <c r="FC55" s="67"/>
      <c r="FD55" s="67"/>
      <c r="FE55" s="67"/>
      <c r="FF55" s="67"/>
      <c r="FG55" s="67"/>
      <c r="FH55" s="67"/>
      <c r="FI55" s="67"/>
      <c r="FJ55" s="67"/>
      <c r="FK55" s="68"/>
      <c r="FL55" s="66">
        <f>データ!CP7</f>
        <v>15099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65.5</v>
      </c>
      <c r="GS55" s="70"/>
      <c r="GT55" s="70"/>
      <c r="GU55" s="70"/>
      <c r="GV55" s="70"/>
      <c r="GW55" s="70"/>
      <c r="GX55" s="70"/>
      <c r="GY55" s="70"/>
      <c r="GZ55" s="70"/>
      <c r="HA55" s="70"/>
      <c r="HB55" s="70"/>
      <c r="HC55" s="70"/>
      <c r="HD55" s="70"/>
      <c r="HE55" s="70"/>
      <c r="HF55" s="71"/>
      <c r="HG55" s="69">
        <f>データ!CX7</f>
        <v>60.8</v>
      </c>
      <c r="HH55" s="70"/>
      <c r="HI55" s="70"/>
      <c r="HJ55" s="70"/>
      <c r="HK55" s="70"/>
      <c r="HL55" s="70"/>
      <c r="HM55" s="70"/>
      <c r="HN55" s="70"/>
      <c r="HO55" s="70"/>
      <c r="HP55" s="70"/>
      <c r="HQ55" s="70"/>
      <c r="HR55" s="70"/>
      <c r="HS55" s="70"/>
      <c r="HT55" s="70"/>
      <c r="HU55" s="71"/>
      <c r="HV55" s="69">
        <f>データ!CY7</f>
        <v>68.8</v>
      </c>
      <c r="HW55" s="70"/>
      <c r="HX55" s="70"/>
      <c r="HY55" s="70"/>
      <c r="HZ55" s="70"/>
      <c r="IA55" s="70"/>
      <c r="IB55" s="70"/>
      <c r="IC55" s="70"/>
      <c r="ID55" s="70"/>
      <c r="IE55" s="70"/>
      <c r="IF55" s="70"/>
      <c r="IG55" s="70"/>
      <c r="IH55" s="70"/>
      <c r="II55" s="70"/>
      <c r="IJ55" s="71"/>
      <c r="IK55" s="69">
        <f>データ!CZ7</f>
        <v>67.400000000000006</v>
      </c>
      <c r="IL55" s="70"/>
      <c r="IM55" s="70"/>
      <c r="IN55" s="70"/>
      <c r="IO55" s="70"/>
      <c r="IP55" s="70"/>
      <c r="IQ55" s="70"/>
      <c r="IR55" s="70"/>
      <c r="IS55" s="70"/>
      <c r="IT55" s="70"/>
      <c r="IU55" s="70"/>
      <c r="IV55" s="70"/>
      <c r="IW55" s="70"/>
      <c r="IX55" s="70"/>
      <c r="IY55" s="71"/>
      <c r="IZ55" s="69">
        <f>データ!DA7</f>
        <v>66.2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13.3</v>
      </c>
      <c r="KG55" s="70"/>
      <c r="KH55" s="70"/>
      <c r="KI55" s="70"/>
      <c r="KJ55" s="70"/>
      <c r="KK55" s="70"/>
      <c r="KL55" s="70"/>
      <c r="KM55" s="70"/>
      <c r="KN55" s="70"/>
      <c r="KO55" s="70"/>
      <c r="KP55" s="70"/>
      <c r="KQ55" s="70"/>
      <c r="KR55" s="70"/>
      <c r="KS55" s="70"/>
      <c r="KT55" s="71"/>
      <c r="KU55" s="69">
        <f>データ!DI7</f>
        <v>12</v>
      </c>
      <c r="KV55" s="70"/>
      <c r="KW55" s="70"/>
      <c r="KX55" s="70"/>
      <c r="KY55" s="70"/>
      <c r="KZ55" s="70"/>
      <c r="LA55" s="70"/>
      <c r="LB55" s="70"/>
      <c r="LC55" s="70"/>
      <c r="LD55" s="70"/>
      <c r="LE55" s="70"/>
      <c r="LF55" s="70"/>
      <c r="LG55" s="70"/>
      <c r="LH55" s="70"/>
      <c r="LI55" s="71"/>
      <c r="LJ55" s="69">
        <f>データ!DJ7</f>
        <v>11.4</v>
      </c>
      <c r="LK55" s="70"/>
      <c r="LL55" s="70"/>
      <c r="LM55" s="70"/>
      <c r="LN55" s="70"/>
      <c r="LO55" s="70"/>
      <c r="LP55" s="70"/>
      <c r="LQ55" s="70"/>
      <c r="LR55" s="70"/>
      <c r="LS55" s="70"/>
      <c r="LT55" s="70"/>
      <c r="LU55" s="70"/>
      <c r="LV55" s="70"/>
      <c r="LW55" s="70"/>
      <c r="LX55" s="71"/>
      <c r="LY55" s="69">
        <f>データ!DK7</f>
        <v>11.5</v>
      </c>
      <c r="LZ55" s="70"/>
      <c r="MA55" s="70"/>
      <c r="MB55" s="70"/>
      <c r="MC55" s="70"/>
      <c r="MD55" s="70"/>
      <c r="ME55" s="70"/>
      <c r="MF55" s="70"/>
      <c r="MG55" s="70"/>
      <c r="MH55" s="70"/>
      <c r="MI55" s="70"/>
      <c r="MJ55" s="70"/>
      <c r="MK55" s="70"/>
      <c r="ML55" s="70"/>
      <c r="MM55" s="71"/>
      <c r="MN55" s="69">
        <f>データ!DL7</f>
        <v>12.1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331.5</v>
      </c>
      <c r="Q79" s="70"/>
      <c r="R79" s="70"/>
      <c r="S79" s="70"/>
      <c r="T79" s="70"/>
      <c r="U79" s="70"/>
      <c r="V79" s="70"/>
      <c r="W79" s="70"/>
      <c r="X79" s="70"/>
      <c r="Y79" s="70"/>
      <c r="Z79" s="70"/>
      <c r="AA79" s="70"/>
      <c r="AB79" s="70"/>
      <c r="AC79" s="70"/>
      <c r="AD79" s="71"/>
      <c r="AE79" s="69">
        <f>データ!DT7</f>
        <v>327.2</v>
      </c>
      <c r="AF79" s="70"/>
      <c r="AG79" s="70"/>
      <c r="AH79" s="70"/>
      <c r="AI79" s="70"/>
      <c r="AJ79" s="70"/>
      <c r="AK79" s="70"/>
      <c r="AL79" s="70"/>
      <c r="AM79" s="70"/>
      <c r="AN79" s="70"/>
      <c r="AO79" s="70"/>
      <c r="AP79" s="70"/>
      <c r="AQ79" s="70"/>
      <c r="AR79" s="70"/>
      <c r="AS79" s="71"/>
      <c r="AT79" s="69">
        <f>データ!DU7</f>
        <v>322.8</v>
      </c>
      <c r="AU79" s="70"/>
      <c r="AV79" s="70"/>
      <c r="AW79" s="70"/>
      <c r="AX79" s="70"/>
      <c r="AY79" s="70"/>
      <c r="AZ79" s="70"/>
      <c r="BA79" s="70"/>
      <c r="BB79" s="70"/>
      <c r="BC79" s="70"/>
      <c r="BD79" s="70"/>
      <c r="BE79" s="70"/>
      <c r="BF79" s="70"/>
      <c r="BG79" s="70"/>
      <c r="BH79" s="71"/>
      <c r="BI79" s="69">
        <f>データ!DV7</f>
        <v>291.2</v>
      </c>
      <c r="BJ79" s="70"/>
      <c r="BK79" s="70"/>
      <c r="BL79" s="70"/>
      <c r="BM79" s="70"/>
      <c r="BN79" s="70"/>
      <c r="BO79" s="70"/>
      <c r="BP79" s="70"/>
      <c r="BQ79" s="70"/>
      <c r="BR79" s="70"/>
      <c r="BS79" s="70"/>
      <c r="BT79" s="70"/>
      <c r="BU79" s="70"/>
      <c r="BV79" s="70"/>
      <c r="BW79" s="71"/>
      <c r="BX79" s="69">
        <f>データ!DW7</f>
        <v>277.2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65.8</v>
      </c>
      <c r="DH79" s="70"/>
      <c r="DI79" s="70"/>
      <c r="DJ79" s="70"/>
      <c r="DK79" s="70"/>
      <c r="DL79" s="70"/>
      <c r="DM79" s="70"/>
      <c r="DN79" s="70"/>
      <c r="DO79" s="70"/>
      <c r="DP79" s="70"/>
      <c r="DQ79" s="70"/>
      <c r="DR79" s="70"/>
      <c r="DS79" s="70"/>
      <c r="DT79" s="70"/>
      <c r="DU79" s="71"/>
      <c r="DV79" s="69">
        <f>データ!EE7</f>
        <v>64.8</v>
      </c>
      <c r="DW79" s="70"/>
      <c r="DX79" s="70"/>
      <c r="DY79" s="70"/>
      <c r="DZ79" s="70"/>
      <c r="EA79" s="70"/>
      <c r="EB79" s="70"/>
      <c r="EC79" s="70"/>
      <c r="ED79" s="70"/>
      <c r="EE79" s="70"/>
      <c r="EF79" s="70"/>
      <c r="EG79" s="70"/>
      <c r="EH79" s="70"/>
      <c r="EI79" s="70"/>
      <c r="EJ79" s="71"/>
      <c r="EK79" s="69">
        <f>データ!EF7</f>
        <v>65.099999999999994</v>
      </c>
      <c r="EL79" s="70"/>
      <c r="EM79" s="70"/>
      <c r="EN79" s="70"/>
      <c r="EO79" s="70"/>
      <c r="EP79" s="70"/>
      <c r="EQ79" s="70"/>
      <c r="ER79" s="70"/>
      <c r="ES79" s="70"/>
      <c r="ET79" s="70"/>
      <c r="EU79" s="70"/>
      <c r="EV79" s="70"/>
      <c r="EW79" s="70"/>
      <c r="EX79" s="70"/>
      <c r="EY79" s="71"/>
      <c r="EZ79" s="69">
        <f>データ!EG7</f>
        <v>67.3</v>
      </c>
      <c r="FA79" s="70"/>
      <c r="FB79" s="70"/>
      <c r="FC79" s="70"/>
      <c r="FD79" s="70"/>
      <c r="FE79" s="70"/>
      <c r="FF79" s="70"/>
      <c r="FG79" s="70"/>
      <c r="FH79" s="70"/>
      <c r="FI79" s="70"/>
      <c r="FJ79" s="70"/>
      <c r="FK79" s="70"/>
      <c r="FL79" s="70"/>
      <c r="FM79" s="70"/>
      <c r="FN79" s="71"/>
      <c r="FO79" s="69">
        <f>データ!EH7</f>
        <v>68.599999999999994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78.099999999999994</v>
      </c>
      <c r="GU79" s="70"/>
      <c r="GV79" s="70"/>
      <c r="GW79" s="70"/>
      <c r="GX79" s="70"/>
      <c r="GY79" s="70"/>
      <c r="GZ79" s="70"/>
      <c r="HA79" s="70"/>
      <c r="HB79" s="70"/>
      <c r="HC79" s="70"/>
      <c r="HD79" s="70"/>
      <c r="HE79" s="70"/>
      <c r="HF79" s="70"/>
      <c r="HG79" s="70"/>
      <c r="HH79" s="71"/>
      <c r="HI79" s="69">
        <f>データ!EP7</f>
        <v>67.5</v>
      </c>
      <c r="HJ79" s="70"/>
      <c r="HK79" s="70"/>
      <c r="HL79" s="70"/>
      <c r="HM79" s="70"/>
      <c r="HN79" s="70"/>
      <c r="HO79" s="70"/>
      <c r="HP79" s="70"/>
      <c r="HQ79" s="70"/>
      <c r="HR79" s="70"/>
      <c r="HS79" s="70"/>
      <c r="HT79" s="70"/>
      <c r="HU79" s="70"/>
      <c r="HV79" s="70"/>
      <c r="HW79" s="71"/>
      <c r="HX79" s="69">
        <f>データ!EQ7</f>
        <v>67.5</v>
      </c>
      <c r="HY79" s="70"/>
      <c r="HZ79" s="70"/>
      <c r="IA79" s="70"/>
      <c r="IB79" s="70"/>
      <c r="IC79" s="70"/>
      <c r="ID79" s="70"/>
      <c r="IE79" s="70"/>
      <c r="IF79" s="70"/>
      <c r="IG79" s="70"/>
      <c r="IH79" s="70"/>
      <c r="II79" s="70"/>
      <c r="IJ79" s="70"/>
      <c r="IK79" s="70"/>
      <c r="IL79" s="71"/>
      <c r="IM79" s="69">
        <f>データ!ER7</f>
        <v>70.8</v>
      </c>
      <c r="IN79" s="70"/>
      <c r="IO79" s="70"/>
      <c r="IP79" s="70"/>
      <c r="IQ79" s="70"/>
      <c r="IR79" s="70"/>
      <c r="IS79" s="70"/>
      <c r="IT79" s="70"/>
      <c r="IU79" s="70"/>
      <c r="IV79" s="70"/>
      <c r="IW79" s="70"/>
      <c r="IX79" s="70"/>
      <c r="IY79" s="70"/>
      <c r="IZ79" s="70"/>
      <c r="JA79" s="71"/>
      <c r="JB79" s="69">
        <f>データ!ES7</f>
        <v>72.7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43395899</v>
      </c>
      <c r="KH79" s="67"/>
      <c r="KI79" s="67"/>
      <c r="KJ79" s="67"/>
      <c r="KK79" s="67"/>
      <c r="KL79" s="67"/>
      <c r="KM79" s="67"/>
      <c r="KN79" s="67"/>
      <c r="KO79" s="67"/>
      <c r="KP79" s="67"/>
      <c r="KQ79" s="67"/>
      <c r="KR79" s="67"/>
      <c r="KS79" s="67"/>
      <c r="KT79" s="67"/>
      <c r="KU79" s="68"/>
      <c r="KV79" s="66">
        <f>データ!FA7</f>
        <v>58792318</v>
      </c>
      <c r="KW79" s="67"/>
      <c r="KX79" s="67"/>
      <c r="KY79" s="67"/>
      <c r="KZ79" s="67"/>
      <c r="LA79" s="67"/>
      <c r="LB79" s="67"/>
      <c r="LC79" s="67"/>
      <c r="LD79" s="67"/>
      <c r="LE79" s="67"/>
      <c r="LF79" s="67"/>
      <c r="LG79" s="67"/>
      <c r="LH79" s="67"/>
      <c r="LI79" s="67"/>
      <c r="LJ79" s="68"/>
      <c r="LK79" s="66">
        <f>データ!FB7</f>
        <v>60654010</v>
      </c>
      <c r="LL79" s="67"/>
      <c r="LM79" s="67"/>
      <c r="LN79" s="67"/>
      <c r="LO79" s="67"/>
      <c r="LP79" s="67"/>
      <c r="LQ79" s="67"/>
      <c r="LR79" s="67"/>
      <c r="LS79" s="67"/>
      <c r="LT79" s="67"/>
      <c r="LU79" s="67"/>
      <c r="LV79" s="67"/>
      <c r="LW79" s="67"/>
      <c r="LX79" s="67"/>
      <c r="LY79" s="68"/>
      <c r="LZ79" s="66">
        <f>データ!FC7</f>
        <v>60916732</v>
      </c>
      <c r="MA79" s="67"/>
      <c r="MB79" s="67"/>
      <c r="MC79" s="67"/>
      <c r="MD79" s="67"/>
      <c r="ME79" s="67"/>
      <c r="MF79" s="67"/>
      <c r="MG79" s="67"/>
      <c r="MH79" s="67"/>
      <c r="MI79" s="67"/>
      <c r="MJ79" s="67"/>
      <c r="MK79" s="67"/>
      <c r="ML79" s="67"/>
      <c r="MM79" s="67"/>
      <c r="MN79" s="68"/>
      <c r="MO79" s="66">
        <f>データ!FD7</f>
        <v>61407490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uTaADJ4nybxSEXrFxGRl0wFJ+1d+4XxANv/Sgby8pjIiETIyFlRpBXKaI5UslaRR8epCo410vvr92nA+5iApQ==" saltValue="2T7Xm+AveS4N/neOaUXKN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156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157</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158</v>
      </c>
      <c r="B6" s="50">
        <f>B8</f>
        <v>2022</v>
      </c>
      <c r="C6" s="50">
        <f t="shared" ref="C6:M6" si="2">C8</f>
        <v>42129</v>
      </c>
      <c r="D6" s="50">
        <f t="shared" si="2"/>
        <v>46</v>
      </c>
      <c r="E6" s="50">
        <f t="shared" si="2"/>
        <v>6</v>
      </c>
      <c r="F6" s="50">
        <f t="shared" si="2"/>
        <v>0</v>
      </c>
      <c r="G6" s="50">
        <f t="shared" si="2"/>
        <v>1</v>
      </c>
      <c r="H6" s="153" t="str">
        <f>IF(H8&lt;&gt;I8,H8,"")&amp;IF(I8&lt;&gt;J8,I8,"")&amp;"　"&amp;J8</f>
        <v>宮城県登米市　登米市立登米市民病院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16</v>
      </c>
      <c r="R6" s="50" t="str">
        <f t="shared" si="3"/>
        <v>-</v>
      </c>
      <c r="S6" s="50" t="str">
        <f t="shared" si="3"/>
        <v>ド 透 訓</v>
      </c>
      <c r="T6" s="50" t="str">
        <f t="shared" si="3"/>
        <v>救 臨 災 輪</v>
      </c>
      <c r="U6" s="51">
        <f>U8</f>
        <v>74795</v>
      </c>
      <c r="V6" s="51">
        <f>V8</f>
        <v>18796</v>
      </c>
      <c r="W6" s="50" t="str">
        <f>W8</f>
        <v>-</v>
      </c>
      <c r="X6" s="50" t="str">
        <f t="shared" ref="X6" si="4">X8</f>
        <v>第２種該当</v>
      </c>
      <c r="Y6" s="50" t="str">
        <f t="shared" si="3"/>
        <v>１０：１</v>
      </c>
      <c r="Z6" s="51">
        <f t="shared" si="3"/>
        <v>198</v>
      </c>
      <c r="AA6" s="51" t="str">
        <f t="shared" si="3"/>
        <v>-</v>
      </c>
      <c r="AB6" s="51" t="str">
        <f t="shared" si="3"/>
        <v>-</v>
      </c>
      <c r="AC6" s="51" t="str">
        <f t="shared" si="3"/>
        <v>-</v>
      </c>
      <c r="AD6" s="51" t="str">
        <f t="shared" si="3"/>
        <v>-</v>
      </c>
      <c r="AE6" s="51">
        <f t="shared" si="3"/>
        <v>198</v>
      </c>
      <c r="AF6" s="51">
        <f t="shared" si="3"/>
        <v>198</v>
      </c>
      <c r="AG6" s="51" t="str">
        <f t="shared" si="3"/>
        <v>-</v>
      </c>
      <c r="AH6" s="51">
        <f t="shared" si="3"/>
        <v>198</v>
      </c>
      <c r="AI6" s="52">
        <f>IF(AI8="-",NA(),AI8)</f>
        <v>88.2</v>
      </c>
      <c r="AJ6" s="52">
        <f t="shared" ref="AJ6:AR6" si="5">IF(AJ8="-",NA(),AJ8)</f>
        <v>92.3</v>
      </c>
      <c r="AK6" s="52">
        <f t="shared" si="5"/>
        <v>103.4</v>
      </c>
      <c r="AL6" s="52">
        <f t="shared" si="5"/>
        <v>116.4</v>
      </c>
      <c r="AM6" s="52">
        <f t="shared" si="5"/>
        <v>112.8</v>
      </c>
      <c r="AN6" s="52">
        <f t="shared" si="5"/>
        <v>97.5</v>
      </c>
      <c r="AO6" s="52">
        <f t="shared" si="5"/>
        <v>96.9</v>
      </c>
      <c r="AP6" s="52">
        <f t="shared" si="5"/>
        <v>100.6</v>
      </c>
      <c r="AQ6" s="52">
        <f t="shared" si="5"/>
        <v>105.9</v>
      </c>
      <c r="AR6" s="52">
        <f t="shared" si="5"/>
        <v>104.3</v>
      </c>
      <c r="AS6" s="52" t="str">
        <f>IF(AS8="-","【-】","【"&amp;SUBSTITUTE(TEXT(AS8,"#,##0.0"),"-","△")&amp;"】")</f>
        <v>【103.5】</v>
      </c>
      <c r="AT6" s="52">
        <f>IF(AT8="-",NA(),AT8)</f>
        <v>80</v>
      </c>
      <c r="AU6" s="52">
        <f t="shared" ref="AU6:BC6" si="6">IF(AU8="-",NA(),AU8)</f>
        <v>84.9</v>
      </c>
      <c r="AV6" s="52">
        <f t="shared" si="6"/>
        <v>86.2</v>
      </c>
      <c r="AW6" s="52">
        <f t="shared" si="6"/>
        <v>88</v>
      </c>
      <c r="AX6" s="52">
        <f t="shared" si="6"/>
        <v>89</v>
      </c>
      <c r="AY6" s="52">
        <f t="shared" si="6"/>
        <v>86</v>
      </c>
      <c r="AZ6" s="52">
        <f t="shared" si="6"/>
        <v>84.3</v>
      </c>
      <c r="BA6" s="52">
        <f t="shared" si="6"/>
        <v>80.7</v>
      </c>
      <c r="BB6" s="52">
        <f t="shared" si="6"/>
        <v>82.2</v>
      </c>
      <c r="BC6" s="52">
        <f t="shared" si="6"/>
        <v>81.7</v>
      </c>
      <c r="BD6" s="52" t="str">
        <f>IF(BD8="-","【-】","【"&amp;SUBSTITUTE(TEXT(BD8,"#,##0.0"),"-","△")&amp;"】")</f>
        <v>【86.4】</v>
      </c>
      <c r="BE6" s="52">
        <f>IF(BE8="-",NA(),BE8)</f>
        <v>70.099999999999994</v>
      </c>
      <c r="BF6" s="52">
        <f t="shared" ref="BF6:BN6" si="7">IF(BF8="-",NA(),BF8)</f>
        <v>72.3</v>
      </c>
      <c r="BG6" s="52">
        <f t="shared" si="7"/>
        <v>74.599999999999994</v>
      </c>
      <c r="BH6" s="52">
        <f t="shared" si="7"/>
        <v>77.7</v>
      </c>
      <c r="BI6" s="52">
        <f t="shared" si="7"/>
        <v>78.099999999999994</v>
      </c>
      <c r="BJ6" s="52">
        <f t="shared" si="7"/>
        <v>83.1</v>
      </c>
      <c r="BK6" s="52">
        <f t="shared" si="7"/>
        <v>80.599999999999994</v>
      </c>
      <c r="BL6" s="52">
        <f t="shared" si="7"/>
        <v>77.099999999999994</v>
      </c>
      <c r="BM6" s="52">
        <f t="shared" si="7"/>
        <v>78.599999999999994</v>
      </c>
      <c r="BN6" s="52">
        <f t="shared" si="7"/>
        <v>78.099999999999994</v>
      </c>
      <c r="BO6" s="52" t="str">
        <f>IF(BO8="-","【-】","【"&amp;SUBSTITUTE(TEXT(BO8,"#,##0.0"),"-","△")&amp;"】")</f>
        <v>【83.7】</v>
      </c>
      <c r="BP6" s="52">
        <f>IF(BP8="-",NA(),BP8)</f>
        <v>60.2</v>
      </c>
      <c r="BQ6" s="52">
        <f t="shared" ref="BQ6:BY6" si="8">IF(BQ8="-",NA(),BQ8)</f>
        <v>69.3</v>
      </c>
      <c r="BR6" s="52">
        <f t="shared" si="8"/>
        <v>78.099999999999994</v>
      </c>
      <c r="BS6" s="52">
        <f t="shared" si="8"/>
        <v>77.599999999999994</v>
      </c>
      <c r="BT6" s="52">
        <f t="shared" si="8"/>
        <v>74.599999999999994</v>
      </c>
      <c r="BU6" s="52">
        <f t="shared" si="8"/>
        <v>72.099999999999994</v>
      </c>
      <c r="BV6" s="52">
        <f t="shared" si="8"/>
        <v>70.400000000000006</v>
      </c>
      <c r="BW6" s="52">
        <f t="shared" si="8"/>
        <v>65.8</v>
      </c>
      <c r="BX6" s="52">
        <f t="shared" si="8"/>
        <v>65</v>
      </c>
      <c r="BY6" s="52">
        <f t="shared" si="8"/>
        <v>63.3</v>
      </c>
      <c r="BZ6" s="52" t="str">
        <f>IF(BZ8="-","【-】","【"&amp;SUBSTITUTE(TEXT(BZ8,"#,##0.0"),"-","△")&amp;"】")</f>
        <v>【66.8】</v>
      </c>
      <c r="CA6" s="53">
        <f>IF(CA8="-",NA(),CA8)</f>
        <v>33781</v>
      </c>
      <c r="CB6" s="53">
        <f t="shared" ref="CB6:CJ6" si="9">IF(CB8="-",NA(),CB8)</f>
        <v>34087</v>
      </c>
      <c r="CC6" s="53">
        <f t="shared" si="9"/>
        <v>37878</v>
      </c>
      <c r="CD6" s="53">
        <f t="shared" si="9"/>
        <v>39697</v>
      </c>
      <c r="CE6" s="53">
        <f t="shared" si="9"/>
        <v>40751</v>
      </c>
      <c r="CF6" s="53">
        <f t="shared" si="9"/>
        <v>47924</v>
      </c>
      <c r="CG6" s="53">
        <f t="shared" si="9"/>
        <v>35788</v>
      </c>
      <c r="CH6" s="53">
        <f t="shared" si="9"/>
        <v>37855</v>
      </c>
      <c r="CI6" s="53">
        <f t="shared" si="9"/>
        <v>39289</v>
      </c>
      <c r="CJ6" s="53">
        <f t="shared" si="9"/>
        <v>40846</v>
      </c>
      <c r="CK6" s="52" t="str">
        <f>IF(CK8="-","【-】","【"&amp;SUBSTITUTE(TEXT(CK8,"#,##0"),"-","△")&amp;"】")</f>
        <v>【61,837】</v>
      </c>
      <c r="CL6" s="53">
        <f>IF(CL8="-",NA(),CL8)</f>
        <v>12418</v>
      </c>
      <c r="CM6" s="53">
        <f t="shared" ref="CM6:CU6" si="10">IF(CM8="-",NA(),CM8)</f>
        <v>13288</v>
      </c>
      <c r="CN6" s="53">
        <f t="shared" si="10"/>
        <v>14557</v>
      </c>
      <c r="CO6" s="53">
        <f t="shared" si="10"/>
        <v>14731</v>
      </c>
      <c r="CP6" s="53">
        <f t="shared" si="10"/>
        <v>15099</v>
      </c>
      <c r="CQ6" s="53">
        <f t="shared" si="10"/>
        <v>12502</v>
      </c>
      <c r="CR6" s="53">
        <f t="shared" si="10"/>
        <v>10602</v>
      </c>
      <c r="CS6" s="53">
        <f t="shared" si="10"/>
        <v>11234</v>
      </c>
      <c r="CT6" s="53">
        <f t="shared" si="10"/>
        <v>11512</v>
      </c>
      <c r="CU6" s="53">
        <f t="shared" si="10"/>
        <v>11831</v>
      </c>
      <c r="CV6" s="52" t="str">
        <f>IF(CV8="-","【-】","【"&amp;SUBSTITUTE(TEXT(CV8,"#,##0"),"-","△")&amp;"】")</f>
        <v>【17,600】</v>
      </c>
      <c r="CW6" s="52">
        <f>IF(CW8="-",NA(),CW8)</f>
        <v>65.5</v>
      </c>
      <c r="CX6" s="52">
        <f t="shared" ref="CX6:DF6" si="11">IF(CX8="-",NA(),CX8)</f>
        <v>60.8</v>
      </c>
      <c r="CY6" s="52">
        <f t="shared" si="11"/>
        <v>68.8</v>
      </c>
      <c r="CZ6" s="52">
        <f t="shared" si="11"/>
        <v>67.400000000000006</v>
      </c>
      <c r="DA6" s="52">
        <f t="shared" si="11"/>
        <v>66.2</v>
      </c>
      <c r="DB6" s="52">
        <f t="shared" si="11"/>
        <v>59.4</v>
      </c>
      <c r="DC6" s="52">
        <f t="shared" si="11"/>
        <v>63.3</v>
      </c>
      <c r="DD6" s="52">
        <f t="shared" si="11"/>
        <v>68.5</v>
      </c>
      <c r="DE6" s="52">
        <f t="shared" si="11"/>
        <v>67.099999999999994</v>
      </c>
      <c r="DF6" s="52">
        <f t="shared" si="11"/>
        <v>66.900000000000006</v>
      </c>
      <c r="DG6" s="52" t="str">
        <f>IF(DG8="-","【-】","【"&amp;SUBSTITUTE(TEXT(DG8,"#,##0.0"),"-","△")&amp;"】")</f>
        <v>【55.6】</v>
      </c>
      <c r="DH6" s="52">
        <f>IF(DH8="-",NA(),DH8)</f>
        <v>13.3</v>
      </c>
      <c r="DI6" s="52">
        <f t="shared" ref="DI6:DQ6" si="12">IF(DI8="-",NA(),DI8)</f>
        <v>12</v>
      </c>
      <c r="DJ6" s="52">
        <f t="shared" si="12"/>
        <v>11.4</v>
      </c>
      <c r="DK6" s="52">
        <f t="shared" si="12"/>
        <v>11.5</v>
      </c>
      <c r="DL6" s="52">
        <f t="shared" si="12"/>
        <v>12.1</v>
      </c>
      <c r="DM6" s="52">
        <f t="shared" si="12"/>
        <v>20.6</v>
      </c>
      <c r="DN6" s="52">
        <f t="shared" si="12"/>
        <v>17.5</v>
      </c>
      <c r="DO6" s="52">
        <f t="shared" si="12"/>
        <v>17.5</v>
      </c>
      <c r="DP6" s="52">
        <f t="shared" si="12"/>
        <v>17.3</v>
      </c>
      <c r="DQ6" s="52">
        <f t="shared" si="12"/>
        <v>17.899999999999999</v>
      </c>
      <c r="DR6" s="52" t="str">
        <f>IF(DR8="-","【-】","【"&amp;SUBSTITUTE(TEXT(DR8,"#,##0.0"),"-","△")&amp;"】")</f>
        <v>【25.1】</v>
      </c>
      <c r="DS6" s="52">
        <f>IF(DS8="-",NA(),DS8)</f>
        <v>331.5</v>
      </c>
      <c r="DT6" s="52">
        <f t="shared" ref="DT6:EB6" si="13">IF(DT8="-",NA(),DT8)</f>
        <v>327.2</v>
      </c>
      <c r="DU6" s="52">
        <f t="shared" si="13"/>
        <v>322.8</v>
      </c>
      <c r="DV6" s="52">
        <f t="shared" si="13"/>
        <v>291.2</v>
      </c>
      <c r="DW6" s="52">
        <f t="shared" si="13"/>
        <v>277.2</v>
      </c>
      <c r="DX6" s="52">
        <f t="shared" si="13"/>
        <v>90.8</v>
      </c>
      <c r="DY6" s="52">
        <f t="shared" si="13"/>
        <v>120.5</v>
      </c>
      <c r="DZ6" s="52">
        <f t="shared" si="13"/>
        <v>124.2</v>
      </c>
      <c r="EA6" s="52">
        <f t="shared" si="13"/>
        <v>121.6</v>
      </c>
      <c r="EB6" s="52">
        <f t="shared" si="13"/>
        <v>118.9</v>
      </c>
      <c r="EC6" s="52" t="str">
        <f>IF(EC8="-","【-】","【"&amp;SUBSTITUTE(TEXT(EC8,"#,##0.0"),"-","△")&amp;"】")</f>
        <v>【63.0】</v>
      </c>
      <c r="ED6" s="52">
        <f>IF(ED8="-",NA(),ED8)</f>
        <v>65.8</v>
      </c>
      <c r="EE6" s="52">
        <f t="shared" ref="EE6:EM6" si="14">IF(EE8="-",NA(),EE8)</f>
        <v>64.8</v>
      </c>
      <c r="EF6" s="52">
        <f t="shared" si="14"/>
        <v>65.099999999999994</v>
      </c>
      <c r="EG6" s="52">
        <f t="shared" si="14"/>
        <v>67.3</v>
      </c>
      <c r="EH6" s="52">
        <f t="shared" si="14"/>
        <v>68.599999999999994</v>
      </c>
      <c r="EI6" s="52">
        <f t="shared" si="14"/>
        <v>48.6</v>
      </c>
      <c r="EJ6" s="52">
        <f t="shared" si="14"/>
        <v>54.6</v>
      </c>
      <c r="EK6" s="52">
        <f t="shared" si="14"/>
        <v>56.9</v>
      </c>
      <c r="EL6" s="52">
        <f t="shared" si="14"/>
        <v>58.1</v>
      </c>
      <c r="EM6" s="52">
        <f t="shared" si="14"/>
        <v>59.4</v>
      </c>
      <c r="EN6" s="52" t="str">
        <f>IF(EN8="-","【-】","【"&amp;SUBSTITUTE(TEXT(EN8,"#,##0.0"),"-","△")&amp;"】")</f>
        <v>【56.4】</v>
      </c>
      <c r="EO6" s="52">
        <f>IF(EO8="-",NA(),EO8)</f>
        <v>78.099999999999994</v>
      </c>
      <c r="EP6" s="52">
        <f t="shared" ref="EP6:EX6" si="15">IF(EP8="-",NA(),EP8)</f>
        <v>67.5</v>
      </c>
      <c r="EQ6" s="52">
        <f t="shared" si="15"/>
        <v>67.5</v>
      </c>
      <c r="ER6" s="52">
        <f t="shared" si="15"/>
        <v>70.8</v>
      </c>
      <c r="ES6" s="52">
        <f t="shared" si="15"/>
        <v>72.7</v>
      </c>
      <c r="ET6" s="52">
        <f t="shared" si="15"/>
        <v>70.099999999999994</v>
      </c>
      <c r="EU6" s="52">
        <f t="shared" si="15"/>
        <v>71.7</v>
      </c>
      <c r="EV6" s="52">
        <f t="shared" si="15"/>
        <v>72.900000000000006</v>
      </c>
      <c r="EW6" s="52">
        <f t="shared" si="15"/>
        <v>73.900000000000006</v>
      </c>
      <c r="EX6" s="52">
        <f t="shared" si="15"/>
        <v>74.3</v>
      </c>
      <c r="EY6" s="52" t="str">
        <f>IF(EY8="-","【-】","【"&amp;SUBSTITUTE(TEXT(EY8,"#,##0.0"),"-","△")&amp;"】")</f>
        <v>【70.7】</v>
      </c>
      <c r="EZ6" s="53">
        <f>IF(EZ8="-",NA(),EZ8)</f>
        <v>43395899</v>
      </c>
      <c r="FA6" s="53">
        <f t="shared" ref="FA6:FI6" si="16">IF(FA8="-",NA(),FA8)</f>
        <v>58792318</v>
      </c>
      <c r="FB6" s="53">
        <f t="shared" si="16"/>
        <v>60654010</v>
      </c>
      <c r="FC6" s="53">
        <f t="shared" si="16"/>
        <v>60916732</v>
      </c>
      <c r="FD6" s="53">
        <f t="shared" si="16"/>
        <v>61407490</v>
      </c>
      <c r="FE6" s="53">
        <f t="shared" si="16"/>
        <v>43785070</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159</v>
      </c>
      <c r="B7" s="50">
        <f t="shared" ref="B7:AH7" si="17">B8</f>
        <v>2022</v>
      </c>
      <c r="C7" s="50">
        <f t="shared" si="17"/>
        <v>42129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16</v>
      </c>
      <c r="R7" s="50" t="str">
        <f t="shared" si="17"/>
        <v>-</v>
      </c>
      <c r="S7" s="50" t="str">
        <f t="shared" si="17"/>
        <v>ド 透 訓</v>
      </c>
      <c r="T7" s="50" t="str">
        <f t="shared" si="17"/>
        <v>救 臨 災 輪</v>
      </c>
      <c r="U7" s="51">
        <f>U8</f>
        <v>74795</v>
      </c>
      <c r="V7" s="51">
        <f>V8</f>
        <v>18796</v>
      </c>
      <c r="W7" s="50" t="str">
        <f>W8</f>
        <v>-</v>
      </c>
      <c r="X7" s="50" t="str">
        <f t="shared" si="17"/>
        <v>第２種該当</v>
      </c>
      <c r="Y7" s="50" t="str">
        <f t="shared" si="17"/>
        <v>１０：１</v>
      </c>
      <c r="Z7" s="51">
        <f t="shared" si="17"/>
        <v>198</v>
      </c>
      <c r="AA7" s="51" t="str">
        <f t="shared" si="17"/>
        <v>-</v>
      </c>
      <c r="AB7" s="51" t="str">
        <f t="shared" si="17"/>
        <v>-</v>
      </c>
      <c r="AC7" s="51" t="str">
        <f t="shared" si="17"/>
        <v>-</v>
      </c>
      <c r="AD7" s="51" t="str">
        <f t="shared" si="17"/>
        <v>-</v>
      </c>
      <c r="AE7" s="51">
        <f t="shared" si="17"/>
        <v>198</v>
      </c>
      <c r="AF7" s="51">
        <f t="shared" si="17"/>
        <v>198</v>
      </c>
      <c r="AG7" s="51" t="str">
        <f t="shared" si="17"/>
        <v>-</v>
      </c>
      <c r="AH7" s="51">
        <f t="shared" si="17"/>
        <v>198</v>
      </c>
      <c r="AI7" s="52">
        <f>AI8</f>
        <v>88.2</v>
      </c>
      <c r="AJ7" s="52">
        <f t="shared" ref="AJ7:AR7" si="18">AJ8</f>
        <v>92.3</v>
      </c>
      <c r="AK7" s="52">
        <f t="shared" si="18"/>
        <v>103.4</v>
      </c>
      <c r="AL7" s="52">
        <f t="shared" si="18"/>
        <v>116.4</v>
      </c>
      <c r="AM7" s="52">
        <f t="shared" si="18"/>
        <v>112.8</v>
      </c>
      <c r="AN7" s="52">
        <f t="shared" si="18"/>
        <v>97.5</v>
      </c>
      <c r="AO7" s="52">
        <f t="shared" si="18"/>
        <v>96.9</v>
      </c>
      <c r="AP7" s="52">
        <f t="shared" si="18"/>
        <v>100.6</v>
      </c>
      <c r="AQ7" s="52">
        <f t="shared" si="18"/>
        <v>105.9</v>
      </c>
      <c r="AR7" s="52">
        <f t="shared" si="18"/>
        <v>104.3</v>
      </c>
      <c r="AS7" s="52"/>
      <c r="AT7" s="52">
        <f>AT8</f>
        <v>80</v>
      </c>
      <c r="AU7" s="52">
        <f t="shared" ref="AU7:BC7" si="19">AU8</f>
        <v>84.9</v>
      </c>
      <c r="AV7" s="52">
        <f t="shared" si="19"/>
        <v>86.2</v>
      </c>
      <c r="AW7" s="52">
        <f t="shared" si="19"/>
        <v>88</v>
      </c>
      <c r="AX7" s="52">
        <f t="shared" si="19"/>
        <v>89</v>
      </c>
      <c r="AY7" s="52">
        <f t="shared" si="19"/>
        <v>86</v>
      </c>
      <c r="AZ7" s="52">
        <f t="shared" si="19"/>
        <v>84.3</v>
      </c>
      <c r="BA7" s="52">
        <f t="shared" si="19"/>
        <v>80.7</v>
      </c>
      <c r="BB7" s="52">
        <f t="shared" si="19"/>
        <v>82.2</v>
      </c>
      <c r="BC7" s="52">
        <f t="shared" si="19"/>
        <v>81.7</v>
      </c>
      <c r="BD7" s="52"/>
      <c r="BE7" s="52">
        <f>BE8</f>
        <v>70.099999999999994</v>
      </c>
      <c r="BF7" s="52">
        <f t="shared" ref="BF7:BN7" si="20">BF8</f>
        <v>72.3</v>
      </c>
      <c r="BG7" s="52">
        <f t="shared" si="20"/>
        <v>74.599999999999994</v>
      </c>
      <c r="BH7" s="52">
        <f t="shared" si="20"/>
        <v>77.7</v>
      </c>
      <c r="BI7" s="52">
        <f t="shared" si="20"/>
        <v>78.099999999999994</v>
      </c>
      <c r="BJ7" s="52">
        <f t="shared" si="20"/>
        <v>83.1</v>
      </c>
      <c r="BK7" s="52">
        <f t="shared" si="20"/>
        <v>80.599999999999994</v>
      </c>
      <c r="BL7" s="52">
        <f t="shared" si="20"/>
        <v>77.099999999999994</v>
      </c>
      <c r="BM7" s="52">
        <f t="shared" si="20"/>
        <v>78.599999999999994</v>
      </c>
      <c r="BN7" s="52">
        <f t="shared" si="20"/>
        <v>78.099999999999994</v>
      </c>
      <c r="BO7" s="52"/>
      <c r="BP7" s="52">
        <f>BP8</f>
        <v>60.2</v>
      </c>
      <c r="BQ7" s="52">
        <f t="shared" ref="BQ7:BY7" si="21">BQ8</f>
        <v>69.3</v>
      </c>
      <c r="BR7" s="52">
        <f t="shared" si="21"/>
        <v>78.099999999999994</v>
      </c>
      <c r="BS7" s="52">
        <f t="shared" si="21"/>
        <v>77.599999999999994</v>
      </c>
      <c r="BT7" s="52">
        <f t="shared" si="21"/>
        <v>74.599999999999994</v>
      </c>
      <c r="BU7" s="52">
        <f t="shared" si="21"/>
        <v>72.099999999999994</v>
      </c>
      <c r="BV7" s="52">
        <f t="shared" si="21"/>
        <v>70.400000000000006</v>
      </c>
      <c r="BW7" s="52">
        <f t="shared" si="21"/>
        <v>65.8</v>
      </c>
      <c r="BX7" s="52">
        <f t="shared" si="21"/>
        <v>65</v>
      </c>
      <c r="BY7" s="52">
        <f t="shared" si="21"/>
        <v>63.3</v>
      </c>
      <c r="BZ7" s="52"/>
      <c r="CA7" s="53">
        <f>CA8</f>
        <v>33781</v>
      </c>
      <c r="CB7" s="53">
        <f t="shared" ref="CB7:CJ7" si="22">CB8</f>
        <v>34087</v>
      </c>
      <c r="CC7" s="53">
        <f t="shared" si="22"/>
        <v>37878</v>
      </c>
      <c r="CD7" s="53">
        <f t="shared" si="22"/>
        <v>39697</v>
      </c>
      <c r="CE7" s="53">
        <f t="shared" si="22"/>
        <v>40751</v>
      </c>
      <c r="CF7" s="53">
        <f t="shared" si="22"/>
        <v>47924</v>
      </c>
      <c r="CG7" s="53">
        <f t="shared" si="22"/>
        <v>35788</v>
      </c>
      <c r="CH7" s="53">
        <f t="shared" si="22"/>
        <v>37855</v>
      </c>
      <c r="CI7" s="53">
        <f t="shared" si="22"/>
        <v>39289</v>
      </c>
      <c r="CJ7" s="53">
        <f t="shared" si="22"/>
        <v>40846</v>
      </c>
      <c r="CK7" s="52"/>
      <c r="CL7" s="53">
        <f>CL8</f>
        <v>12418</v>
      </c>
      <c r="CM7" s="53">
        <f t="shared" ref="CM7:CU7" si="23">CM8</f>
        <v>13288</v>
      </c>
      <c r="CN7" s="53">
        <f t="shared" si="23"/>
        <v>14557</v>
      </c>
      <c r="CO7" s="53">
        <f t="shared" si="23"/>
        <v>14731</v>
      </c>
      <c r="CP7" s="53">
        <f t="shared" si="23"/>
        <v>15099</v>
      </c>
      <c r="CQ7" s="53">
        <f t="shared" si="23"/>
        <v>12502</v>
      </c>
      <c r="CR7" s="53">
        <f t="shared" si="23"/>
        <v>10602</v>
      </c>
      <c r="CS7" s="53">
        <f t="shared" si="23"/>
        <v>11234</v>
      </c>
      <c r="CT7" s="53">
        <f t="shared" si="23"/>
        <v>11512</v>
      </c>
      <c r="CU7" s="53">
        <f t="shared" si="23"/>
        <v>11831</v>
      </c>
      <c r="CV7" s="52"/>
      <c r="CW7" s="52">
        <f>CW8</f>
        <v>65.5</v>
      </c>
      <c r="CX7" s="52">
        <f t="shared" ref="CX7:DF7" si="24">CX8</f>
        <v>60.8</v>
      </c>
      <c r="CY7" s="52">
        <f t="shared" si="24"/>
        <v>68.8</v>
      </c>
      <c r="CZ7" s="52">
        <f t="shared" si="24"/>
        <v>67.400000000000006</v>
      </c>
      <c r="DA7" s="52">
        <f t="shared" si="24"/>
        <v>66.2</v>
      </c>
      <c r="DB7" s="52">
        <f t="shared" si="24"/>
        <v>59.4</v>
      </c>
      <c r="DC7" s="52">
        <f t="shared" si="24"/>
        <v>63.3</v>
      </c>
      <c r="DD7" s="52">
        <f t="shared" si="24"/>
        <v>68.5</v>
      </c>
      <c r="DE7" s="52">
        <f t="shared" si="24"/>
        <v>67.099999999999994</v>
      </c>
      <c r="DF7" s="52">
        <f t="shared" si="24"/>
        <v>66.900000000000006</v>
      </c>
      <c r="DG7" s="52"/>
      <c r="DH7" s="52">
        <f>DH8</f>
        <v>13.3</v>
      </c>
      <c r="DI7" s="52">
        <f t="shared" ref="DI7:DQ7" si="25">DI8</f>
        <v>12</v>
      </c>
      <c r="DJ7" s="52">
        <f t="shared" si="25"/>
        <v>11.4</v>
      </c>
      <c r="DK7" s="52">
        <f t="shared" si="25"/>
        <v>11.5</v>
      </c>
      <c r="DL7" s="52">
        <f t="shared" si="25"/>
        <v>12.1</v>
      </c>
      <c r="DM7" s="52">
        <f t="shared" si="25"/>
        <v>20.6</v>
      </c>
      <c r="DN7" s="52">
        <f t="shared" si="25"/>
        <v>17.5</v>
      </c>
      <c r="DO7" s="52">
        <f t="shared" si="25"/>
        <v>17.5</v>
      </c>
      <c r="DP7" s="52">
        <f t="shared" si="25"/>
        <v>17.3</v>
      </c>
      <c r="DQ7" s="52">
        <f t="shared" si="25"/>
        <v>17.899999999999999</v>
      </c>
      <c r="DR7" s="52"/>
      <c r="DS7" s="52">
        <f>DS8</f>
        <v>331.5</v>
      </c>
      <c r="DT7" s="52">
        <f t="shared" ref="DT7:EB7" si="26">DT8</f>
        <v>327.2</v>
      </c>
      <c r="DU7" s="52">
        <f t="shared" si="26"/>
        <v>322.8</v>
      </c>
      <c r="DV7" s="52">
        <f t="shared" si="26"/>
        <v>291.2</v>
      </c>
      <c r="DW7" s="52">
        <f t="shared" si="26"/>
        <v>277.2</v>
      </c>
      <c r="DX7" s="52">
        <f t="shared" si="26"/>
        <v>90.8</v>
      </c>
      <c r="DY7" s="52">
        <f t="shared" si="26"/>
        <v>120.5</v>
      </c>
      <c r="DZ7" s="52">
        <f t="shared" si="26"/>
        <v>124.2</v>
      </c>
      <c r="EA7" s="52">
        <f t="shared" si="26"/>
        <v>121.6</v>
      </c>
      <c r="EB7" s="52">
        <f t="shared" si="26"/>
        <v>118.9</v>
      </c>
      <c r="EC7" s="52"/>
      <c r="ED7" s="52">
        <f>ED8</f>
        <v>65.8</v>
      </c>
      <c r="EE7" s="52">
        <f t="shared" ref="EE7:EM7" si="27">EE8</f>
        <v>64.8</v>
      </c>
      <c r="EF7" s="52">
        <f t="shared" si="27"/>
        <v>65.099999999999994</v>
      </c>
      <c r="EG7" s="52">
        <f t="shared" si="27"/>
        <v>67.3</v>
      </c>
      <c r="EH7" s="52">
        <f t="shared" si="27"/>
        <v>68.599999999999994</v>
      </c>
      <c r="EI7" s="52">
        <f t="shared" si="27"/>
        <v>48.6</v>
      </c>
      <c r="EJ7" s="52">
        <f t="shared" si="27"/>
        <v>54.6</v>
      </c>
      <c r="EK7" s="52">
        <f t="shared" si="27"/>
        <v>56.9</v>
      </c>
      <c r="EL7" s="52">
        <f t="shared" si="27"/>
        <v>58.1</v>
      </c>
      <c r="EM7" s="52">
        <f t="shared" si="27"/>
        <v>59.4</v>
      </c>
      <c r="EN7" s="52"/>
      <c r="EO7" s="52">
        <f>EO8</f>
        <v>78.099999999999994</v>
      </c>
      <c r="EP7" s="52">
        <f t="shared" ref="EP7:EX7" si="28">EP8</f>
        <v>67.5</v>
      </c>
      <c r="EQ7" s="52">
        <f t="shared" si="28"/>
        <v>67.5</v>
      </c>
      <c r="ER7" s="52">
        <f t="shared" si="28"/>
        <v>70.8</v>
      </c>
      <c r="ES7" s="52">
        <f t="shared" si="28"/>
        <v>72.7</v>
      </c>
      <c r="ET7" s="52">
        <f t="shared" si="28"/>
        <v>70.099999999999994</v>
      </c>
      <c r="EU7" s="52">
        <f t="shared" si="28"/>
        <v>71.7</v>
      </c>
      <c r="EV7" s="52">
        <f t="shared" si="28"/>
        <v>72.900000000000006</v>
      </c>
      <c r="EW7" s="52">
        <f t="shared" si="28"/>
        <v>73.900000000000006</v>
      </c>
      <c r="EX7" s="52">
        <f t="shared" si="28"/>
        <v>74.3</v>
      </c>
      <c r="EY7" s="52"/>
      <c r="EZ7" s="53">
        <f>EZ8</f>
        <v>43395899</v>
      </c>
      <c r="FA7" s="53">
        <f t="shared" ref="FA7:FI7" si="29">FA8</f>
        <v>58792318</v>
      </c>
      <c r="FB7" s="53">
        <f t="shared" si="29"/>
        <v>60654010</v>
      </c>
      <c r="FC7" s="53">
        <f t="shared" si="29"/>
        <v>60916732</v>
      </c>
      <c r="FD7" s="53">
        <f t="shared" si="29"/>
        <v>61407490</v>
      </c>
      <c r="FE7" s="53">
        <f t="shared" si="29"/>
        <v>43785070</v>
      </c>
      <c r="FF7" s="53">
        <f t="shared" si="29"/>
        <v>41891213</v>
      </c>
      <c r="FG7" s="53">
        <f t="shared" si="29"/>
        <v>42806727</v>
      </c>
      <c r="FH7" s="53">
        <f t="shared" si="29"/>
        <v>43530781</v>
      </c>
      <c r="FI7" s="53">
        <f t="shared" si="29"/>
        <v>44196357</v>
      </c>
      <c r="FJ7" s="53"/>
    </row>
    <row r="8" spans="1:166" s="54" customFormat="1" x14ac:dyDescent="0.15">
      <c r="A8" s="35"/>
      <c r="B8" s="55">
        <v>2022</v>
      </c>
      <c r="C8" s="55">
        <v>42129</v>
      </c>
      <c r="D8" s="55">
        <v>46</v>
      </c>
      <c r="E8" s="55">
        <v>6</v>
      </c>
      <c r="F8" s="55">
        <v>0</v>
      </c>
      <c r="G8" s="55">
        <v>1</v>
      </c>
      <c r="H8" s="55" t="s">
        <v>160</v>
      </c>
      <c r="I8" s="55" t="s">
        <v>161</v>
      </c>
      <c r="J8" s="55" t="s">
        <v>162</v>
      </c>
      <c r="K8" s="55" t="s">
        <v>163</v>
      </c>
      <c r="L8" s="55" t="s">
        <v>164</v>
      </c>
      <c r="M8" s="55" t="s">
        <v>165</v>
      </c>
      <c r="N8" s="55" t="s">
        <v>166</v>
      </c>
      <c r="O8" s="55" t="s">
        <v>167</v>
      </c>
      <c r="P8" s="55" t="s">
        <v>168</v>
      </c>
      <c r="Q8" s="56">
        <v>16</v>
      </c>
      <c r="R8" s="55" t="s">
        <v>40</v>
      </c>
      <c r="S8" s="55" t="s">
        <v>169</v>
      </c>
      <c r="T8" s="55" t="s">
        <v>170</v>
      </c>
      <c r="U8" s="56">
        <v>74795</v>
      </c>
      <c r="V8" s="56">
        <v>18796</v>
      </c>
      <c r="W8" s="55" t="s">
        <v>40</v>
      </c>
      <c r="X8" s="55" t="s">
        <v>171</v>
      </c>
      <c r="Y8" s="57" t="s">
        <v>172</v>
      </c>
      <c r="Z8" s="56">
        <v>198</v>
      </c>
      <c r="AA8" s="56" t="s">
        <v>40</v>
      </c>
      <c r="AB8" s="56" t="s">
        <v>40</v>
      </c>
      <c r="AC8" s="56" t="s">
        <v>40</v>
      </c>
      <c r="AD8" s="56" t="s">
        <v>40</v>
      </c>
      <c r="AE8" s="56">
        <v>198</v>
      </c>
      <c r="AF8" s="56">
        <v>198</v>
      </c>
      <c r="AG8" s="56" t="s">
        <v>40</v>
      </c>
      <c r="AH8" s="56">
        <v>198</v>
      </c>
      <c r="AI8" s="58">
        <v>88.2</v>
      </c>
      <c r="AJ8" s="58">
        <v>92.3</v>
      </c>
      <c r="AK8" s="58">
        <v>103.4</v>
      </c>
      <c r="AL8" s="58">
        <v>116.4</v>
      </c>
      <c r="AM8" s="58">
        <v>112.8</v>
      </c>
      <c r="AN8" s="58">
        <v>97.5</v>
      </c>
      <c r="AO8" s="58">
        <v>96.9</v>
      </c>
      <c r="AP8" s="58">
        <v>100.6</v>
      </c>
      <c r="AQ8" s="58">
        <v>105.9</v>
      </c>
      <c r="AR8" s="58">
        <v>104.3</v>
      </c>
      <c r="AS8" s="58">
        <v>103.5</v>
      </c>
      <c r="AT8" s="58">
        <v>80</v>
      </c>
      <c r="AU8" s="58">
        <v>84.9</v>
      </c>
      <c r="AV8" s="58">
        <v>86.2</v>
      </c>
      <c r="AW8" s="58">
        <v>88</v>
      </c>
      <c r="AX8" s="58">
        <v>89</v>
      </c>
      <c r="AY8" s="58">
        <v>86</v>
      </c>
      <c r="AZ8" s="58">
        <v>84.3</v>
      </c>
      <c r="BA8" s="58">
        <v>80.7</v>
      </c>
      <c r="BB8" s="58">
        <v>82.2</v>
      </c>
      <c r="BC8" s="58">
        <v>81.7</v>
      </c>
      <c r="BD8" s="58">
        <v>86.4</v>
      </c>
      <c r="BE8" s="59">
        <v>70.099999999999994</v>
      </c>
      <c r="BF8" s="59">
        <v>72.3</v>
      </c>
      <c r="BG8" s="59">
        <v>74.599999999999994</v>
      </c>
      <c r="BH8" s="59">
        <v>77.7</v>
      </c>
      <c r="BI8" s="59">
        <v>78.099999999999994</v>
      </c>
      <c r="BJ8" s="59">
        <v>83.1</v>
      </c>
      <c r="BK8" s="59">
        <v>80.599999999999994</v>
      </c>
      <c r="BL8" s="59">
        <v>77.099999999999994</v>
      </c>
      <c r="BM8" s="59">
        <v>78.599999999999994</v>
      </c>
      <c r="BN8" s="59">
        <v>78.099999999999994</v>
      </c>
      <c r="BO8" s="59">
        <v>83.7</v>
      </c>
      <c r="BP8" s="58">
        <v>60.2</v>
      </c>
      <c r="BQ8" s="58">
        <v>69.3</v>
      </c>
      <c r="BR8" s="58">
        <v>78.099999999999994</v>
      </c>
      <c r="BS8" s="58">
        <v>77.599999999999994</v>
      </c>
      <c r="BT8" s="58">
        <v>74.599999999999994</v>
      </c>
      <c r="BU8" s="58">
        <v>72.099999999999994</v>
      </c>
      <c r="BV8" s="58">
        <v>70.400000000000006</v>
      </c>
      <c r="BW8" s="58">
        <v>65.8</v>
      </c>
      <c r="BX8" s="58">
        <v>65</v>
      </c>
      <c r="BY8" s="58">
        <v>63.3</v>
      </c>
      <c r="BZ8" s="58">
        <v>66.8</v>
      </c>
      <c r="CA8" s="59">
        <v>33781</v>
      </c>
      <c r="CB8" s="59">
        <v>34087</v>
      </c>
      <c r="CC8" s="59">
        <v>37878</v>
      </c>
      <c r="CD8" s="59">
        <v>39697</v>
      </c>
      <c r="CE8" s="59">
        <v>40751</v>
      </c>
      <c r="CF8" s="59">
        <v>47924</v>
      </c>
      <c r="CG8" s="59">
        <v>35788</v>
      </c>
      <c r="CH8" s="59">
        <v>37855</v>
      </c>
      <c r="CI8" s="59">
        <v>39289</v>
      </c>
      <c r="CJ8" s="59">
        <v>40846</v>
      </c>
      <c r="CK8" s="58">
        <v>61837</v>
      </c>
      <c r="CL8" s="59">
        <v>12418</v>
      </c>
      <c r="CM8" s="59">
        <v>13288</v>
      </c>
      <c r="CN8" s="59">
        <v>14557</v>
      </c>
      <c r="CO8" s="59">
        <v>14731</v>
      </c>
      <c r="CP8" s="59">
        <v>15099</v>
      </c>
      <c r="CQ8" s="59">
        <v>12502</v>
      </c>
      <c r="CR8" s="59">
        <v>10602</v>
      </c>
      <c r="CS8" s="59">
        <v>11234</v>
      </c>
      <c r="CT8" s="59">
        <v>11512</v>
      </c>
      <c r="CU8" s="59">
        <v>11831</v>
      </c>
      <c r="CV8" s="58">
        <v>17600</v>
      </c>
      <c r="CW8" s="59">
        <v>65.5</v>
      </c>
      <c r="CX8" s="59">
        <v>60.8</v>
      </c>
      <c r="CY8" s="59">
        <v>68.8</v>
      </c>
      <c r="CZ8" s="59">
        <v>67.400000000000006</v>
      </c>
      <c r="DA8" s="59">
        <v>66.2</v>
      </c>
      <c r="DB8" s="59">
        <v>59.4</v>
      </c>
      <c r="DC8" s="59">
        <v>63.3</v>
      </c>
      <c r="DD8" s="59">
        <v>68.5</v>
      </c>
      <c r="DE8" s="59">
        <v>67.099999999999994</v>
      </c>
      <c r="DF8" s="59">
        <v>66.900000000000006</v>
      </c>
      <c r="DG8" s="59">
        <v>55.6</v>
      </c>
      <c r="DH8" s="59">
        <v>13.3</v>
      </c>
      <c r="DI8" s="59">
        <v>12</v>
      </c>
      <c r="DJ8" s="59">
        <v>11.4</v>
      </c>
      <c r="DK8" s="59">
        <v>11.5</v>
      </c>
      <c r="DL8" s="59">
        <v>12.1</v>
      </c>
      <c r="DM8" s="59">
        <v>20.6</v>
      </c>
      <c r="DN8" s="59">
        <v>17.5</v>
      </c>
      <c r="DO8" s="59">
        <v>17.5</v>
      </c>
      <c r="DP8" s="59">
        <v>17.3</v>
      </c>
      <c r="DQ8" s="59">
        <v>17.899999999999999</v>
      </c>
      <c r="DR8" s="59">
        <v>25.1</v>
      </c>
      <c r="DS8" s="59">
        <v>331.5</v>
      </c>
      <c r="DT8" s="59">
        <v>327.2</v>
      </c>
      <c r="DU8" s="59">
        <v>322.8</v>
      </c>
      <c r="DV8" s="59">
        <v>291.2</v>
      </c>
      <c r="DW8" s="59">
        <v>277.2</v>
      </c>
      <c r="DX8" s="59">
        <v>90.8</v>
      </c>
      <c r="DY8" s="59">
        <v>120.5</v>
      </c>
      <c r="DZ8" s="59">
        <v>124.2</v>
      </c>
      <c r="EA8" s="59">
        <v>121.6</v>
      </c>
      <c r="EB8" s="59">
        <v>118.9</v>
      </c>
      <c r="EC8" s="59">
        <v>63</v>
      </c>
      <c r="ED8" s="58">
        <v>65.8</v>
      </c>
      <c r="EE8" s="58">
        <v>64.8</v>
      </c>
      <c r="EF8" s="58">
        <v>65.099999999999994</v>
      </c>
      <c r="EG8" s="58">
        <v>67.3</v>
      </c>
      <c r="EH8" s="58">
        <v>68.599999999999994</v>
      </c>
      <c r="EI8" s="58">
        <v>48.6</v>
      </c>
      <c r="EJ8" s="58">
        <v>54.6</v>
      </c>
      <c r="EK8" s="58">
        <v>56.9</v>
      </c>
      <c r="EL8" s="58">
        <v>58.1</v>
      </c>
      <c r="EM8" s="58">
        <v>59.4</v>
      </c>
      <c r="EN8" s="58">
        <v>56.4</v>
      </c>
      <c r="EO8" s="58">
        <v>78.099999999999994</v>
      </c>
      <c r="EP8" s="58">
        <v>67.5</v>
      </c>
      <c r="EQ8" s="58">
        <v>67.5</v>
      </c>
      <c r="ER8" s="58">
        <v>70.8</v>
      </c>
      <c r="ES8" s="58">
        <v>72.7</v>
      </c>
      <c r="ET8" s="58">
        <v>70.099999999999994</v>
      </c>
      <c r="EU8" s="58">
        <v>71.7</v>
      </c>
      <c r="EV8" s="58">
        <v>72.900000000000006</v>
      </c>
      <c r="EW8" s="58">
        <v>73.900000000000006</v>
      </c>
      <c r="EX8" s="58">
        <v>74.3</v>
      </c>
      <c r="EY8" s="58">
        <v>70.7</v>
      </c>
      <c r="EZ8" s="59">
        <v>43395899</v>
      </c>
      <c r="FA8" s="59">
        <v>58792318</v>
      </c>
      <c r="FB8" s="59">
        <v>60654010</v>
      </c>
      <c r="FC8" s="59">
        <v>60916732</v>
      </c>
      <c r="FD8" s="59">
        <v>61407490</v>
      </c>
      <c r="FE8" s="59">
        <v>43785070</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2024-01-31T23:44:05Z</cp:lastPrinted>
  <dcterms:created xsi:type="dcterms:W3CDTF">2023-12-20T05:04:32Z</dcterms:created>
  <dcterms:modified xsi:type="dcterms:W3CDTF">2024-01-31T23:44:06Z</dcterms:modified>
  <cp:category/>
</cp:coreProperties>
</file>