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09_岩沼市★\01_当初\"/>
    </mc:Choice>
  </mc:AlternateContent>
  <workbookProtection workbookAlgorithmName="SHA-512" workbookHashValue="RKuqe6yk7MpZ40rtHIW1OwIbULY6W47vt+gYm1sDIfZiUSjBJ7s3v7awW2cZgxGvT/mJo/AGkPZY8eguSbyDYA==" workbookSaltValue="agVORPg6exi7T3j7VscjGQ==" workbookSpinCount="100000" lockStructure="1"/>
  <bookViews>
    <workbookView xWindow="0" yWindow="0" windowWidth="26700" windowHeight="1279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B10" i="4" s="1"/>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H85" i="4"/>
  <c r="E85" i="4"/>
  <c r="BB10" i="4"/>
  <c r="AT10" i="4"/>
  <c r="AL10" i="4"/>
  <c r="W10" i="4"/>
  <c r="AT8" i="4"/>
  <c r="AL8" i="4"/>
  <c r="W8" i="4"/>
  <c r="P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<sst xmlns="http://schemas.openxmlformats.org/spreadsheetml/2006/main" count="228" uniqueCount="113">
  <si>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</si>
  <si>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</si>
  <si>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</si>
  <si>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</si>
  <si>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</si>
  <si>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</si>
  <si>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</si>
  <si>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</si>
  <si>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</si>
  <si>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</si>
  <si>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</si>
  <si>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</si>
  <si>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</si>
  <si>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</si>
  <si>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</si>
  <si>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</si>
  <si>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</si>
  <si>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</si>
  <si>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</si>
  <si>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</si>
  <si>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</si>
  <si>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</si>
  <si>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</si>
  <si>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</si>
  <si>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</si>
  <si>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</si>
  <si>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</si>
  <si>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</si>
  <si>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</si>
  <si>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</si>
  <si>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</si>
  <si>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</si>
  <si>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</si>
  <si>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</si>
  <si>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</si>
  <si>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</si>
  <si>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</si>
  <si>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</si>
  <si>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</si>
  <si>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</si>
  <si>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</si>
  <si>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</si>
  <si>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</si>
  <si>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</si>
  <si>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</si>
  <si>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</si>
  <si>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</si>
  <si>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</si>
  <si>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</si>
  <si>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</si>
  <si>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</si>
  <si>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</si>
  <si>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</si>
  <si>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</si>
  <si>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</si>
  <si>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</si>
  <si>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</si>
  <si>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</si>
  <si>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</si>
  <si>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</si>
  <si>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</si>
  <si>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</si>
  <si>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</si>
  <si>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</si>
  <si>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</si>
  <si>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</si>
  <si>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</si>
  <si>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</si>
  <si>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</si>
  <si>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</si>
  <si>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</si>
  <si>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</si>
  <si>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</si>
  <si>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</si>
  <si>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</si>
  <si>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</si>
  <si>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</si>
  <si>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</si>
  <si>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</si>
  <si>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</si>
  <si>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</si>
  <si>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</si>
  <si>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</si>
  <si>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</si>
  <si>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</si>
  <si>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</si>
  <si>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</si>
  <si>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</si>
  <si>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</si>
  <si>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</si>
  <si>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</si>
  <si>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</si>
  <si>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</si>
  <si>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</si>
  <si>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</si>
  <si>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</si>
  <si>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</si>
  <si>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</si>
  <si>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</si>
  <si>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</si>
  <si>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</si>
  <si>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</si>
  <si>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</si>
  <si>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</si>
  <si>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</si>
  <si>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</si>
  <si>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</si>
  <si>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</si>
  <si>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</si>
  <si>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</si>
  <si>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の健全性は維持しているものの、給水人口の減少等に伴う給水収益の減少を見込む一方で、水道施設の老朽化に伴う更新等に多額の費用を見込んでいる。将来にわたり安全安心な水道水を安定して供給するため、経営戦略やアセットマネジメント等に基づき計画的な事業を推進するとともに、補助事業の活用により計画的に財源を確保しつつ、適切な料金設定についても検討を進め、中長期的に安定した事業運営に努めていく必要がある。</t>
    <rPh sb="133" eb="135">
      <t>ホジョ</t>
    </rPh>
    <rPh sb="135" eb="137">
      <t>ジギョウ</t>
    </rPh>
    <rPh sb="138" eb="140">
      <t>カツヨウ</t>
    </rPh>
    <rPh sb="143" eb="146">
      <t>ケイカクテキ</t>
    </rPh>
    <rPh sb="147" eb="149">
      <t>ザイゲン</t>
    </rPh>
    <rPh sb="150" eb="152">
      <t>カクホ</t>
    </rPh>
    <phoneticPr fontId="4"/>
  </si>
  <si>
    <t>【①有形固定資産減価償却率】全国平均や類似団体平均と同様の水準で増加傾向にあり、有形固定資産の減価償却が進んでいることを示している。
【②管路経年化率】直近年度で法定耐用年数を経過した管路の割合が増加しており、今後修繕や更新投資の必要性が本格的に高まる時期に差し掛かっていることを示している。
【③管路更新率】前年度に引き続き配水池の耐震補強工事を中心に実施したため全国平均及び類似団体平均を下回ったが、補助事業を活用した老朽管路の更新工事を令和7年度から実施する予定としており、今後も計画的に管路更新を実施する。</t>
    <rPh sb="27" eb="28">
      <t>ヨウ</t>
    </rPh>
    <rPh sb="29" eb="31">
      <t>スイジュン</t>
    </rPh>
    <rPh sb="32" eb="34">
      <t>ゾウカ</t>
    </rPh>
    <rPh sb="34" eb="36">
      <t>ケイコウ</t>
    </rPh>
    <rPh sb="155" eb="158">
      <t>ゼンネンド</t>
    </rPh>
    <rPh sb="159" eb="160">
      <t>ヒ</t>
    </rPh>
    <rPh sb="161" eb="162">
      <t>ツヅ</t>
    </rPh>
    <rPh sb="183" eb="185">
      <t>ゼンコク</t>
    </rPh>
    <rPh sb="185" eb="187">
      <t>ヘイキン</t>
    </rPh>
    <rPh sb="187" eb="188">
      <t>オヨ</t>
    </rPh>
    <rPh sb="189" eb="191">
      <t>ルイジ</t>
    </rPh>
    <rPh sb="191" eb="193">
      <t>ダンタイ</t>
    </rPh>
    <rPh sb="193" eb="195">
      <t>ヘイキン</t>
    </rPh>
    <rPh sb="196" eb="198">
      <t>シタマワ</t>
    </rPh>
    <rPh sb="202" eb="206">
      <t>ホジョジギョウ</t>
    </rPh>
    <rPh sb="207" eb="209">
      <t>カツヨウ</t>
    </rPh>
    <rPh sb="211" eb="213">
      <t>ロウキュウ</t>
    </rPh>
    <rPh sb="213" eb="215">
      <t>カンロ</t>
    </rPh>
    <rPh sb="216" eb="218">
      <t>コウシン</t>
    </rPh>
    <rPh sb="218" eb="220">
      <t>コウジ</t>
    </rPh>
    <rPh sb="228" eb="230">
      <t>ジッシ</t>
    </rPh>
    <rPh sb="232" eb="234">
      <t>ヨテイ</t>
    </rPh>
    <rPh sb="240" eb="242">
      <t>コンゴ</t>
    </rPh>
    <rPh sb="243" eb="246">
      <t>ケイカクテキ</t>
    </rPh>
    <rPh sb="247" eb="249">
      <t>カンロ</t>
    </rPh>
    <rPh sb="249" eb="251">
      <t>コウシン</t>
    </rPh>
    <rPh sb="252" eb="254">
      <t>ジッシ</t>
    </rPh>
    <phoneticPr fontId="4"/>
  </si>
  <si>
    <t>【①経常収支比率】健全経営の指標とされる100％を継続して上回り、全国平均や類似団体平均も上回っているため、現時点での経営状態は概ね健全であるといえる。
【②累積欠損金比率】累積欠損金は発生していない。
【③流動比率】類似団体平均を下回るものの年々増加傾向にあり、理想とされる200%以上に達していることから概ね健全であるといえる。
【④企業債残高対給水収益比率】類似団体平均と比較して財政的には健全であるといえるものの、施設管路更新のための企業債発行が増加していく状況に備え、補助事業の活用による財源の確保とともに、経営戦略等に基づく計画的な企業債の発行が課題となっている。
【⑤料金回収率】100％以上の水準を維持しており、事業に必要な費用を給水収益で賄えている状況にある。
【⑥給水原価】前年度より1.2％の減となったものの全国平均や類似団体平均と比較すると高い水準であり、また物価高騰の影響もあることから、さらなる経費削減や経営の効率化に努めていく必要がある。
【⑦施設利用率】市内の水需要を受水と自己水源（両者の割合は概ね6対4）で賄っており、受水量は宮城県及び受水市町との覚書で定めているため、自己水源を優先させて施設利用率を向上させることが難しい状況にあるが、令和2年度に受水量の見直しを行ったことで一日配水能力が減少した。また同年度において大規模火災による消火用水が増加したため総配水量も増加し、総じて施設利用率が増加した。その後、総配水量が減少傾向にあるため、施設利用率も令和2年度以降同様の傾向となっており、今後も受水量の見直しを行っていくこととしている。
【⑧有収率】全国平均を下回る主な要因は、配水池工事における洗浄水等の無収水量の増加である。一方、類似団体平均と比較すると高い水準にあり、今後も継続した漏水調査により、有収率の維持・向上を図っていく。</t>
    <rPh sb="9" eb="11">
      <t>ケンゼン</t>
    </rPh>
    <rPh sb="11" eb="13">
      <t>ケイエイ</t>
    </rPh>
    <rPh sb="14" eb="16">
      <t>シヒョウ</t>
    </rPh>
    <rPh sb="25" eb="27">
      <t>ケイゾク</t>
    </rPh>
    <rPh sb="109" eb="111">
      <t>ルイジ</t>
    </rPh>
    <rPh sb="111" eb="113">
      <t>ダンタイ</t>
    </rPh>
    <rPh sb="113" eb="115">
      <t>ヘイキン</t>
    </rPh>
    <rPh sb="116" eb="118">
      <t>シタマワ</t>
    </rPh>
    <rPh sb="122" eb="124">
      <t>ネンネン</t>
    </rPh>
    <rPh sb="124" eb="126">
      <t>ゾウカ</t>
    </rPh>
    <rPh sb="126" eb="128">
      <t>ケイコウ</t>
    </rPh>
    <rPh sb="239" eb="241">
      <t>ホジョ</t>
    </rPh>
    <rPh sb="241" eb="243">
      <t>ジギョウ</t>
    </rPh>
    <rPh sb="244" eb="246">
      <t>カツヨウ</t>
    </rPh>
    <rPh sb="249" eb="251">
      <t>ザイゲン</t>
    </rPh>
    <rPh sb="252" eb="254">
      <t>カクホ</t>
    </rPh>
    <rPh sb="272" eb="274">
      <t>キギョウ</t>
    </rPh>
    <rPh sb="274" eb="275">
      <t>サイ</t>
    </rPh>
    <rPh sb="276" eb="278">
      <t>ハッコウ</t>
    </rPh>
    <rPh sb="301" eb="303">
      <t>イジョウ</t>
    </rPh>
    <rPh sb="304" eb="306">
      <t>スイジュン</t>
    </rPh>
    <rPh sb="357" eb="358">
      <t>ゲン</t>
    </rPh>
    <rPh sb="392" eb="394">
      <t>ブッカ</t>
    </rPh>
    <rPh sb="537" eb="539">
      <t>レイワ</t>
    </rPh>
    <rPh sb="540" eb="542">
      <t>ネンド</t>
    </rPh>
    <rPh sb="543" eb="545">
      <t>ジュスイ</t>
    </rPh>
    <rPh sb="545" eb="546">
      <t>リョウ</t>
    </rPh>
    <rPh sb="547" eb="549">
      <t>ミナオ</t>
    </rPh>
    <rPh sb="551" eb="552">
      <t>オコナ</t>
    </rPh>
    <rPh sb="557" eb="559">
      <t>イチニチ</t>
    </rPh>
    <rPh sb="559" eb="561">
      <t>ハイスイ</t>
    </rPh>
    <rPh sb="561" eb="563">
      <t>ノウリョク</t>
    </rPh>
    <rPh sb="564" eb="566">
      <t>ゲンショウ</t>
    </rPh>
    <rPh sb="571" eb="572">
      <t>ドウ</t>
    </rPh>
    <rPh sb="572" eb="574">
      <t>ネンド</t>
    </rPh>
    <rPh sb="578" eb="581">
      <t>ダイキボ</t>
    </rPh>
    <rPh sb="581" eb="583">
      <t>カサイ</t>
    </rPh>
    <rPh sb="586" eb="588">
      <t>ショウカ</t>
    </rPh>
    <rPh sb="588" eb="590">
      <t>ヨウスイ</t>
    </rPh>
    <rPh sb="591" eb="593">
      <t>ゾウカ</t>
    </rPh>
    <rPh sb="597" eb="598">
      <t>ソウ</t>
    </rPh>
    <rPh sb="598" eb="600">
      <t>ハイスイ</t>
    </rPh>
    <rPh sb="600" eb="601">
      <t>リョウ</t>
    </rPh>
    <rPh sb="602" eb="604">
      <t>ゾウカ</t>
    </rPh>
    <rPh sb="606" eb="607">
      <t>ソウ</t>
    </rPh>
    <rPh sb="609" eb="611">
      <t>シセツ</t>
    </rPh>
    <rPh sb="611" eb="613">
      <t>リヨウ</t>
    </rPh>
    <rPh sb="613" eb="614">
      <t>リツ</t>
    </rPh>
    <rPh sb="615" eb="617">
      <t>ゾウカ</t>
    </rPh>
    <rPh sb="622" eb="623">
      <t>ゴ</t>
    </rPh>
    <rPh sb="624" eb="625">
      <t>ソウ</t>
    </rPh>
    <rPh sb="629" eb="631">
      <t>ゲンショウ</t>
    </rPh>
    <rPh sb="645" eb="647">
      <t>レイワ</t>
    </rPh>
    <rPh sb="648" eb="650">
      <t>ネンド</t>
    </rPh>
    <rPh sb="650" eb="652">
      <t>イコウ</t>
    </rPh>
    <rPh sb="655" eb="657">
      <t>ケイコウ</t>
    </rPh>
    <rPh sb="664" eb="666">
      <t>コンゴ</t>
    </rPh>
    <rPh sb="667" eb="669">
      <t>ジュスイ</t>
    </rPh>
    <rPh sb="669" eb="670">
      <t>リョウ</t>
    </rPh>
    <rPh sb="671" eb="673">
      <t>ミナオ</t>
    </rPh>
    <rPh sb="675" eb="676">
      <t>オコナ</t>
    </rPh>
    <rPh sb="734" eb="736">
      <t>イッポウ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</si>
</sst>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1.64</c:v>
                </c:pt>
                <c:pt idx="1">
                  <c:v>2.84</c:v>
                </c:pt>
                <c:pt idx="2">
                  <c:v>0.93</c:v>
                </c:pt>
                <c:pt idx="3">
                  <c:v>0.46</c:v>
                </c:pt>
                <c:pt idx="4">
                  <c:v>0.36</c:v>
                </c:pt>
              </c:numCache>
            </c:numRef>
          </c:val>
          <c:extLst>
            <c:ext xmlns:c16="http://schemas.microsoft.com/office/drawing/2014/chart" uri="{C3380CC4-5D6E-409C-BE32-E72D297353CC}">
              <c16:uniqueId val="{00000000-4B07-498E-9150-1C0BA62CE66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4B07-498E-9150-1C0BA62CE66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56.12</c:v>
                </c:pt>
                <c:pt idx="1">
                  <c:v>56.17</c:v>
                </c:pt>
                <c:pt idx="2">
                  <c:v>59.53</c:v>
                </c:pt>
                <c:pt idx="3">
                  <c:v>58.44</c:v>
                </c:pt>
                <c:pt idx="4">
                  <c:v>57.43</c:v>
                </c:pt>
              </c:numCache>
            </c:numRef>
          </c:val>
          <c:extLst>
            <c:ext xmlns:c16="http://schemas.microsoft.com/office/drawing/2014/chart" uri="{C3380CC4-5D6E-409C-BE32-E72D297353CC}">
              <c16:uniqueId val="{00000000-E1E2-457A-BCB0-35521BB43B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E1E2-457A-BCB0-35521BB43B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88.02</c:v>
                </c:pt>
                <c:pt idx="1">
                  <c:v>86.94</c:v>
                </c:pt>
                <c:pt idx="2">
                  <c:v>87.21</c:v>
                </c:pt>
                <c:pt idx="3">
                  <c:v>89.03</c:v>
                </c:pt>
                <c:pt idx="4">
                  <c:v>89.12</c:v>
                </c:pt>
              </c:numCache>
            </c:numRef>
          </c:val>
          <c:extLst>
            <c:ext xmlns:c16="http://schemas.microsoft.com/office/drawing/2014/chart" uri="{C3380CC4-5D6E-409C-BE32-E72D297353CC}">
              <c16:uniqueId val="{00000000-2C09-4802-9A7A-A809A368E1C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2C09-4802-9A7A-A809A368E1C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104.29</c:v>
                </c:pt>
                <c:pt idx="1">
                  <c:v>104.95</c:v>
                </c:pt>
                <c:pt idx="2">
                  <c:v>112.75</c:v>
                </c:pt>
                <c:pt idx="3">
                  <c:v>112.4</c:v>
                </c:pt>
                <c:pt idx="4">
                  <c:v>114.38</c:v>
                </c:pt>
              </c:numCache>
            </c:numRef>
          </c:val>
          <c:extLst>
            <c:ext xmlns:c16="http://schemas.microsoft.com/office/drawing/2014/chart" uri="{C3380CC4-5D6E-409C-BE32-E72D297353CC}">
              <c16:uniqueId val="{00000000-7F5A-402E-BCF8-46BD4880158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7F5A-402E-BCF8-46BD4880158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47.47</c:v>
                </c:pt>
                <c:pt idx="1">
                  <c:v>48.12</c:v>
                </c:pt>
                <c:pt idx="2">
                  <c:v>48.04</c:v>
                </c:pt>
                <c:pt idx="3">
                  <c:v>49.11</c:v>
                </c:pt>
                <c:pt idx="4">
                  <c:v>49.75</c:v>
                </c:pt>
              </c:numCache>
            </c:numRef>
          </c:val>
          <c:extLst>
            <c:ext xmlns:c16="http://schemas.microsoft.com/office/drawing/2014/chart" uri="{C3380CC4-5D6E-409C-BE32-E72D297353CC}">
              <c16:uniqueId val="{00000000-ED82-4581-9DC6-8AF5BDACF6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ED82-4581-9DC6-8AF5BDACF6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14.27</c:v>
                </c:pt>
                <c:pt idx="1">
                  <c:v>14.12</c:v>
                </c:pt>
                <c:pt idx="2">
                  <c:v>19.23</c:v>
                </c:pt>
                <c:pt idx="3">
                  <c:v>29.2</c:v>
                </c:pt>
                <c:pt idx="4">
                  <c:v>25.01</c:v>
                </c:pt>
              </c:numCache>
            </c:numRef>
          </c:val>
          <c:extLst>
            <c:ext xmlns:c16="http://schemas.microsoft.com/office/drawing/2014/chart" uri="{C3380CC4-5D6E-409C-BE32-E72D297353CC}">
              <c16:uniqueId val="{00000000-C818-4EFD-8A5D-C01D93EE76E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C818-4EFD-8A5D-C01D93EE76E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12-4E1A-A4E6-39BF3BD6121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4112-4E1A-A4E6-39BF3BD6121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232.73</c:v>
                </c:pt>
                <c:pt idx="1">
                  <c:v>289.07</c:v>
                </c:pt>
                <c:pt idx="2">
                  <c:v>276.91000000000003</c:v>
                </c:pt>
                <c:pt idx="3">
                  <c:v>286.60000000000002</c:v>
                </c:pt>
                <c:pt idx="4">
                  <c:v>324.74</c:v>
                </c:pt>
              </c:numCache>
            </c:numRef>
          </c:val>
          <c:extLst>
            <c:ext xmlns:c16="http://schemas.microsoft.com/office/drawing/2014/chart" uri="{C3380CC4-5D6E-409C-BE32-E72D297353CC}">
              <c16:uniqueId val="{00000000-0EDD-4DA3-A065-B80940726E8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0EDD-4DA3-A065-B80940726E8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245.85</c:v>
                </c:pt>
                <c:pt idx="1">
                  <c:v>258.14</c:v>
                </c:pt>
                <c:pt idx="2">
                  <c:v>272.64999999999998</c:v>
                </c:pt>
                <c:pt idx="3">
                  <c:v>273.38</c:v>
                </c:pt>
                <c:pt idx="4">
                  <c:v>277.97000000000003</c:v>
                </c:pt>
              </c:numCache>
            </c:numRef>
          </c:val>
          <c:extLst>
            <c:ext xmlns:c16="http://schemas.microsoft.com/office/drawing/2014/chart" uri="{C3380CC4-5D6E-409C-BE32-E72D297353CC}">
              <c16:uniqueId val="{00000000-8A03-4439-B67D-29BD5644111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8A03-4439-B67D-29BD5644111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98.39</c:v>
                </c:pt>
                <c:pt idx="1">
                  <c:v>98.44</c:v>
                </c:pt>
                <c:pt idx="2">
                  <c:v>107.59</c:v>
                </c:pt>
                <c:pt idx="3">
                  <c:v>106.65</c:v>
                </c:pt>
                <c:pt idx="4">
                  <c:v>108.18</c:v>
                </c:pt>
              </c:numCache>
            </c:numRef>
          </c:val>
          <c:extLst>
            <c:ext xmlns:c16="http://schemas.microsoft.com/office/drawing/2014/chart" uri="{C3380CC4-5D6E-409C-BE32-E72D297353CC}">
              <c16:uniqueId val="{00000000-383C-4BEE-95F2-7CD78BF6521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383C-4BEE-95F2-7CD78BF6521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241.49</c:v>
                </c:pt>
                <c:pt idx="1">
                  <c:v>242.17</c:v>
                </c:pt>
                <c:pt idx="2">
                  <c:v>219.49</c:v>
                </c:pt>
                <c:pt idx="3">
                  <c:v>223.18</c:v>
                </c:pt>
                <c:pt idx="4">
                  <c:v>221.98</c:v>
                </c:pt>
              </c:numCache>
            </c:numRef>
          </c:val>
          <c:extLst>
            <c:ext xmlns:c16="http://schemas.microsoft.com/office/drawing/2014/chart" uri="{C3380CC4-5D6E-409C-BE32-E72D297353CC}">
              <c16:uniqueId val="{00000000-6532-4E65-A163-AF7BE8F152A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6532-4E65-A163-AF7BE8F152A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岩沼市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43656</v>
      </c>
      <c r="AM8" s="45"/>
      <c r="AN8" s="45"/>
      <c r="AO8" s="45"/>
      <c r="AP8" s="45"/>
      <c r="AQ8" s="45"/>
      <c r="AR8" s="45"/>
      <c r="AS8" s="45"/>
      <c r="AT8" s="46">
        <f>データ!$S$6</f>
        <v>60.45</v>
      </c>
      <c r="AU8" s="47"/>
      <c r="AV8" s="47"/>
      <c r="AW8" s="47"/>
      <c r="AX8" s="47"/>
      <c r="AY8" s="47"/>
      <c r="AZ8" s="47"/>
      <c r="BA8" s="47"/>
      <c r="BB8" s="48">
        <f>データ!$T$6</f>
        <v>722.18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62.56</v>
      </c>
      <c r="J10" s="47"/>
      <c r="K10" s="47"/>
      <c r="L10" s="47"/>
      <c r="M10" s="47"/>
      <c r="N10" s="47"/>
      <c r="O10" s="81"/>
      <c r="P10" s="48">
        <f>データ!$P$6</f>
        <v>99.95</v>
      </c>
      <c r="Q10" s="48"/>
      <c r="R10" s="48"/>
      <c r="S10" s="48"/>
      <c r="T10" s="48"/>
      <c r="U10" s="48"/>
      <c r="V10" s="48"/>
      <c r="W10" s="45">
        <f>データ!$Q$6</f>
        <v>3388</v>
      </c>
      <c r="X10" s="45"/>
      <c r="Y10" s="45"/>
      <c r="Z10" s="45"/>
      <c r="AA10" s="45"/>
      <c r="AB10" s="45"/>
      <c r="AC10" s="45"/>
      <c r="AD10" s="2"/>
      <c r="AE10" s="2"/>
      <c r="AF10" s="2"/>
      <c r="AG10" s="2"/>
      <c r="AH10" s="2"/>
      <c r="AI10" s="2"/>
      <c r="AJ10" s="2"/>
      <c r="AK10" s="2"/>
      <c r="AL10" s="45">
        <f>データ!$U$6</f>
        <v>43469</v>
      </c>
      <c r="AM10" s="45"/>
      <c r="AN10" s="45"/>
      <c r="AO10" s="45"/>
      <c r="AP10" s="45"/>
      <c r="AQ10" s="45"/>
      <c r="AR10" s="45"/>
      <c r="AS10" s="45"/>
      <c r="AT10" s="46">
        <f>データ!$V$6</f>
        <v>60.45</v>
      </c>
      <c r="AU10" s="47"/>
      <c r="AV10" s="47"/>
      <c r="AW10" s="47"/>
      <c r="AX10" s="47"/>
      <c r="AY10" s="47"/>
      <c r="AZ10" s="47"/>
      <c r="BA10" s="47"/>
      <c r="BB10" s="48">
        <f>データ!$W$6</f>
        <v>719.09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111</v>
      </c>
      <c r="BM47" s="86"/>
      <c r="BN47" s="86"/>
      <c r="BO47" s="86"/>
      <c r="BP47" s="86"/>
      <c r="BQ47" s="86"/>
      <c r="BR47" s="86"/>
      <c r="BS47" s="86"/>
      <c r="BT47" s="86"/>
      <c r="BU47" s="86"/>
      <c r="BV47" s="86"/>
      <c r="BW47" s="86"/>
      <c r="BX47" s="86"/>
      <c r="BY47" s="86"/>
      <c r="BZ47" s="8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6"/>
      <c r="BN63" s="86"/>
      <c r="BO63" s="86"/>
      <c r="BP63" s="86"/>
      <c r="BQ63" s="86"/>
      <c r="BR63" s="86"/>
      <c r="BS63" s="86"/>
      <c r="BT63" s="86"/>
      <c r="BU63" s="86"/>
      <c r="BV63" s="86"/>
      <c r="BW63" s="86"/>
      <c r="BX63" s="86"/>
      <c r="BY63" s="86"/>
      <c r="BZ63" s="8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xMXa5Yp4jbVc+KRSTp0YNDFF+X6vVczUqU8TK8E470U2rRINWJ3UgIrqcrLQAjMxD9SSh6GQIYQe98gi7Iywg==" saltValue="k7WtEQ++L2fAGdJavwCH1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42111</v>
      </c>
      <c r="D6" s="20">
        <f t="shared" si="3"/>
        <v>46</v>
      </c>
      <c r="E6" s="20">
        <f t="shared" si="3"/>
        <v>1</v>
      </c>
      <c r="F6" s="20">
        <f t="shared" si="3"/>
        <v>0</v>
      </c>
      <c r="G6" s="20">
        <f t="shared" si="3"/>
        <v>1</v>
      </c>
      <c r="H6" s="20" t="str">
        <f t="shared" si="3"/>
        <v>宮城県　岩沼市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62.56</v>
      </c>
      <c r="P6" s="21">
        <f t="shared" si="3"/>
        <v>99.95</v>
      </c>
      <c r="Q6" s="21">
        <f t="shared" si="3"/>
        <v>3388</v>
      </c>
      <c r="R6" s="21">
        <f t="shared" si="3"/>
        <v>43656</v>
      </c>
      <c r="S6" s="21">
        <f t="shared" si="3"/>
        <v>60.45</v>
      </c>
      <c r="T6" s="21">
        <f t="shared" si="3"/>
        <v>722.18</v>
      </c>
      <c r="U6" s="21">
        <f t="shared" si="3"/>
        <v>43469</v>
      </c>
      <c r="V6" s="21">
        <f t="shared" si="3"/>
        <v>60.45</v>
      </c>
      <c r="W6" s="21">
        <f t="shared" si="3"/>
        <v>719.09</v>
      </c>
      <c r="X6" s="22">
        <f>IF(X7="",NA(),X7)</f>
        <v>104.29</v>
      </c>
      <c r="Y6" s="22">
        <f t="shared" ref="Y6:AG6" si="4">IF(Y7="",NA(),Y7)</f>
        <v>104.95</v>
      </c>
      <c r="Z6" s="22">
        <f t="shared" si="4"/>
        <v>112.75</v>
      </c>
      <c r="AA6" s="22">
        <f t="shared" si="4"/>
        <v>112.4</v>
      </c>
      <c r="AB6" s="22">
        <f t="shared" si="4"/>
        <v>114.38</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232.73</v>
      </c>
      <c r="AU6" s="22">
        <f t="shared" ref="AU6:BC6" si="6">IF(AU7="",NA(),AU7)</f>
        <v>289.07</v>
      </c>
      <c r="AV6" s="22">
        <f t="shared" si="6"/>
        <v>276.91000000000003</v>
      </c>
      <c r="AW6" s="22">
        <f t="shared" si="6"/>
        <v>286.60000000000002</v>
      </c>
      <c r="AX6" s="22">
        <f t="shared" si="6"/>
        <v>324.74</v>
      </c>
      <c r="AY6" s="22">
        <f t="shared" si="6"/>
        <v>366.03</v>
      </c>
      <c r="AZ6" s="22">
        <f t="shared" si="6"/>
        <v>365.18</v>
      </c>
      <c r="BA6" s="22">
        <f t="shared" si="6"/>
        <v>327.77</v>
      </c>
      <c r="BB6" s="22">
        <f t="shared" si="6"/>
        <v>338.02</v>
      </c>
      <c r="BC6" s="22">
        <f t="shared" si="6"/>
        <v>345.94</v>
      </c>
      <c r="BD6" s="21" t="str">
        <f>IF(BD7="","",IF(BD7="-","【-】","【"&amp;SUBSTITUTE(TEXT(BD7,"#,##0.00"),"-","△")&amp;"】"))</f>
        <v>【252.29】</v>
      </c>
      <c r="BE6" s="22">
        <f>IF(BE7="",NA(),BE7)</f>
        <v>245.85</v>
      </c>
      <c r="BF6" s="22">
        <f t="shared" ref="BF6:BN6" si="7">IF(BF7="",NA(),BF7)</f>
        <v>258.14</v>
      </c>
      <c r="BG6" s="22">
        <f t="shared" si="7"/>
        <v>272.64999999999998</v>
      </c>
      <c r="BH6" s="22">
        <f t="shared" si="7"/>
        <v>273.38</v>
      </c>
      <c r="BI6" s="22">
        <f t="shared" si="7"/>
        <v>277.97000000000003</v>
      </c>
      <c r="BJ6" s="22">
        <f t="shared" si="7"/>
        <v>370.12</v>
      </c>
      <c r="BK6" s="22">
        <f t="shared" si="7"/>
        <v>371.65</v>
      </c>
      <c r="BL6" s="22">
        <f t="shared" si="7"/>
        <v>397.1</v>
      </c>
      <c r="BM6" s="22">
        <f t="shared" si="7"/>
        <v>379.91</v>
      </c>
      <c r="BN6" s="22">
        <f t="shared" si="7"/>
        <v>386.61</v>
      </c>
      <c r="BO6" s="21" t="str">
        <f>IF(BO7="","",IF(BO7="-","【-】","【"&amp;SUBSTITUTE(TEXT(BO7,"#,##0.00"),"-","△")&amp;"】"))</f>
        <v>【268.07】</v>
      </c>
      <c r="BP6" s="22">
        <f>IF(BP7="",NA(),BP7)</f>
        <v>98.39</v>
      </c>
      <c r="BQ6" s="22">
        <f t="shared" ref="BQ6:BY6" si="8">IF(BQ7="",NA(),BQ7)</f>
        <v>98.44</v>
      </c>
      <c r="BR6" s="22">
        <f t="shared" si="8"/>
        <v>107.59</v>
      </c>
      <c r="BS6" s="22">
        <f t="shared" si="8"/>
        <v>106.65</v>
      </c>
      <c r="BT6" s="22">
        <f t="shared" si="8"/>
        <v>108.18</v>
      </c>
      <c r="BU6" s="22">
        <f t="shared" si="8"/>
        <v>100.42</v>
      </c>
      <c r="BV6" s="22">
        <f t="shared" si="8"/>
        <v>98.77</v>
      </c>
      <c r="BW6" s="22">
        <f t="shared" si="8"/>
        <v>95.79</v>
      </c>
      <c r="BX6" s="22">
        <f t="shared" si="8"/>
        <v>98.3</v>
      </c>
      <c r="BY6" s="22">
        <f t="shared" si="8"/>
        <v>93.82</v>
      </c>
      <c r="BZ6" s="21" t="str">
        <f>IF(BZ7="","",IF(BZ7="-","【-】","【"&amp;SUBSTITUTE(TEXT(BZ7,"#,##0.00"),"-","△")&amp;"】"))</f>
        <v>【97.47】</v>
      </c>
      <c r="CA6" s="22">
        <f>IF(CA7="",NA(),CA7)</f>
        <v>241.49</v>
      </c>
      <c r="CB6" s="22">
        <f t="shared" ref="CB6:CJ6" si="9">IF(CB7="",NA(),CB7)</f>
        <v>242.17</v>
      </c>
      <c r="CC6" s="22">
        <f t="shared" si="9"/>
        <v>219.49</v>
      </c>
      <c r="CD6" s="22">
        <f t="shared" si="9"/>
        <v>223.18</v>
      </c>
      <c r="CE6" s="22">
        <f t="shared" si="9"/>
        <v>221.98</v>
      </c>
      <c r="CF6" s="22">
        <f t="shared" si="9"/>
        <v>171.67</v>
      </c>
      <c r="CG6" s="22">
        <f t="shared" si="9"/>
        <v>173.67</v>
      </c>
      <c r="CH6" s="22">
        <f t="shared" si="9"/>
        <v>171.13</v>
      </c>
      <c r="CI6" s="22">
        <f t="shared" si="9"/>
        <v>173.7</v>
      </c>
      <c r="CJ6" s="22">
        <f t="shared" si="9"/>
        <v>178.94</v>
      </c>
      <c r="CK6" s="21" t="str">
        <f>IF(CK7="","",IF(CK7="-","【-】","【"&amp;SUBSTITUTE(TEXT(CK7,"#,##0.00"),"-","△")&amp;"】"))</f>
        <v>【174.75】</v>
      </c>
      <c r="CL6" s="22">
        <f>IF(CL7="",NA(),CL7)</f>
        <v>56.12</v>
      </c>
      <c r="CM6" s="22">
        <f t="shared" ref="CM6:CU6" si="10">IF(CM7="",NA(),CM7)</f>
        <v>56.17</v>
      </c>
      <c r="CN6" s="22">
        <f t="shared" si="10"/>
        <v>59.53</v>
      </c>
      <c r="CO6" s="22">
        <f t="shared" si="10"/>
        <v>58.44</v>
      </c>
      <c r="CP6" s="22">
        <f t="shared" si="10"/>
        <v>57.43</v>
      </c>
      <c r="CQ6" s="22">
        <f t="shared" si="10"/>
        <v>59.74</v>
      </c>
      <c r="CR6" s="22">
        <f t="shared" si="10"/>
        <v>59.67</v>
      </c>
      <c r="CS6" s="22">
        <f t="shared" si="10"/>
        <v>60.12</v>
      </c>
      <c r="CT6" s="22">
        <f t="shared" si="10"/>
        <v>60.34</v>
      </c>
      <c r="CU6" s="22">
        <f t="shared" si="10"/>
        <v>59.54</v>
      </c>
      <c r="CV6" s="21" t="str">
        <f>IF(CV7="","",IF(CV7="-","【-】","【"&amp;SUBSTITUTE(TEXT(CV7,"#,##0.00"),"-","△")&amp;"】"))</f>
        <v>【59.97】</v>
      </c>
      <c r="CW6" s="22">
        <f>IF(CW7="",NA(),CW7)</f>
        <v>88.02</v>
      </c>
      <c r="CX6" s="22">
        <f t="shared" ref="CX6:DF6" si="11">IF(CX7="",NA(),CX7)</f>
        <v>86.94</v>
      </c>
      <c r="CY6" s="22">
        <f t="shared" si="11"/>
        <v>87.21</v>
      </c>
      <c r="CZ6" s="22">
        <f t="shared" si="11"/>
        <v>89.03</v>
      </c>
      <c r="DA6" s="22">
        <f t="shared" si="11"/>
        <v>89.12</v>
      </c>
      <c r="DB6" s="22">
        <f t="shared" si="11"/>
        <v>84.8</v>
      </c>
      <c r="DC6" s="22">
        <f t="shared" si="11"/>
        <v>84.6</v>
      </c>
      <c r="DD6" s="22">
        <f t="shared" si="11"/>
        <v>84.24</v>
      </c>
      <c r="DE6" s="22">
        <f t="shared" si="11"/>
        <v>84.19</v>
      </c>
      <c r="DF6" s="22">
        <f t="shared" si="11"/>
        <v>83.93</v>
      </c>
      <c r="DG6" s="21" t="str">
        <f>IF(DG7="","",IF(DG7="-","【-】","【"&amp;SUBSTITUTE(TEXT(DG7,"#,##0.00"),"-","△")&amp;"】"))</f>
        <v>【89.76】</v>
      </c>
      <c r="DH6" s="22">
        <f>IF(DH7="",NA(),DH7)</f>
        <v>47.47</v>
      </c>
      <c r="DI6" s="22">
        <f t="shared" ref="DI6:DQ6" si="12">IF(DI7="",NA(),DI7)</f>
        <v>48.12</v>
      </c>
      <c r="DJ6" s="22">
        <f t="shared" si="12"/>
        <v>48.04</v>
      </c>
      <c r="DK6" s="22">
        <f t="shared" si="12"/>
        <v>49.11</v>
      </c>
      <c r="DL6" s="22">
        <f t="shared" si="12"/>
        <v>49.75</v>
      </c>
      <c r="DM6" s="22">
        <f t="shared" si="12"/>
        <v>47.66</v>
      </c>
      <c r="DN6" s="22">
        <f t="shared" si="12"/>
        <v>48.17</v>
      </c>
      <c r="DO6" s="22">
        <f t="shared" si="12"/>
        <v>48.83</v>
      </c>
      <c r="DP6" s="22">
        <f t="shared" si="12"/>
        <v>49.96</v>
      </c>
      <c r="DQ6" s="22">
        <f t="shared" si="12"/>
        <v>50.82</v>
      </c>
      <c r="DR6" s="21" t="str">
        <f>IF(DR7="","",IF(DR7="-","【-】","【"&amp;SUBSTITUTE(TEXT(DR7,"#,##0.00"),"-","△")&amp;"】"))</f>
        <v>【51.51】</v>
      </c>
      <c r="DS6" s="22">
        <f>IF(DS7="",NA(),DS7)</f>
        <v>14.27</v>
      </c>
      <c r="DT6" s="22">
        <f t="shared" ref="DT6:EB6" si="13">IF(DT7="",NA(),DT7)</f>
        <v>14.12</v>
      </c>
      <c r="DU6" s="22">
        <f t="shared" si="13"/>
        <v>19.23</v>
      </c>
      <c r="DV6" s="22">
        <f t="shared" si="13"/>
        <v>29.2</v>
      </c>
      <c r="DW6" s="22">
        <f t="shared" si="13"/>
        <v>25.01</v>
      </c>
      <c r="DX6" s="22">
        <f t="shared" si="13"/>
        <v>15.1</v>
      </c>
      <c r="DY6" s="22">
        <f t="shared" si="13"/>
        <v>17.12</v>
      </c>
      <c r="DZ6" s="22">
        <f t="shared" si="13"/>
        <v>18.18</v>
      </c>
      <c r="EA6" s="22">
        <f t="shared" si="13"/>
        <v>19.32</v>
      </c>
      <c r="EB6" s="22">
        <f t="shared" si="13"/>
        <v>21.16</v>
      </c>
      <c r="EC6" s="21" t="str">
        <f>IF(EC7="","",IF(EC7="-","【-】","【"&amp;SUBSTITUTE(TEXT(EC7,"#,##0.00"),"-","△")&amp;"】"))</f>
        <v>【23.75】</v>
      </c>
      <c r="ED6" s="22">
        <f>IF(ED7="",NA(),ED7)</f>
        <v>1.64</v>
      </c>
      <c r="EE6" s="22">
        <f t="shared" ref="EE6:EM6" si="14">IF(EE7="",NA(),EE7)</f>
        <v>2.84</v>
      </c>
      <c r="EF6" s="22">
        <f t="shared" si="14"/>
        <v>0.93</v>
      </c>
      <c r="EG6" s="22">
        <f t="shared" si="14"/>
        <v>0.46</v>
      </c>
      <c r="EH6" s="22">
        <f t="shared" si="14"/>
        <v>0.36</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42111</v>
      </c>
      <c r="D7" s="24">
        <v>46</v>
      </c>
      <c r="E7" s="24">
        <v>1</v>
      </c>
      <c r="F7" s="24">
        <v>0</v>
      </c>
      <c r="G7" s="24">
        <v>1</v>
      </c>
      <c r="H7" s="24" t="s">
        <v>93</v>
      </c>
      <c r="I7" s="24" t="s">
        <v>94</v>
      </c>
      <c r="J7" s="24" t="s">
        <v>95</v>
      </c>
      <c r="K7" s="24" t="s">
        <v>96</v>
      </c>
      <c r="L7" s="24" t="s">
        <v>97</v>
      </c>
      <c r="M7" s="24" t="s">
        <v>98</v>
      </c>
      <c r="N7" s="25" t="s">
        <v>99</v>
      </c>
      <c r="O7" s="25">
        <v>62.56</v>
      </c>
      <c r="P7" s="25">
        <v>99.95</v>
      </c>
      <c r="Q7" s="25">
        <v>3388</v>
      </c>
      <c r="R7" s="25">
        <v>43656</v>
      </c>
      <c r="S7" s="25">
        <v>60.45</v>
      </c>
      <c r="T7" s="25">
        <v>722.18</v>
      </c>
      <c r="U7" s="25">
        <v>43469</v>
      </c>
      <c r="V7" s="25">
        <v>60.45</v>
      </c>
      <c r="W7" s="25">
        <v>719.09</v>
      </c>
      <c r="X7" s="25">
        <v>104.29</v>
      </c>
      <c r="Y7" s="25">
        <v>104.95</v>
      </c>
      <c r="Z7" s="25">
        <v>112.75</v>
      </c>
      <c r="AA7" s="25">
        <v>112.4</v>
      </c>
      <c r="AB7" s="25">
        <v>114.38</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232.73</v>
      </c>
      <c r="AU7" s="25">
        <v>289.07</v>
      </c>
      <c r="AV7" s="25">
        <v>276.91000000000003</v>
      </c>
      <c r="AW7" s="25">
        <v>286.60000000000002</v>
      </c>
      <c r="AX7" s="25">
        <v>324.74</v>
      </c>
      <c r="AY7" s="25">
        <v>366.03</v>
      </c>
      <c r="AZ7" s="25">
        <v>365.18</v>
      </c>
      <c r="BA7" s="25">
        <v>327.77</v>
      </c>
      <c r="BB7" s="25">
        <v>338.02</v>
      </c>
      <c r="BC7" s="25">
        <v>345.94</v>
      </c>
      <c r="BD7" s="25">
        <v>252.29</v>
      </c>
      <c r="BE7" s="25">
        <v>245.85</v>
      </c>
      <c r="BF7" s="25">
        <v>258.14</v>
      </c>
      <c r="BG7" s="25">
        <v>272.64999999999998</v>
      </c>
      <c r="BH7" s="25">
        <v>273.38</v>
      </c>
      <c r="BI7" s="25">
        <v>277.97000000000003</v>
      </c>
      <c r="BJ7" s="25">
        <v>370.12</v>
      </c>
      <c r="BK7" s="25">
        <v>371.65</v>
      </c>
      <c r="BL7" s="25">
        <v>397.1</v>
      </c>
      <c r="BM7" s="25">
        <v>379.91</v>
      </c>
      <c r="BN7" s="25">
        <v>386.61</v>
      </c>
      <c r="BO7" s="25">
        <v>268.07</v>
      </c>
      <c r="BP7" s="25">
        <v>98.39</v>
      </c>
      <c r="BQ7" s="25">
        <v>98.44</v>
      </c>
      <c r="BR7" s="25">
        <v>107.59</v>
      </c>
      <c r="BS7" s="25">
        <v>106.65</v>
      </c>
      <c r="BT7" s="25">
        <v>108.18</v>
      </c>
      <c r="BU7" s="25">
        <v>100.42</v>
      </c>
      <c r="BV7" s="25">
        <v>98.77</v>
      </c>
      <c r="BW7" s="25">
        <v>95.79</v>
      </c>
      <c r="BX7" s="25">
        <v>98.3</v>
      </c>
      <c r="BY7" s="25">
        <v>93.82</v>
      </c>
      <c r="BZ7" s="25">
        <v>97.47</v>
      </c>
      <c r="CA7" s="25">
        <v>241.49</v>
      </c>
      <c r="CB7" s="25">
        <v>242.17</v>
      </c>
      <c r="CC7" s="25">
        <v>219.49</v>
      </c>
      <c r="CD7" s="25">
        <v>223.18</v>
      </c>
      <c r="CE7" s="25">
        <v>221.98</v>
      </c>
      <c r="CF7" s="25">
        <v>171.67</v>
      </c>
      <c r="CG7" s="25">
        <v>173.67</v>
      </c>
      <c r="CH7" s="25">
        <v>171.13</v>
      </c>
      <c r="CI7" s="25">
        <v>173.7</v>
      </c>
      <c r="CJ7" s="25">
        <v>178.94</v>
      </c>
      <c r="CK7" s="25">
        <v>174.75</v>
      </c>
      <c r="CL7" s="25">
        <v>56.12</v>
      </c>
      <c r="CM7" s="25">
        <v>56.17</v>
      </c>
      <c r="CN7" s="25">
        <v>59.53</v>
      </c>
      <c r="CO7" s="25">
        <v>58.44</v>
      </c>
      <c r="CP7" s="25">
        <v>57.43</v>
      </c>
      <c r="CQ7" s="25">
        <v>59.74</v>
      </c>
      <c r="CR7" s="25">
        <v>59.67</v>
      </c>
      <c r="CS7" s="25">
        <v>60.12</v>
      </c>
      <c r="CT7" s="25">
        <v>60.34</v>
      </c>
      <c r="CU7" s="25">
        <v>59.54</v>
      </c>
      <c r="CV7" s="25">
        <v>59.97</v>
      </c>
      <c r="CW7" s="25">
        <v>88.02</v>
      </c>
      <c r="CX7" s="25">
        <v>86.94</v>
      </c>
      <c r="CY7" s="25">
        <v>87.21</v>
      </c>
      <c r="CZ7" s="25">
        <v>89.03</v>
      </c>
      <c r="DA7" s="25">
        <v>89.12</v>
      </c>
      <c r="DB7" s="25">
        <v>84.8</v>
      </c>
      <c r="DC7" s="25">
        <v>84.6</v>
      </c>
      <c r="DD7" s="25">
        <v>84.24</v>
      </c>
      <c r="DE7" s="25">
        <v>84.19</v>
      </c>
      <c r="DF7" s="25">
        <v>83.93</v>
      </c>
      <c r="DG7" s="25">
        <v>89.76</v>
      </c>
      <c r="DH7" s="25">
        <v>47.47</v>
      </c>
      <c r="DI7" s="25">
        <v>48.12</v>
      </c>
      <c r="DJ7" s="25">
        <v>48.04</v>
      </c>
      <c r="DK7" s="25">
        <v>49.11</v>
      </c>
      <c r="DL7" s="25">
        <v>49.75</v>
      </c>
      <c r="DM7" s="25">
        <v>47.66</v>
      </c>
      <c r="DN7" s="25">
        <v>48.17</v>
      </c>
      <c r="DO7" s="25">
        <v>48.83</v>
      </c>
      <c r="DP7" s="25">
        <v>49.96</v>
      </c>
      <c r="DQ7" s="25">
        <v>50.82</v>
      </c>
      <c r="DR7" s="25">
        <v>51.51</v>
      </c>
      <c r="DS7" s="25">
        <v>14.27</v>
      </c>
      <c r="DT7" s="25">
        <v>14.12</v>
      </c>
      <c r="DU7" s="25">
        <v>19.23</v>
      </c>
      <c r="DV7" s="25">
        <v>29.2</v>
      </c>
      <c r="DW7" s="25">
        <v>25.01</v>
      </c>
      <c r="DX7" s="25">
        <v>15.1</v>
      </c>
      <c r="DY7" s="25">
        <v>17.12</v>
      </c>
      <c r="DZ7" s="25">
        <v>18.18</v>
      </c>
      <c r="EA7" s="25">
        <v>19.32</v>
      </c>
      <c r="EB7" s="25">
        <v>21.16</v>
      </c>
      <c r="EC7" s="25">
        <v>23.75</v>
      </c>
      <c r="ED7" s="25">
        <v>1.64</v>
      </c>
      <c r="EE7" s="25">
        <v>2.84</v>
      </c>
      <c r="EF7" s="25">
        <v>0.93</v>
      </c>
      <c r="EG7" s="25">
        <v>0.46</v>
      </c>
      <c r="EH7" s="25">
        <v>0.36</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2024-02-09T08:03:19Z</cp:lastPrinted>
  <dcterms:created xsi:type="dcterms:W3CDTF">2023-12-05T00:48:30Z</dcterms:created>
  <dcterms:modified xsi:type="dcterms:W3CDTF">2024-02-09T08:03:22Z</dcterms:modified>
  <cp:category/>
</cp:coreProperties>
</file>