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5\37_【財政課照会：131正午〆】Fwd 【無害化済み】 【宮城県市町村課】公営企業に係る経営比較分析表（令和４年度決算）の分析等について(依頼）●\02_回答\02_02240214、0215修正\"/>
    </mc:Choice>
  </mc:AlternateContent>
  <workbookProtection workbookAlgorithmName="SHA-512" workbookHashValue="XEn6npiuAchYJl//XDGud6qBN7qXFecAfonDE16/XzMQcIB9jgi13kQk44aTCnRN+jlDtD91SgXB5kScPi3KRw==" workbookSaltValue="b28hn9rZ94JBSMfRwAb6n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<sst xmlns="http://schemas.openxmlformats.org/spreadsheetml/2006/main" count="275" uniqueCount="116">
  <si>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</si>
  <si>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</si>
  <si>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</si>
  <si>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</si>
  <si>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</si>
  <si>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</si>
  <si>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</si>
  <si>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</si>
  <si>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</si>
  <si>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</si>
  <si>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</si>
  <si>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</si>
  <si>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</si>
  <si>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</si>
  <si>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</si>
  <si>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</si>
  <si>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</si>
  <si>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</si>
  <si>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</si>
  <si>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</si>
  <si>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</si>
  <si>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</si>
  <si>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</si>
  <si>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</si>
  <si>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</si>
  <si>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</si>
  <si>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</si>
  <si>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</si>
  <si>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</si>
  <si>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</si>
  <si>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</si>
  <si>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</si>
  <si>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</si>
  <si>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</si>
  <si>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</si>
  <si>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</si>
  <si>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</si>
  <si>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</si>
  <si>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</si>
  <si>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</si>
  <si>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</si>
  <si>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</si>
  <si>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</si>
  <si>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</si>
  <si>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</si>
  <si>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</si>
  <si>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</si>
  <si>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</si>
  <si>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</si>
  <si>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</si>
  <si>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</si>
  <si>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</si>
  <si>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</si>
  <si>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</si>
  <si>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</si>
  <si>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</si>
  <si>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</si>
  <si>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</si>
  <si>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</si>
  <si>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</si>
  <si>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</si>
  <si>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</si>
  <si>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</si>
  <si>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</si>
  <si>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</si>
  <si>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</si>
  <si>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</si>
  <si>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</si>
  <si>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</si>
  <si>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</si>
  <si>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</si>
  <si>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</si>
  <si>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</si>
  <si>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</si>
  <si>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</si>
  <si>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</si>
  <si>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</si>
  <si>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</si>
  <si>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</si>
  <si>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</si>
  <si>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</si>
  <si>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</si>
  <si>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</si>
  <si>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</si>
  <si>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</si>
  <si>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</si>
  <si>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</si>
  <si>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</si>
  <si>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</si>
  <si>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</si>
  <si>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</si>
  <si>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</si>
  <si>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</si>
  <si>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</si>
  <si>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</si>
  <si>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</si>
  <si>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</si>
  <si>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</si>
  <si>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</si>
  <si>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</si>
  <si>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</si>
  <si>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</si>
  <si>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</si>
  <si>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</si>
  <si>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</si>
  <si>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</si>
  <si>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</si>
  <si>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</si>
  <si>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</si>
  <si>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</si>
  <si>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</si>
  <si>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</si>
  <si>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</si>
  <si>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増加傾向にあるが、類似団体平均値より低い水準となっている。今後はストックマネジメントの手法を活用した調査・修繕・更新の長寿命化事業への取り組みを進めていきたい。
②管渠老朽化率、③管渠改善率
　耐用年数を超えた管渠はない。</t>
    <rPh sb="1" eb="3">
      <t>ユウケイ</t>
    </rPh>
    <rPh sb="3" eb="5">
      <t>コテイ</t>
    </rPh>
    <rPh sb="5" eb="7">
      <t>シサン</t>
    </rPh>
    <rPh sb="7" eb="9">
      <t>ゲンカ</t>
    </rPh>
    <rPh sb="9" eb="11">
      <t>ショウキャク</t>
    </rPh>
    <rPh sb="11" eb="12">
      <t>リツ</t>
    </rPh>
    <rPh sb="14" eb="16">
      <t>ゾウカ</t>
    </rPh>
    <rPh sb="16" eb="18">
      <t>ケイコウ</t>
    </rPh>
    <rPh sb="23" eb="25">
      <t>ルイジ</t>
    </rPh>
    <rPh sb="25" eb="27">
      <t>ダンタイ</t>
    </rPh>
    <rPh sb="27" eb="30">
      <t>ヘイキンチ</t>
    </rPh>
    <rPh sb="32" eb="33">
      <t>ヒク</t>
    </rPh>
    <rPh sb="34" eb="36">
      <t>スイジュン</t>
    </rPh>
    <rPh sb="96" eb="98">
      <t>カンキョ</t>
    </rPh>
    <rPh sb="98" eb="101">
      <t>ロウキュウカ</t>
    </rPh>
    <rPh sb="101" eb="102">
      <t>リツ</t>
    </rPh>
    <rPh sb="104" eb="106">
      <t>カンキョ</t>
    </rPh>
    <rPh sb="106" eb="108">
      <t>カイゼン</t>
    </rPh>
    <rPh sb="108" eb="109">
      <t>リツ</t>
    </rPh>
    <rPh sb="111" eb="113">
      <t>タイヨウ</t>
    </rPh>
    <rPh sb="113" eb="115">
      <t>ネンスウ</t>
    </rPh>
    <rPh sb="116" eb="117">
      <t>コ</t>
    </rPh>
    <rPh sb="119" eb="121">
      <t>カンキョ</t>
    </rPh>
    <phoneticPr fontId="4"/>
  </si>
  <si>
    <t>　人口減少による料金収入の減少や施設の老朽化による修繕費用の増加が見込まれ、経営は更に厳しさを増していく状況にある。
　また、公共下水道事業と同一の使用料体系を使用しているため、使用料のみで汚水処理費用を回収することが困難な状況にある。
　今後は、維持管理経費の削減の観点から公共下水道への接続等を検討していかなければならない。
　</t>
    <rPh sb="1" eb="3">
      <t>ジンコウ</t>
    </rPh>
    <rPh sb="3" eb="5">
      <t>ゲンショウ</t>
    </rPh>
    <rPh sb="8" eb="10">
      <t>リョウキン</t>
    </rPh>
    <rPh sb="10" eb="12">
      <t>シュウニュウ</t>
    </rPh>
    <rPh sb="13" eb="15">
      <t>ゲンショウ</t>
    </rPh>
    <rPh sb="16" eb="18">
      <t>シセツ</t>
    </rPh>
    <rPh sb="19" eb="22">
      <t>ロウキュウカ</t>
    </rPh>
    <rPh sb="25" eb="27">
      <t>シュウゼン</t>
    </rPh>
    <rPh sb="27" eb="29">
      <t>ヒヨウ</t>
    </rPh>
    <rPh sb="30" eb="32">
      <t>ゾウカ</t>
    </rPh>
    <rPh sb="33" eb="35">
      <t>ミコ</t>
    </rPh>
    <rPh sb="38" eb="40">
      <t>ケイエイ</t>
    </rPh>
    <rPh sb="41" eb="42">
      <t>サラ</t>
    </rPh>
    <rPh sb="43" eb="44">
      <t>キビ</t>
    </rPh>
    <rPh sb="47" eb="48">
      <t>マ</t>
    </rPh>
    <rPh sb="52" eb="54">
      <t>ジョウキョウ</t>
    </rPh>
    <rPh sb="63" eb="65">
      <t>コウキョウ</t>
    </rPh>
    <rPh sb="65" eb="68">
      <t>ゲスイドウ</t>
    </rPh>
    <rPh sb="68" eb="70">
      <t>ジギョウ</t>
    </rPh>
    <rPh sb="71" eb="73">
      <t>ドウイツ</t>
    </rPh>
    <rPh sb="74" eb="77">
      <t>シヨウリョウ</t>
    </rPh>
    <rPh sb="77" eb="79">
      <t>タイケイ</t>
    </rPh>
    <rPh sb="80" eb="82">
      <t>シヨウ</t>
    </rPh>
    <rPh sb="89" eb="92">
      <t>シヨウリョウ</t>
    </rPh>
    <rPh sb="95" eb="97">
      <t>オスイ</t>
    </rPh>
    <rPh sb="97" eb="99">
      <t>ショリ</t>
    </rPh>
    <rPh sb="99" eb="101">
      <t>ヒヨウ</t>
    </rPh>
    <rPh sb="102" eb="104">
      <t>カイシュウ</t>
    </rPh>
    <rPh sb="109" eb="111">
      <t>コンナン</t>
    </rPh>
    <rPh sb="112" eb="114">
      <t>ジョウキョウ</t>
    </rPh>
    <rPh sb="120" eb="122">
      <t>コンゴ</t>
    </rPh>
    <rPh sb="124" eb="126">
      <t>イジ</t>
    </rPh>
    <rPh sb="126" eb="128">
      <t>カンリ</t>
    </rPh>
    <rPh sb="128" eb="130">
      <t>ケイヒ</t>
    </rPh>
    <rPh sb="131" eb="133">
      <t>サクゲン</t>
    </rPh>
    <rPh sb="134" eb="136">
      <t>カンテン</t>
    </rPh>
    <rPh sb="138" eb="140">
      <t>コウキョウ</t>
    </rPh>
    <rPh sb="140" eb="143">
      <t>ゲスイドウ</t>
    </rPh>
    <rPh sb="145" eb="147">
      <t>セツゾク</t>
    </rPh>
    <rPh sb="147" eb="148">
      <t>トウ</t>
    </rPh>
    <rPh sb="149" eb="151">
      <t>ケントウ</t>
    </rPh>
    <phoneticPr fontId="4"/>
  </si>
  <si>
    <t xml:space="preserve">①経常収支比率
　一般会計繰入金により100％を超えている状況であるが、収入確保と修繕費に優先順位を付けるなど維持管理経費の削減に努める必要がある。
③流動比率
　類似団体平均値より低い水準となっている。企業債償還金が多くを占めているが、年々企業債残高は減少傾向にあることから、今後も引き続き、計画的な企業債の発行及び経費削減に努める必要がある。
⑤経費回収率
　類似団体平均値より低い水準となっているが、公共下水道事業と同一の料金体系を使用しているため、汚水処理費用を使用料で賄えていない状況である。今後、経費回収率の改善に向け、使用料改定の検討を行う予定としている。
⑥汚水処理原価
　老朽化による修繕費が年々増加傾向にあり、類似団体平均値より高い水準となっている。今後は、修繕費に優先順位を付けるなど維持管理経費の削減に努める必要がある。
⑦施設利用率、水洗化率
　人口密度の高い一部地域を公共下水道へ接続した結果、類似団体平均値より低い水準となっている。今後も同程度で推移するものと考えられる。
</t>
    <rPh sb="1" eb="7">
      <t>ケイジョウシュウシヒリツ</t>
    </rPh>
    <rPh sb="9" eb="11">
      <t>イッパン</t>
    </rPh>
    <rPh sb="11" eb="13">
      <t>カイケイ</t>
    </rPh>
    <rPh sb="13" eb="15">
      <t>クリイレ</t>
    </rPh>
    <rPh sb="15" eb="16">
      <t>キン</t>
    </rPh>
    <rPh sb="24" eb="25">
      <t>コ</t>
    </rPh>
    <rPh sb="29" eb="31">
      <t>ジョウキョウ</t>
    </rPh>
    <rPh sb="36" eb="38">
      <t>シュウニュウ</t>
    </rPh>
    <rPh sb="38" eb="40">
      <t>カクホ</t>
    </rPh>
    <rPh sb="41" eb="43">
      <t>シュウゼン</t>
    </rPh>
    <rPh sb="43" eb="44">
      <t>ヒ</t>
    </rPh>
    <rPh sb="45" eb="47">
      <t>ユウセン</t>
    </rPh>
    <rPh sb="47" eb="49">
      <t>ジュンイ</t>
    </rPh>
    <rPh sb="50" eb="51">
      <t>ツ</t>
    </rPh>
    <rPh sb="55" eb="57">
      <t>イジ</t>
    </rPh>
    <rPh sb="57" eb="59">
      <t>カンリ</t>
    </rPh>
    <rPh sb="59" eb="61">
      <t>ケイヒ</t>
    </rPh>
    <rPh sb="62" eb="64">
      <t>サクゲン</t>
    </rPh>
    <rPh sb="65" eb="66">
      <t>ツト</t>
    </rPh>
    <rPh sb="68" eb="70">
      <t>ヒツヨウ</t>
    </rPh>
    <rPh sb="76" eb="78">
      <t>リュウドウ</t>
    </rPh>
    <rPh sb="78" eb="80">
      <t>ヒリツ</t>
    </rPh>
    <rPh sb="175" eb="177">
      <t>ケイヒ</t>
    </rPh>
    <rPh sb="177" eb="179">
      <t>カイシュウ</t>
    </rPh>
    <rPh sb="179" eb="180">
      <t>リツ</t>
    </rPh>
    <rPh sb="191" eb="192">
      <t>ヒク</t>
    </rPh>
    <rPh sb="287" eb="289">
      <t>オスイ</t>
    </rPh>
    <rPh sb="289" eb="291">
      <t>ショリ</t>
    </rPh>
    <rPh sb="291" eb="293">
      <t>ゲンカ</t>
    </rPh>
    <rPh sb="295" eb="298">
      <t>ロウキュウカ</t>
    </rPh>
    <rPh sb="301" eb="303">
      <t>シュウゼン</t>
    </rPh>
    <rPh sb="303" eb="304">
      <t>ヒ</t>
    </rPh>
    <rPh sb="305" eb="307">
      <t>ネンネン</t>
    </rPh>
    <rPh sb="307" eb="309">
      <t>ゾウカ</t>
    </rPh>
    <rPh sb="309" eb="311">
      <t>ケイコウ</t>
    </rPh>
    <rPh sb="315" eb="317">
      <t>ルイジ</t>
    </rPh>
    <rPh sb="317" eb="319">
      <t>ダンタイ</t>
    </rPh>
    <rPh sb="319" eb="322">
      <t>ヘイキンチ</t>
    </rPh>
    <rPh sb="324" eb="325">
      <t>タカ</t>
    </rPh>
    <rPh sb="326" eb="328">
      <t>スイジュン</t>
    </rPh>
    <rPh sb="335" eb="337">
      <t>コンゴ</t>
    </rPh>
    <rPh sb="339" eb="341">
      <t>シュウゼン</t>
    </rPh>
    <rPh sb="341" eb="342">
      <t>ヒ</t>
    </rPh>
    <rPh sb="343" eb="345">
      <t>ユウセン</t>
    </rPh>
    <rPh sb="345" eb="347">
      <t>ジュンイ</t>
    </rPh>
    <rPh sb="348" eb="349">
      <t>ツ</t>
    </rPh>
    <rPh sb="353" eb="355">
      <t>イジ</t>
    </rPh>
    <rPh sb="355" eb="357">
      <t>カンリ</t>
    </rPh>
    <rPh sb="357" eb="359">
      <t>ケイヒ</t>
    </rPh>
    <rPh sb="360" eb="362">
      <t>サクゲン</t>
    </rPh>
    <rPh sb="363" eb="364">
      <t>ツト</t>
    </rPh>
    <rPh sb="366" eb="368">
      <t>ヒツヨウ</t>
    </rPh>
    <rPh sb="374" eb="376">
      <t>シセツ</t>
    </rPh>
    <rPh sb="376" eb="379">
      <t>リヨウリツ</t>
    </rPh>
    <rPh sb="380" eb="383">
      <t>スイセンカ</t>
    </rPh>
    <rPh sb="383" eb="384">
      <t>リツ</t>
    </rPh>
    <rPh sb="386" eb="388">
      <t>ジンコウ</t>
    </rPh>
    <rPh sb="388" eb="390">
      <t>ミツド</t>
    </rPh>
    <rPh sb="391" eb="392">
      <t>タカ</t>
    </rPh>
    <rPh sb="393" eb="395">
      <t>イチブ</t>
    </rPh>
    <rPh sb="395" eb="397">
      <t>チイキ</t>
    </rPh>
    <rPh sb="398" eb="400">
      <t>コウキョウ</t>
    </rPh>
    <rPh sb="400" eb="403">
      <t>ゲスイドウ</t>
    </rPh>
    <rPh sb="404" eb="406">
      <t>セツゾク</t>
    </rPh>
    <rPh sb="408" eb="410">
      <t>ケッカ</t>
    </rPh>
    <rPh sb="411" eb="413">
      <t>ルイジ</t>
    </rPh>
    <rPh sb="413" eb="415">
      <t>ダンタイ</t>
    </rPh>
    <rPh sb="415" eb="418">
      <t>ヘイキンチ</t>
    </rPh>
    <rPh sb="420" eb="421">
      <t>ヒク</t>
    </rPh>
    <rPh sb="422" eb="424">
      <t>スイジュン</t>
    </rPh>
    <rPh sb="431" eb="433">
      <t>コンゴ</t>
    </rPh>
    <rPh sb="434" eb="437">
      <t>ドウテイド</t>
    </rPh>
    <rPh sb="438" eb="440">
      <t>スイイ</t>
    </rPh>
    <rPh sb="445" eb="44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</si>
</sst>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C95-476C-AEF8-6B15E03ECC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0.01</c:v>
                </c:pt>
                <c:pt idx="4">
                  <c:v>0.01</c:v>
                </c:pt>
              </c:numCache>
            </c:numRef>
          </c:val>
          <c:smooth val="0"/>
          <c:extLst>
            <c:ext xmlns:c16="http://schemas.microsoft.com/office/drawing/2014/chart" uri="{C3380CC4-5D6E-409C-BE32-E72D297353CC}">
              <c16:uniqueId val="{00000001-3C95-476C-AEF8-6B15E03ECC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47.48</c:v>
                </c:pt>
                <c:pt idx="3">
                  <c:v>47.1</c:v>
                </c:pt>
                <c:pt idx="4">
                  <c:v>48.68</c:v>
                </c:pt>
              </c:numCache>
            </c:numRef>
          </c:val>
          <c:extLst>
            <c:ext xmlns:c16="http://schemas.microsoft.com/office/drawing/2014/chart" uri="{C3380CC4-5D6E-409C-BE32-E72D297353CC}">
              <c16:uniqueId val="{00000000-F464-478E-A442-53B8AF3DD9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54.54</c:v>
                </c:pt>
                <c:pt idx="4">
                  <c:v>52.9</c:v>
                </c:pt>
              </c:numCache>
            </c:numRef>
          </c:val>
          <c:smooth val="0"/>
          <c:extLst>
            <c:ext xmlns:c16="http://schemas.microsoft.com/office/drawing/2014/chart" uri="{C3380CC4-5D6E-409C-BE32-E72D297353CC}">
              <c16:uniqueId val="{00000001-F464-478E-A442-53B8AF3DD9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74.010000000000005</c:v>
                </c:pt>
                <c:pt idx="3">
                  <c:v>70.010000000000005</c:v>
                </c:pt>
                <c:pt idx="4">
                  <c:v>69.599999999999994</c:v>
                </c:pt>
              </c:numCache>
            </c:numRef>
          </c:val>
          <c:extLst>
            <c:ext xmlns:c16="http://schemas.microsoft.com/office/drawing/2014/chart" uri="{C3380CC4-5D6E-409C-BE32-E72D297353CC}">
              <c16:uniqueId val="{00000000-8941-434C-8D97-7CAB313DFA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90.3</c:v>
                </c:pt>
                <c:pt idx="4">
                  <c:v>90.3</c:v>
                </c:pt>
              </c:numCache>
            </c:numRef>
          </c:val>
          <c:smooth val="0"/>
          <c:extLst>
            <c:ext xmlns:c16="http://schemas.microsoft.com/office/drawing/2014/chart" uri="{C3380CC4-5D6E-409C-BE32-E72D297353CC}">
              <c16:uniqueId val="{00000001-8941-434C-8D97-7CAB313DFA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98.59</c:v>
                </c:pt>
                <c:pt idx="3">
                  <c:v>100.69</c:v>
                </c:pt>
                <c:pt idx="4">
                  <c:v>109.48</c:v>
                </c:pt>
              </c:numCache>
            </c:numRef>
          </c:val>
          <c:extLst>
            <c:ext xmlns:c16="http://schemas.microsoft.com/office/drawing/2014/chart" uri="{C3380CC4-5D6E-409C-BE32-E72D297353CC}">
              <c16:uniqueId val="{00000000-9B20-4877-8F21-CC31FD4654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102.11</c:v>
                </c:pt>
                <c:pt idx="4">
                  <c:v>101.91</c:v>
                </c:pt>
              </c:numCache>
            </c:numRef>
          </c:val>
          <c:smooth val="0"/>
          <c:extLst>
            <c:ext xmlns:c16="http://schemas.microsoft.com/office/drawing/2014/chart" uri="{C3380CC4-5D6E-409C-BE32-E72D297353CC}">
              <c16:uniqueId val="{00000001-9B20-4877-8F21-CC31FD4654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3.69</c:v>
                </c:pt>
                <c:pt idx="3">
                  <c:v>7.39</c:v>
                </c:pt>
                <c:pt idx="4">
                  <c:v>10.8</c:v>
                </c:pt>
              </c:numCache>
            </c:numRef>
          </c:val>
          <c:extLst>
            <c:ext xmlns:c16="http://schemas.microsoft.com/office/drawing/2014/chart" uri="{C3380CC4-5D6E-409C-BE32-E72D297353CC}">
              <c16:uniqueId val="{00000000-3E9B-475E-A41C-5491EC6C89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28.12</c:v>
                </c:pt>
                <c:pt idx="4">
                  <c:v>28.79</c:v>
                </c:pt>
              </c:numCache>
            </c:numRef>
          </c:val>
          <c:smooth val="0"/>
          <c:extLst>
            <c:ext xmlns:c16="http://schemas.microsoft.com/office/drawing/2014/chart" uri="{C3380CC4-5D6E-409C-BE32-E72D297353CC}">
              <c16:uniqueId val="{00000001-3E9B-475E-A41C-5491EC6C89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733-46EF-8950-F2A0C9A369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733-46EF-8950-F2A0C9A369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13.99</c:v>
                </c:pt>
                <c:pt idx="3">
                  <c:v>9.35</c:v>
                </c:pt>
                <c:pt idx="4" formatCode="#,##0.00;&quot;△&quot;#,##0.00">
                  <c:v>0</c:v>
                </c:pt>
              </c:numCache>
            </c:numRef>
          </c:val>
          <c:extLst>
            <c:ext xmlns:c16="http://schemas.microsoft.com/office/drawing/2014/chart" uri="{C3380CC4-5D6E-409C-BE32-E72D297353CC}">
              <c16:uniqueId val="{00000000-02D9-4AEC-B551-D7E3CEFD50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124.9</c:v>
                </c:pt>
                <c:pt idx="4">
                  <c:v>124.8</c:v>
                </c:pt>
              </c:numCache>
            </c:numRef>
          </c:val>
          <c:smooth val="0"/>
          <c:extLst>
            <c:ext xmlns:c16="http://schemas.microsoft.com/office/drawing/2014/chart" uri="{C3380CC4-5D6E-409C-BE32-E72D297353CC}">
              <c16:uniqueId val="{00000001-02D9-4AEC-B551-D7E3CEFD50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2.81</c:v>
                </c:pt>
                <c:pt idx="3">
                  <c:v>7.87</c:v>
                </c:pt>
                <c:pt idx="4">
                  <c:v>7.5</c:v>
                </c:pt>
              </c:numCache>
            </c:numRef>
          </c:val>
          <c:extLst>
            <c:ext xmlns:c16="http://schemas.microsoft.com/office/drawing/2014/chart" uri="{C3380CC4-5D6E-409C-BE32-E72D297353CC}">
              <c16:uniqueId val="{00000000-8049-4B2E-B67D-37F250E3AE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33.58</c:v>
                </c:pt>
                <c:pt idx="4">
                  <c:v>35.42</c:v>
                </c:pt>
              </c:numCache>
            </c:numRef>
          </c:val>
          <c:smooth val="0"/>
          <c:extLst>
            <c:ext xmlns:c16="http://schemas.microsoft.com/office/drawing/2014/chart" uri="{C3380CC4-5D6E-409C-BE32-E72D297353CC}">
              <c16:uniqueId val="{00000001-8049-4B2E-B67D-37F250E3AE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53C-4835-967F-49E04033F2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778.81</c:v>
                </c:pt>
                <c:pt idx="4">
                  <c:v>718.49</c:v>
                </c:pt>
              </c:numCache>
            </c:numRef>
          </c:val>
          <c:smooth val="0"/>
          <c:extLst>
            <c:ext xmlns:c16="http://schemas.microsoft.com/office/drawing/2014/chart" uri="{C3380CC4-5D6E-409C-BE32-E72D297353CC}">
              <c16:uniqueId val="{00000001-353C-4835-967F-49E04033F2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51.3</c:v>
                </c:pt>
                <c:pt idx="3">
                  <c:v>35.49</c:v>
                </c:pt>
                <c:pt idx="4">
                  <c:v>45.92</c:v>
                </c:pt>
              </c:numCache>
            </c:numRef>
          </c:val>
          <c:extLst>
            <c:ext xmlns:c16="http://schemas.microsoft.com/office/drawing/2014/chart" uri="{C3380CC4-5D6E-409C-BE32-E72D297353CC}">
              <c16:uniqueId val="{00000000-662B-4132-8BCD-263563F950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67.23</c:v>
                </c:pt>
                <c:pt idx="4">
                  <c:v>61.82</c:v>
                </c:pt>
              </c:numCache>
            </c:numRef>
          </c:val>
          <c:smooth val="0"/>
          <c:extLst>
            <c:ext xmlns:c16="http://schemas.microsoft.com/office/drawing/2014/chart" uri="{C3380CC4-5D6E-409C-BE32-E72D297353CC}">
              <c16:uniqueId val="{00000001-662B-4132-8BCD-263563F950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342.19</c:v>
                </c:pt>
                <c:pt idx="3">
                  <c:v>495.9</c:v>
                </c:pt>
                <c:pt idx="4">
                  <c:v>385.32</c:v>
                </c:pt>
              </c:numCache>
            </c:numRef>
          </c:val>
          <c:extLst>
            <c:ext xmlns:c16="http://schemas.microsoft.com/office/drawing/2014/chart" uri="{C3380CC4-5D6E-409C-BE32-E72D297353CC}">
              <c16:uniqueId val="{00000000-33F9-4418-92E2-0217694B57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228.21</c:v>
                </c:pt>
                <c:pt idx="4">
                  <c:v>246.9</c:v>
                </c:pt>
              </c:numCache>
            </c:numRef>
          </c:val>
          <c:smooth val="0"/>
          <c:extLst>
            <c:ext xmlns:c16="http://schemas.microsoft.com/office/drawing/2014/chart" uri="{C3380CC4-5D6E-409C-BE32-E72D297353CC}">
              <c16:uniqueId val="{00000001-33F9-4418-92E2-0217694B57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石巻市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5">
        <f>データ!S6</f>
        <v>136822</v>
      </c>
      <c r="AM8" s="45"/>
      <c r="AN8" s="45"/>
      <c r="AO8" s="45"/>
      <c r="AP8" s="45"/>
      <c r="AQ8" s="45"/>
      <c r="AR8" s="45"/>
      <c r="AS8" s="45"/>
      <c r="AT8" s="46">
        <f>データ!T6</f>
        <v>554.54999999999995</v>
      </c>
      <c r="AU8" s="46"/>
      <c r="AV8" s="46"/>
      <c r="AW8" s="46"/>
      <c r="AX8" s="46"/>
      <c r="AY8" s="46"/>
      <c r="AZ8" s="46"/>
      <c r="BA8" s="46"/>
      <c r="BB8" s="46">
        <f>データ!U6</f>
        <v>246.73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69.95</v>
      </c>
      <c r="J10" s="46"/>
      <c r="K10" s="46"/>
      <c r="L10" s="46"/>
      <c r="M10" s="46"/>
      <c r="N10" s="46"/>
      <c r="O10" s="46"/>
      <c r="P10" s="46">
        <f>データ!P6</f>
        <v>3.82</v>
      </c>
      <c r="Q10" s="46"/>
      <c r="R10" s="46"/>
      <c r="S10" s="46"/>
      <c r="T10" s="46"/>
      <c r="U10" s="46"/>
      <c r="V10" s="46"/>
      <c r="W10" s="46">
        <f>データ!Q6</f>
        <v>78.180000000000007</v>
      </c>
      <c r="X10" s="46"/>
      <c r="Y10" s="46"/>
      <c r="Z10" s="46"/>
      <c r="AA10" s="46"/>
      <c r="AB10" s="46"/>
      <c r="AC10" s="46"/>
      <c r="AD10" s="45">
        <f>データ!R6</f>
        <v>3575</v>
      </c>
      <c r="AE10" s="45"/>
      <c r="AF10" s="45"/>
      <c r="AG10" s="45"/>
      <c r="AH10" s="45"/>
      <c r="AI10" s="45"/>
      <c r="AJ10" s="45"/>
      <c r="AK10" s="2"/>
      <c r="AL10" s="45">
        <f>データ!V6</f>
        <v>5188</v>
      </c>
      <c r="AM10" s="45"/>
      <c r="AN10" s="45"/>
      <c r="AO10" s="45"/>
      <c r="AP10" s="45"/>
      <c r="AQ10" s="45"/>
      <c r="AR10" s="45"/>
      <c r="AS10" s="45"/>
      <c r="AT10" s="46">
        <f>データ!W6</f>
        <v>5.0999999999999996</v>
      </c>
      <c r="AU10" s="46"/>
      <c r="AV10" s="46"/>
      <c r="AW10" s="46"/>
      <c r="AX10" s="46"/>
      <c r="AY10" s="46"/>
      <c r="AZ10" s="46"/>
      <c r="BA10" s="46"/>
      <c r="BB10" s="46">
        <f>データ!X6</f>
        <v>1017.25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gFWNlU9kPkZB4xQ1EOZUfLPRIlml0POU3WOGaysz9LxXYH/A+ot/PF9fgqXbOVypcpZ3jxQ8gYB3w9p61PYSuQ==" saltValue="yfpMEcrsMzqrgaCJSYHk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42021</v>
      </c>
      <c r="D6" s="19">
        <f t="shared" si="3"/>
        <v>46</v>
      </c>
      <c r="E6" s="19">
        <f t="shared" si="3"/>
        <v>17</v>
      </c>
      <c r="F6" s="19">
        <f t="shared" si="3"/>
        <v>5</v>
      </c>
      <c r="G6" s="19">
        <f t="shared" si="3"/>
        <v>0</v>
      </c>
      <c r="H6" s="19" t="str">
        <f t="shared" si="3"/>
        <v>宮城県　石巻市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69.95</v>
      </c>
      <c r="P6" s="20">
        <f t="shared" si="3"/>
        <v>3.82</v>
      </c>
      <c r="Q6" s="20">
        <f t="shared" si="3"/>
        <v>78.180000000000007</v>
      </c>
      <c r="R6" s="20">
        <f t="shared" si="3"/>
        <v>3575</v>
      </c>
      <c r="S6" s="20">
        <f t="shared" si="3"/>
        <v>136822</v>
      </c>
      <c r="T6" s="20">
        <f t="shared" si="3"/>
        <v>554.54999999999995</v>
      </c>
      <c r="U6" s="20">
        <f t="shared" si="3"/>
        <v>246.73</v>
      </c>
      <c r="V6" s="20">
        <f t="shared" si="3"/>
        <v>5188</v>
      </c>
      <c r="W6" s="20">
        <f t="shared" si="3"/>
        <v>5.0999999999999996</v>
      </c>
      <c r="X6" s="20">
        <f t="shared" si="3"/>
        <v>1017.25</v>
      </c>
      <c r="Y6" s="21" t="str">
        <f>IF(Y7="",NA(),Y7)</f>
        <v>-</v>
      </c>
      <c r="Z6" s="21" t="str">
        <f t="shared" ref="Z6:AH6" si="4">IF(Z7="",NA(),Z7)</f>
        <v>-</v>
      </c>
      <c r="AA6" s="21">
        <f t="shared" si="4"/>
        <v>98.59</v>
      </c>
      <c r="AB6" s="21">
        <f t="shared" si="4"/>
        <v>100.69</v>
      </c>
      <c r="AC6" s="21">
        <f t="shared" si="4"/>
        <v>109.48</v>
      </c>
      <c r="AD6" s="21" t="str">
        <f t="shared" si="4"/>
        <v>-</v>
      </c>
      <c r="AE6" s="21" t="str">
        <f t="shared" si="4"/>
        <v>-</v>
      </c>
      <c r="AF6" s="21">
        <f t="shared" si="4"/>
        <v>106.37</v>
      </c>
      <c r="AG6" s="21">
        <f t="shared" si="4"/>
        <v>102.11</v>
      </c>
      <c r="AH6" s="21">
        <f t="shared" si="4"/>
        <v>101.91</v>
      </c>
      <c r="AI6" s="20" t="str">
        <f>IF(AI7="","",IF(AI7="-","【-】","【"&amp;SUBSTITUTE(TEXT(AI7,"#,##0.00"),"-","△")&amp;"】"))</f>
        <v>【103.61】</v>
      </c>
      <c r="AJ6" s="21" t="str">
        <f>IF(AJ7="",NA(),AJ7)</f>
        <v>-</v>
      </c>
      <c r="AK6" s="21" t="str">
        <f t="shared" ref="AK6:AS6" si="5">IF(AK7="",NA(),AK7)</f>
        <v>-</v>
      </c>
      <c r="AL6" s="21">
        <f t="shared" si="5"/>
        <v>13.99</v>
      </c>
      <c r="AM6" s="21">
        <f t="shared" si="5"/>
        <v>9.35</v>
      </c>
      <c r="AN6" s="20">
        <f t="shared" si="5"/>
        <v>0</v>
      </c>
      <c r="AO6" s="21" t="str">
        <f t="shared" si="5"/>
        <v>-</v>
      </c>
      <c r="AP6" s="21" t="str">
        <f t="shared" si="5"/>
        <v>-</v>
      </c>
      <c r="AQ6" s="21">
        <f t="shared" si="5"/>
        <v>139.02000000000001</v>
      </c>
      <c r="AR6" s="21">
        <f t="shared" si="5"/>
        <v>124.9</v>
      </c>
      <c r="AS6" s="21">
        <f t="shared" si="5"/>
        <v>124.8</v>
      </c>
      <c r="AT6" s="20" t="str">
        <f>IF(AT7="","",IF(AT7="-","【-】","【"&amp;SUBSTITUTE(TEXT(AT7,"#,##0.00"),"-","△")&amp;"】"))</f>
        <v>【133.62】</v>
      </c>
      <c r="AU6" s="21" t="str">
        <f>IF(AU7="",NA(),AU7)</f>
        <v>-</v>
      </c>
      <c r="AV6" s="21" t="str">
        <f t="shared" ref="AV6:BD6" si="6">IF(AV7="",NA(),AV7)</f>
        <v>-</v>
      </c>
      <c r="AW6" s="21">
        <f t="shared" si="6"/>
        <v>2.81</v>
      </c>
      <c r="AX6" s="21">
        <f t="shared" si="6"/>
        <v>7.87</v>
      </c>
      <c r="AY6" s="21">
        <f t="shared" si="6"/>
        <v>7.5</v>
      </c>
      <c r="AZ6" s="21" t="str">
        <f t="shared" si="6"/>
        <v>-</v>
      </c>
      <c r="BA6" s="21" t="str">
        <f t="shared" si="6"/>
        <v>-</v>
      </c>
      <c r="BB6" s="21">
        <f t="shared" si="6"/>
        <v>29.13</v>
      </c>
      <c r="BC6" s="21">
        <f t="shared" si="6"/>
        <v>33.58</v>
      </c>
      <c r="BD6" s="21">
        <f t="shared" si="6"/>
        <v>35.42</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778.81</v>
      </c>
      <c r="BO6" s="21">
        <f t="shared" si="7"/>
        <v>718.49</v>
      </c>
      <c r="BP6" s="20" t="str">
        <f>IF(BP7="","",IF(BP7="-","【-】","【"&amp;SUBSTITUTE(TEXT(BP7,"#,##0.00"),"-","△")&amp;"】"))</f>
        <v>【809.19】</v>
      </c>
      <c r="BQ6" s="21" t="str">
        <f>IF(BQ7="",NA(),BQ7)</f>
        <v>-</v>
      </c>
      <c r="BR6" s="21" t="str">
        <f t="shared" ref="BR6:BZ6" si="8">IF(BR7="",NA(),BR7)</f>
        <v>-</v>
      </c>
      <c r="BS6" s="21">
        <f t="shared" si="8"/>
        <v>51.3</v>
      </c>
      <c r="BT6" s="21">
        <f t="shared" si="8"/>
        <v>35.49</v>
      </c>
      <c r="BU6" s="21">
        <f t="shared" si="8"/>
        <v>45.92</v>
      </c>
      <c r="BV6" s="21" t="str">
        <f t="shared" si="8"/>
        <v>-</v>
      </c>
      <c r="BW6" s="21" t="str">
        <f t="shared" si="8"/>
        <v>-</v>
      </c>
      <c r="BX6" s="21">
        <f t="shared" si="8"/>
        <v>57.08</v>
      </c>
      <c r="BY6" s="21">
        <f t="shared" si="8"/>
        <v>67.23</v>
      </c>
      <c r="BZ6" s="21">
        <f t="shared" si="8"/>
        <v>61.82</v>
      </c>
      <c r="CA6" s="20" t="str">
        <f>IF(CA7="","",IF(CA7="-","【-】","【"&amp;SUBSTITUTE(TEXT(CA7,"#,##0.00"),"-","△")&amp;"】"))</f>
        <v>【57.02】</v>
      </c>
      <c r="CB6" s="21" t="str">
        <f>IF(CB7="",NA(),CB7)</f>
        <v>-</v>
      </c>
      <c r="CC6" s="21" t="str">
        <f t="shared" ref="CC6:CK6" si="9">IF(CC7="",NA(),CC7)</f>
        <v>-</v>
      </c>
      <c r="CD6" s="21">
        <f t="shared" si="9"/>
        <v>342.19</v>
      </c>
      <c r="CE6" s="21">
        <f t="shared" si="9"/>
        <v>495.9</v>
      </c>
      <c r="CF6" s="21">
        <f t="shared" si="9"/>
        <v>385.32</v>
      </c>
      <c r="CG6" s="21" t="str">
        <f t="shared" si="9"/>
        <v>-</v>
      </c>
      <c r="CH6" s="21" t="str">
        <f t="shared" si="9"/>
        <v>-</v>
      </c>
      <c r="CI6" s="21">
        <f t="shared" si="9"/>
        <v>274.99</v>
      </c>
      <c r="CJ6" s="21">
        <f t="shared" si="9"/>
        <v>228.21</v>
      </c>
      <c r="CK6" s="21">
        <f t="shared" si="9"/>
        <v>246.9</v>
      </c>
      <c r="CL6" s="20" t="str">
        <f>IF(CL7="","",IF(CL7="-","【-】","【"&amp;SUBSTITUTE(TEXT(CL7,"#,##0.00"),"-","△")&amp;"】"))</f>
        <v>【273.68】</v>
      </c>
      <c r="CM6" s="21" t="str">
        <f>IF(CM7="",NA(),CM7)</f>
        <v>-</v>
      </c>
      <c r="CN6" s="21" t="str">
        <f t="shared" ref="CN6:CV6" si="10">IF(CN7="",NA(),CN7)</f>
        <v>-</v>
      </c>
      <c r="CO6" s="21">
        <f t="shared" si="10"/>
        <v>47.48</v>
      </c>
      <c r="CP6" s="21">
        <f t="shared" si="10"/>
        <v>47.1</v>
      </c>
      <c r="CQ6" s="21">
        <f t="shared" si="10"/>
        <v>48.68</v>
      </c>
      <c r="CR6" s="21" t="str">
        <f t="shared" si="10"/>
        <v>-</v>
      </c>
      <c r="CS6" s="21" t="str">
        <f t="shared" si="10"/>
        <v>-</v>
      </c>
      <c r="CT6" s="21">
        <f t="shared" si="10"/>
        <v>54.83</v>
      </c>
      <c r="CU6" s="21">
        <f t="shared" si="10"/>
        <v>54.54</v>
      </c>
      <c r="CV6" s="21">
        <f t="shared" si="10"/>
        <v>52.9</v>
      </c>
      <c r="CW6" s="20" t="str">
        <f>IF(CW7="","",IF(CW7="-","【-】","【"&amp;SUBSTITUTE(TEXT(CW7,"#,##0.00"),"-","△")&amp;"】"))</f>
        <v>【52.55】</v>
      </c>
      <c r="CX6" s="21" t="str">
        <f>IF(CX7="",NA(),CX7)</f>
        <v>-</v>
      </c>
      <c r="CY6" s="21" t="str">
        <f t="shared" ref="CY6:DG6" si="11">IF(CY7="",NA(),CY7)</f>
        <v>-</v>
      </c>
      <c r="CZ6" s="21">
        <f t="shared" si="11"/>
        <v>74.010000000000005</v>
      </c>
      <c r="DA6" s="21">
        <f t="shared" si="11"/>
        <v>70.010000000000005</v>
      </c>
      <c r="DB6" s="21">
        <f t="shared" si="11"/>
        <v>69.599999999999994</v>
      </c>
      <c r="DC6" s="21" t="str">
        <f t="shared" si="11"/>
        <v>-</v>
      </c>
      <c r="DD6" s="21" t="str">
        <f t="shared" si="11"/>
        <v>-</v>
      </c>
      <c r="DE6" s="21">
        <f t="shared" si="11"/>
        <v>84.7</v>
      </c>
      <c r="DF6" s="21">
        <f t="shared" si="11"/>
        <v>90.3</v>
      </c>
      <c r="DG6" s="21">
        <f t="shared" si="11"/>
        <v>90.3</v>
      </c>
      <c r="DH6" s="20" t="str">
        <f>IF(DH7="","",IF(DH7="-","【-】","【"&amp;SUBSTITUTE(TEXT(DH7,"#,##0.00"),"-","△")&amp;"】"))</f>
        <v>【87.30】</v>
      </c>
      <c r="DI6" s="21" t="str">
        <f>IF(DI7="",NA(),DI7)</f>
        <v>-</v>
      </c>
      <c r="DJ6" s="21" t="str">
        <f t="shared" ref="DJ6:DR6" si="12">IF(DJ7="",NA(),DJ7)</f>
        <v>-</v>
      </c>
      <c r="DK6" s="21">
        <f t="shared" si="12"/>
        <v>3.69</v>
      </c>
      <c r="DL6" s="21">
        <f t="shared" si="12"/>
        <v>7.39</v>
      </c>
      <c r="DM6" s="21">
        <f t="shared" si="12"/>
        <v>10.8</v>
      </c>
      <c r="DN6" s="21" t="str">
        <f t="shared" si="12"/>
        <v>-</v>
      </c>
      <c r="DO6" s="21" t="str">
        <f t="shared" si="12"/>
        <v>-</v>
      </c>
      <c r="DP6" s="21">
        <f t="shared" si="12"/>
        <v>20.34</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0.01</v>
      </c>
      <c r="EN6" s="21">
        <f t="shared" si="14"/>
        <v>0.01</v>
      </c>
      <c r="EO6" s="20" t="str">
        <f>IF(EO7="","",IF(EO7="-","【-】","【"&amp;SUBSTITUTE(TEXT(EO7,"#,##0.00"),"-","△")&amp;"】"))</f>
        <v>【0.02】</v>
      </c>
    </row>
    <row r="7" spans="1:148" s="22" customFormat="1" x14ac:dyDescent="0.15">
      <c r="A7" s="14"/>
      <c r="B7" s="23">
        <v>2022</v>
      </c>
      <c r="C7" s="23">
        <v>42021</v>
      </c>
      <c r="D7" s="23">
        <v>46</v>
      </c>
      <c r="E7" s="23">
        <v>17</v>
      </c>
      <c r="F7" s="23">
        <v>5</v>
      </c>
      <c r="G7" s="23">
        <v>0</v>
      </c>
      <c r="H7" s="23" t="s">
        <v>96</v>
      </c>
      <c r="I7" s="23" t="s">
        <v>97</v>
      </c>
      <c r="J7" s="23" t="s">
        <v>98</v>
      </c>
      <c r="K7" s="23" t="s">
        <v>99</v>
      </c>
      <c r="L7" s="23" t="s">
        <v>100</v>
      </c>
      <c r="M7" s="23" t="s">
        <v>101</v>
      </c>
      <c r="N7" s="24" t="s">
        <v>102</v>
      </c>
      <c r="O7" s="24">
        <v>69.95</v>
      </c>
      <c r="P7" s="24">
        <v>3.82</v>
      </c>
      <c r="Q7" s="24">
        <v>78.180000000000007</v>
      </c>
      <c r="R7" s="24">
        <v>3575</v>
      </c>
      <c r="S7" s="24">
        <v>136822</v>
      </c>
      <c r="T7" s="24">
        <v>554.54999999999995</v>
      </c>
      <c r="U7" s="24">
        <v>246.73</v>
      </c>
      <c r="V7" s="24">
        <v>5188</v>
      </c>
      <c r="W7" s="24">
        <v>5.0999999999999996</v>
      </c>
      <c r="X7" s="24">
        <v>1017.25</v>
      </c>
      <c r="Y7" s="24" t="s">
        <v>102</v>
      </c>
      <c r="Z7" s="24" t="s">
        <v>102</v>
      </c>
      <c r="AA7" s="24">
        <v>98.59</v>
      </c>
      <c r="AB7" s="24">
        <v>100.69</v>
      </c>
      <c r="AC7" s="24">
        <v>109.48</v>
      </c>
      <c r="AD7" s="24" t="s">
        <v>102</v>
      </c>
      <c r="AE7" s="24" t="s">
        <v>102</v>
      </c>
      <c r="AF7" s="24">
        <v>106.37</v>
      </c>
      <c r="AG7" s="24">
        <v>102.11</v>
      </c>
      <c r="AH7" s="24">
        <v>101.91</v>
      </c>
      <c r="AI7" s="24">
        <v>103.61</v>
      </c>
      <c r="AJ7" s="24" t="s">
        <v>102</v>
      </c>
      <c r="AK7" s="24" t="s">
        <v>102</v>
      </c>
      <c r="AL7" s="24">
        <v>13.99</v>
      </c>
      <c r="AM7" s="24">
        <v>9.35</v>
      </c>
      <c r="AN7" s="24">
        <v>0</v>
      </c>
      <c r="AO7" s="24" t="s">
        <v>102</v>
      </c>
      <c r="AP7" s="24" t="s">
        <v>102</v>
      </c>
      <c r="AQ7" s="24">
        <v>139.02000000000001</v>
      </c>
      <c r="AR7" s="24">
        <v>124.9</v>
      </c>
      <c r="AS7" s="24">
        <v>124.8</v>
      </c>
      <c r="AT7" s="24">
        <v>133.62</v>
      </c>
      <c r="AU7" s="24" t="s">
        <v>102</v>
      </c>
      <c r="AV7" s="24" t="s">
        <v>102</v>
      </c>
      <c r="AW7" s="24">
        <v>2.81</v>
      </c>
      <c r="AX7" s="24">
        <v>7.87</v>
      </c>
      <c r="AY7" s="24">
        <v>7.5</v>
      </c>
      <c r="AZ7" s="24" t="s">
        <v>102</v>
      </c>
      <c r="BA7" s="24" t="s">
        <v>102</v>
      </c>
      <c r="BB7" s="24">
        <v>29.13</v>
      </c>
      <c r="BC7" s="24">
        <v>33.58</v>
      </c>
      <c r="BD7" s="24">
        <v>35.42</v>
      </c>
      <c r="BE7" s="24">
        <v>36.94</v>
      </c>
      <c r="BF7" s="24" t="s">
        <v>102</v>
      </c>
      <c r="BG7" s="24" t="s">
        <v>102</v>
      </c>
      <c r="BH7" s="24">
        <v>0</v>
      </c>
      <c r="BI7" s="24">
        <v>0</v>
      </c>
      <c r="BJ7" s="24">
        <v>0</v>
      </c>
      <c r="BK7" s="24" t="s">
        <v>102</v>
      </c>
      <c r="BL7" s="24" t="s">
        <v>102</v>
      </c>
      <c r="BM7" s="24">
        <v>867.83</v>
      </c>
      <c r="BN7" s="24">
        <v>778.81</v>
      </c>
      <c r="BO7" s="24">
        <v>718.49</v>
      </c>
      <c r="BP7" s="24">
        <v>809.19</v>
      </c>
      <c r="BQ7" s="24" t="s">
        <v>102</v>
      </c>
      <c r="BR7" s="24" t="s">
        <v>102</v>
      </c>
      <c r="BS7" s="24">
        <v>51.3</v>
      </c>
      <c r="BT7" s="24">
        <v>35.49</v>
      </c>
      <c r="BU7" s="24">
        <v>45.92</v>
      </c>
      <c r="BV7" s="24" t="s">
        <v>102</v>
      </c>
      <c r="BW7" s="24" t="s">
        <v>102</v>
      </c>
      <c r="BX7" s="24">
        <v>57.08</v>
      </c>
      <c r="BY7" s="24">
        <v>67.23</v>
      </c>
      <c r="BZ7" s="24">
        <v>61.82</v>
      </c>
      <c r="CA7" s="24">
        <v>57.02</v>
      </c>
      <c r="CB7" s="24" t="s">
        <v>102</v>
      </c>
      <c r="CC7" s="24" t="s">
        <v>102</v>
      </c>
      <c r="CD7" s="24">
        <v>342.19</v>
      </c>
      <c r="CE7" s="24">
        <v>495.9</v>
      </c>
      <c r="CF7" s="24">
        <v>385.32</v>
      </c>
      <c r="CG7" s="24" t="s">
        <v>102</v>
      </c>
      <c r="CH7" s="24" t="s">
        <v>102</v>
      </c>
      <c r="CI7" s="24">
        <v>274.99</v>
      </c>
      <c r="CJ7" s="24">
        <v>228.21</v>
      </c>
      <c r="CK7" s="24">
        <v>246.9</v>
      </c>
      <c r="CL7" s="24">
        <v>273.68</v>
      </c>
      <c r="CM7" s="24" t="s">
        <v>102</v>
      </c>
      <c r="CN7" s="24" t="s">
        <v>102</v>
      </c>
      <c r="CO7" s="24">
        <v>47.48</v>
      </c>
      <c r="CP7" s="24">
        <v>47.1</v>
      </c>
      <c r="CQ7" s="24">
        <v>48.68</v>
      </c>
      <c r="CR7" s="24" t="s">
        <v>102</v>
      </c>
      <c r="CS7" s="24" t="s">
        <v>102</v>
      </c>
      <c r="CT7" s="24">
        <v>54.83</v>
      </c>
      <c r="CU7" s="24">
        <v>54.54</v>
      </c>
      <c r="CV7" s="24">
        <v>52.9</v>
      </c>
      <c r="CW7" s="24">
        <v>52.55</v>
      </c>
      <c r="CX7" s="24" t="s">
        <v>102</v>
      </c>
      <c r="CY7" s="24" t="s">
        <v>102</v>
      </c>
      <c r="CZ7" s="24">
        <v>74.010000000000005</v>
      </c>
      <c r="DA7" s="24">
        <v>70.010000000000005</v>
      </c>
      <c r="DB7" s="24">
        <v>69.599999999999994</v>
      </c>
      <c r="DC7" s="24" t="s">
        <v>102</v>
      </c>
      <c r="DD7" s="24" t="s">
        <v>102</v>
      </c>
      <c r="DE7" s="24">
        <v>84.7</v>
      </c>
      <c r="DF7" s="24">
        <v>90.3</v>
      </c>
      <c r="DG7" s="24">
        <v>90.3</v>
      </c>
      <c r="DH7" s="24">
        <v>87.3</v>
      </c>
      <c r="DI7" s="24" t="s">
        <v>102</v>
      </c>
      <c r="DJ7" s="24" t="s">
        <v>102</v>
      </c>
      <c r="DK7" s="24">
        <v>3.69</v>
      </c>
      <c r="DL7" s="24">
        <v>7.39</v>
      </c>
      <c r="DM7" s="24">
        <v>10.8</v>
      </c>
      <c r="DN7" s="24" t="s">
        <v>102</v>
      </c>
      <c r="DO7" s="24" t="s">
        <v>102</v>
      </c>
      <c r="DP7" s="24">
        <v>20.34</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2024-02-15T06:27:52Z</cp:lastPrinted>
  <dcterms:created xsi:type="dcterms:W3CDTF">2023-12-12T00:59:48Z</dcterms:created>
  <dcterms:modified xsi:type="dcterms:W3CDTF">2024-02-15T06:27:58Z</dcterms:modified>
  <cp:category/>
</cp:coreProperties>
</file>