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172.20.37.48\医療人材対策室\03 医療環境整備班\☆★事業関係★☆\⑯看護補助者処遇改善事業\04_医療機関発出\04_様式一式（HP用）\申請時に提出する様式等一式\"/>
    </mc:Choice>
  </mc:AlternateContent>
  <bookViews>
    <workbookView xWindow="0" yWindow="0" windowWidth="28800" windowHeight="11460" tabRatio="803"/>
  </bookViews>
  <sheets>
    <sheet name="処遇改善報告書【診療所】 " sheetId="21" r:id="rId1"/>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1" i="21" l="1"/>
  <c r="G11" i="21" s="1"/>
  <c r="H11" i="21" s="1"/>
  <c r="E10" i="21"/>
  <c r="G10" i="21" s="1"/>
  <c r="H10" i="21" s="1"/>
  <c r="E7" i="21"/>
  <c r="G7" i="21" s="1"/>
  <c r="H7" i="21" s="1"/>
  <c r="H13" i="21" l="1"/>
  <c r="F13" i="21"/>
  <c r="J13" i="21"/>
</calcChain>
</file>

<file path=xl/sharedStrings.xml><?xml version="1.0" encoding="utf-8"?>
<sst xmlns="http://schemas.openxmlformats.org/spreadsheetml/2006/main" count="31" uniqueCount="27">
  <si>
    <t>A109 有床診療所療養病床入院基本料</t>
    <phoneticPr fontId="1"/>
  </si>
  <si>
    <t>A108 有床診療所入院基本料の「注６」に規定する看護補助配置加算</t>
    <phoneticPr fontId="1"/>
  </si>
  <si>
    <t>合計</t>
    <rPh sb="0" eb="2">
      <t>ゴウケイ</t>
    </rPh>
    <phoneticPr fontId="1"/>
  </si>
  <si>
    <r>
      <t xml:space="preserve">補助基準額（F）
</t>
    </r>
    <r>
      <rPr>
        <sz val="10"/>
        <color theme="1"/>
        <rFont val="游ゴシック"/>
        <family val="3"/>
        <charset val="128"/>
        <scheme val="minor"/>
      </rPr>
      <t>※(Ｅ)に6,990円
を乗じたもの</t>
    </r>
    <rPh sb="0" eb="2">
      <t>ホジョ</t>
    </rPh>
    <rPh sb="2" eb="5">
      <t>キジュンガク</t>
    </rPh>
    <rPh sb="19" eb="20">
      <t>エン</t>
    </rPh>
    <rPh sb="22" eb="23">
      <t>ジョウ</t>
    </rPh>
    <phoneticPr fontId="1"/>
  </si>
  <si>
    <r>
      <t xml:space="preserve">補助対象看護補助者数（Ｅ）
 </t>
    </r>
    <r>
      <rPr>
        <sz val="9"/>
        <color theme="1"/>
        <rFont val="游ゴシック"/>
        <family val="3"/>
        <charset val="128"/>
        <scheme val="minor"/>
      </rPr>
      <t>※（Ｃ）と（Ｄ）を
 比較して少ない数に
 ４を乗じた人数</t>
    </r>
    <rPh sb="0" eb="2">
      <t>ホジョ</t>
    </rPh>
    <rPh sb="2" eb="4">
      <t>タイショウ</t>
    </rPh>
    <rPh sb="4" eb="6">
      <t>カンゴ</t>
    </rPh>
    <rPh sb="6" eb="9">
      <t>ホジョシャ</t>
    </rPh>
    <rPh sb="9" eb="10">
      <t>スウ</t>
    </rPh>
    <rPh sb="26" eb="28">
      <t>ヒカク</t>
    </rPh>
    <rPh sb="30" eb="31">
      <t>スク</t>
    </rPh>
    <rPh sb="33" eb="34">
      <t>カズ</t>
    </rPh>
    <rPh sb="39" eb="40">
      <t>ジョウ</t>
    </rPh>
    <rPh sb="42" eb="44">
      <t>ニンズウ</t>
    </rPh>
    <phoneticPr fontId="1"/>
  </si>
  <si>
    <t>保険医療機関コード</t>
    <rPh sb="0" eb="2">
      <t>ホケン</t>
    </rPh>
    <rPh sb="2" eb="4">
      <t>イリョウ</t>
    </rPh>
    <rPh sb="4" eb="6">
      <t>キカン</t>
    </rPh>
    <phoneticPr fontId="1"/>
  </si>
  <si>
    <t>保険医療機関名</t>
    <rPh sb="0" eb="2">
      <t>ホケン</t>
    </rPh>
    <rPh sb="2" eb="4">
      <t>イリョウ</t>
    </rPh>
    <rPh sb="4" eb="6">
      <t>キカン</t>
    </rPh>
    <rPh sb="6" eb="7">
      <t>メイ</t>
    </rPh>
    <phoneticPr fontId="1"/>
  </si>
  <si>
    <t>看護補助者数算定基準値（Ａ）</t>
    <rPh sb="0" eb="2">
      <t>カンゴ</t>
    </rPh>
    <rPh sb="2" eb="5">
      <t>ホジョシャ</t>
    </rPh>
    <rPh sb="5" eb="6">
      <t>スウ</t>
    </rPh>
    <rPh sb="6" eb="8">
      <t>サンテイ</t>
    </rPh>
    <rPh sb="8" eb="11">
      <t>キジュンチ</t>
    </rPh>
    <phoneticPr fontId="1"/>
  </si>
  <si>
    <t>当該診療報酬を算定するための標準的な看護補助者配置数
（Ｃ）=（B)/(A)
※端数切り上げ</t>
    <rPh sb="0" eb="2">
      <t>トウガイ</t>
    </rPh>
    <rPh sb="2" eb="4">
      <t>シンリョウ</t>
    </rPh>
    <rPh sb="4" eb="6">
      <t>ホウシュウ</t>
    </rPh>
    <rPh sb="7" eb="9">
      <t>サンテイ</t>
    </rPh>
    <rPh sb="14" eb="16">
      <t>ヒョウジュン</t>
    </rPh>
    <rPh sb="16" eb="17">
      <t>テキ</t>
    </rPh>
    <rPh sb="18" eb="20">
      <t>カンゴ</t>
    </rPh>
    <rPh sb="20" eb="23">
      <t>ホジョシャ</t>
    </rPh>
    <rPh sb="23" eb="25">
      <t>ハイチ</t>
    </rPh>
    <rPh sb="25" eb="26">
      <t>スウ</t>
    </rPh>
    <rPh sb="40" eb="42">
      <t>ハスウ</t>
    </rPh>
    <rPh sb="42" eb="43">
      <t>キ</t>
    </rPh>
    <rPh sb="44" eb="45">
      <t>ア</t>
    </rPh>
    <phoneticPr fontId="1"/>
  </si>
  <si>
    <t>ー</t>
  </si>
  <si>
    <t>ー</t>
    <phoneticPr fontId="1"/>
  </si>
  <si>
    <t>５　（Ｆ）欄の合計値は、千円未満の端数を切り捨てるものであること。</t>
    <rPh sb="5" eb="6">
      <t>ラン</t>
    </rPh>
    <rPh sb="7" eb="10">
      <t>ゴウケイチ</t>
    </rPh>
    <rPh sb="12" eb="14">
      <t>センエン</t>
    </rPh>
    <rPh sb="14" eb="16">
      <t>ミマン</t>
    </rPh>
    <rPh sb="17" eb="19">
      <t>ハスウ</t>
    </rPh>
    <rPh sb="20" eb="21">
      <t>キ</t>
    </rPh>
    <rPh sb="22" eb="23">
      <t>ス</t>
    </rPh>
    <phoneticPr fontId="1"/>
  </si>
  <si>
    <t>２　（Ｂ）欄については、病床毎の令和６年２月から５月までの間における１日平均入院患者数を記載すること。</t>
    <rPh sb="5" eb="6">
      <t>ラン</t>
    </rPh>
    <rPh sb="12" eb="14">
      <t>ビョウショウ</t>
    </rPh>
    <rPh sb="16" eb="18">
      <t>レイワ</t>
    </rPh>
    <rPh sb="19" eb="20">
      <t>ネン</t>
    </rPh>
    <rPh sb="21" eb="22">
      <t>ガツ</t>
    </rPh>
    <rPh sb="25" eb="26">
      <t>ガツ</t>
    </rPh>
    <rPh sb="29" eb="30">
      <t>カン</t>
    </rPh>
    <rPh sb="35" eb="36">
      <t>ニチ</t>
    </rPh>
    <rPh sb="36" eb="38">
      <t>ヘイキン</t>
    </rPh>
    <rPh sb="38" eb="40">
      <t>ニュウイン</t>
    </rPh>
    <rPh sb="40" eb="43">
      <t>カンジャスウ</t>
    </rPh>
    <rPh sb="44" eb="46">
      <t>キサイ</t>
    </rPh>
    <phoneticPr fontId="1"/>
  </si>
  <si>
    <t>【記載要領】</t>
    <rPh sb="1" eb="3">
      <t>キサイ</t>
    </rPh>
    <rPh sb="3" eb="5">
      <t>ヨウリョウ</t>
    </rPh>
    <phoneticPr fontId="1"/>
  </si>
  <si>
    <t>看護補助者処遇改善事業補助金・処遇改善報告書（有床診療所分）</t>
    <rPh sb="0" eb="2">
      <t>カンゴ</t>
    </rPh>
    <rPh sb="2" eb="5">
      <t>ホジョシャ</t>
    </rPh>
    <rPh sb="5" eb="7">
      <t>ショグウ</t>
    </rPh>
    <rPh sb="7" eb="9">
      <t>カイゼン</t>
    </rPh>
    <rPh sb="9" eb="11">
      <t>ジギョウ</t>
    </rPh>
    <rPh sb="11" eb="14">
      <t>ホジョキン</t>
    </rPh>
    <rPh sb="15" eb="17">
      <t>ショグウ</t>
    </rPh>
    <rPh sb="17" eb="19">
      <t>カイゼン</t>
    </rPh>
    <rPh sb="19" eb="22">
      <t>ホウコクショ</t>
    </rPh>
    <rPh sb="23" eb="25">
      <t>ユウショウ</t>
    </rPh>
    <rPh sb="25" eb="28">
      <t>シンリョウジョ</t>
    </rPh>
    <rPh sb="28" eb="29">
      <t>ブン</t>
    </rPh>
    <phoneticPr fontId="1"/>
  </si>
  <si>
    <r>
      <t>令和６年２月から５月までの間における当該診療報酬を算定する病床の</t>
    </r>
    <r>
      <rPr>
        <b/>
        <sz val="11"/>
        <color theme="1"/>
        <rFont val="游ゴシック"/>
        <family val="3"/>
        <charset val="128"/>
        <scheme val="minor"/>
      </rPr>
      <t>１日平均入院患者数</t>
    </r>
    <r>
      <rPr>
        <sz val="11"/>
        <color theme="1"/>
        <rFont val="游ゴシック"/>
        <family val="3"/>
        <charset val="128"/>
        <scheme val="minor"/>
      </rPr>
      <t>(Ｂ)</t>
    </r>
    <rPh sb="18" eb="20">
      <t>トウガイ</t>
    </rPh>
    <rPh sb="20" eb="22">
      <t>シンリョウ</t>
    </rPh>
    <rPh sb="22" eb="24">
      <t>ホウシュウ</t>
    </rPh>
    <rPh sb="25" eb="27">
      <t>サンテイ</t>
    </rPh>
    <rPh sb="29" eb="31">
      <t>ビョウショウ</t>
    </rPh>
    <rPh sb="33" eb="34">
      <t>ニチ</t>
    </rPh>
    <rPh sb="34" eb="36">
      <t>ヘイキン</t>
    </rPh>
    <rPh sb="36" eb="38">
      <t>ニュウイン</t>
    </rPh>
    <rPh sb="38" eb="41">
      <t>カンジャスウ</t>
    </rPh>
    <phoneticPr fontId="1"/>
  </si>
  <si>
    <t>１　「保険医療機関コード」欄には、診療報酬の請求等に使用される10桁のコードを記載すること。</t>
    <rPh sb="13" eb="14">
      <t>ラン</t>
    </rPh>
    <rPh sb="17" eb="19">
      <t>シンリョウ</t>
    </rPh>
    <rPh sb="19" eb="21">
      <t>ホウシュウ</t>
    </rPh>
    <rPh sb="22" eb="25">
      <t>セイキュウナド</t>
    </rPh>
    <rPh sb="26" eb="28">
      <t>シヨウ</t>
    </rPh>
    <rPh sb="33" eb="34">
      <t>ケタ</t>
    </rPh>
    <rPh sb="39" eb="41">
      <t>キサイ</t>
    </rPh>
    <phoneticPr fontId="1"/>
  </si>
  <si>
    <t>　　　※Ａ109の項目は、当該療養病床の１日平均入院患者数÷６により算定。Ａ108の項目は、当該一般病床に勤務する看護補助者の人数に応じて１人又は２人とする。</t>
    <rPh sb="9" eb="11">
      <t>コウモク</t>
    </rPh>
    <rPh sb="13" eb="15">
      <t>トウガイ</t>
    </rPh>
    <rPh sb="15" eb="17">
      <t>リョウヨウ</t>
    </rPh>
    <rPh sb="17" eb="19">
      <t>ビョウショウ</t>
    </rPh>
    <rPh sb="21" eb="22">
      <t>ニチ</t>
    </rPh>
    <rPh sb="22" eb="24">
      <t>ヘイキン</t>
    </rPh>
    <rPh sb="24" eb="26">
      <t>ニュウイン</t>
    </rPh>
    <rPh sb="26" eb="29">
      <t>カンジャスウ</t>
    </rPh>
    <rPh sb="34" eb="36">
      <t>サンテイ</t>
    </rPh>
    <rPh sb="42" eb="44">
      <t>コウモク</t>
    </rPh>
    <rPh sb="46" eb="48">
      <t>トウガイ</t>
    </rPh>
    <rPh sb="48" eb="50">
      <t>イッパン</t>
    </rPh>
    <rPh sb="50" eb="52">
      <t>ビョウショウ</t>
    </rPh>
    <rPh sb="53" eb="55">
      <t>キンム</t>
    </rPh>
    <rPh sb="57" eb="59">
      <t>カンゴ</t>
    </rPh>
    <rPh sb="59" eb="62">
      <t>ホジョシャ</t>
    </rPh>
    <rPh sb="63" eb="65">
      <t>ニンズウ</t>
    </rPh>
    <rPh sb="66" eb="67">
      <t>オウ</t>
    </rPh>
    <rPh sb="70" eb="71">
      <t>ニン</t>
    </rPh>
    <rPh sb="71" eb="72">
      <t>マタ</t>
    </rPh>
    <rPh sb="74" eb="75">
      <t>ニン</t>
    </rPh>
    <phoneticPr fontId="1"/>
  </si>
  <si>
    <t>６　（Ｇ）欄については、各診療報酬を算定する病床に勤務する看護補助者の処遇改善額に係る令和６年２月１日から５月31日までの合計額（４ヶ月分）を記載すること。</t>
    <rPh sb="5" eb="6">
      <t>ラン</t>
    </rPh>
    <rPh sb="22" eb="24">
      <t>ビョウショウ</t>
    </rPh>
    <rPh sb="35" eb="37">
      <t>ショグウ</t>
    </rPh>
    <rPh sb="37" eb="39">
      <t>カイゼン</t>
    </rPh>
    <rPh sb="39" eb="40">
      <t>ガク</t>
    </rPh>
    <rPh sb="41" eb="42">
      <t>カカ</t>
    </rPh>
    <rPh sb="61" eb="64">
      <t>ゴウケイガク</t>
    </rPh>
    <rPh sb="71" eb="73">
      <t>キサイ</t>
    </rPh>
    <phoneticPr fontId="1"/>
  </si>
  <si>
    <t>看護補助配置加算１
　※当該診療所（療養病床を除く）に勤
　　務する看護補助者の数が、２人以上
　　の場合に算定</t>
    <rPh sb="0" eb="2">
      <t>カンゴ</t>
    </rPh>
    <rPh sb="2" eb="4">
      <t>ホジョ</t>
    </rPh>
    <rPh sb="4" eb="6">
      <t>ハイチ</t>
    </rPh>
    <rPh sb="6" eb="8">
      <t>カサン</t>
    </rPh>
    <rPh sb="12" eb="14">
      <t>トウガイ</t>
    </rPh>
    <rPh sb="14" eb="17">
      <t>シンリョウジョ</t>
    </rPh>
    <rPh sb="18" eb="20">
      <t>リョウヨウ</t>
    </rPh>
    <rPh sb="20" eb="22">
      <t>ビョウショウ</t>
    </rPh>
    <rPh sb="23" eb="24">
      <t>ノゾ</t>
    </rPh>
    <rPh sb="27" eb="28">
      <t>ツトム</t>
    </rPh>
    <rPh sb="31" eb="32">
      <t>ツトム</t>
    </rPh>
    <rPh sb="44" eb="45">
      <t>ニン</t>
    </rPh>
    <rPh sb="51" eb="53">
      <t>バアイ</t>
    </rPh>
    <rPh sb="54" eb="56">
      <t>サンテイ</t>
    </rPh>
    <phoneticPr fontId="1"/>
  </si>
  <si>
    <t>看護補助配置加算２
　※当該診療所（療養病床を除く）に勤
　　務する看護補助者の数が、１人以上
　　の場合に算定
　（看護補助配置加算１との重複不可）</t>
    <rPh sb="0" eb="2">
      <t>カンゴ</t>
    </rPh>
    <rPh sb="2" eb="4">
      <t>ホジョ</t>
    </rPh>
    <rPh sb="4" eb="6">
      <t>ハイチ</t>
    </rPh>
    <rPh sb="6" eb="8">
      <t>カサン</t>
    </rPh>
    <rPh sb="14" eb="17">
      <t>シンリョウジョ</t>
    </rPh>
    <rPh sb="18" eb="20">
      <t>リョウヨウ</t>
    </rPh>
    <rPh sb="20" eb="22">
      <t>ビョウショウ</t>
    </rPh>
    <rPh sb="23" eb="24">
      <t>ノゾ</t>
    </rPh>
    <rPh sb="70" eb="72">
      <t>チョウフク</t>
    </rPh>
    <rPh sb="72" eb="74">
      <t>フカ</t>
    </rPh>
    <phoneticPr fontId="1"/>
  </si>
  <si>
    <r>
      <t>補助対象期間（令和６年２月１日～５月31日）における</t>
    </r>
    <r>
      <rPr>
        <b/>
        <sz val="11"/>
        <color theme="1"/>
        <rFont val="游ゴシック"/>
        <family val="3"/>
        <charset val="128"/>
        <scheme val="minor"/>
      </rPr>
      <t>看護補助者の実際の処遇改善額（G）</t>
    </r>
    <rPh sb="7" eb="9">
      <t>レイワ</t>
    </rPh>
    <rPh sb="10" eb="11">
      <t>ネン</t>
    </rPh>
    <rPh sb="26" eb="28">
      <t>カンゴ</t>
    </rPh>
    <rPh sb="28" eb="31">
      <t>ホジョシャ</t>
    </rPh>
    <rPh sb="32" eb="34">
      <t>ジッサイ</t>
    </rPh>
    <rPh sb="35" eb="37">
      <t>ショグウ</t>
    </rPh>
    <rPh sb="37" eb="39">
      <t>カイゼン</t>
    </rPh>
    <rPh sb="39" eb="40">
      <t>ガク</t>
    </rPh>
    <phoneticPr fontId="1"/>
  </si>
  <si>
    <r>
      <t>令和６年２月から５月までの各月における</t>
    </r>
    <r>
      <rPr>
        <b/>
        <sz val="11"/>
        <color theme="1"/>
        <rFont val="游ゴシック"/>
        <family val="3"/>
        <charset val="128"/>
        <scheme val="minor"/>
      </rPr>
      <t>看護補助者の常勤換算数の平均値</t>
    </r>
    <r>
      <rPr>
        <sz val="11"/>
        <color theme="1"/>
        <rFont val="游ゴシック"/>
        <family val="3"/>
        <charset val="128"/>
        <scheme val="minor"/>
      </rPr>
      <t>（Ｄ）</t>
    </r>
    <rPh sb="0" eb="2">
      <t>レイワ</t>
    </rPh>
    <rPh sb="3" eb="4">
      <t>ネン</t>
    </rPh>
    <rPh sb="5" eb="6">
      <t>ガツ</t>
    </rPh>
    <rPh sb="9" eb="10">
      <t>ガツ</t>
    </rPh>
    <rPh sb="13" eb="15">
      <t>カクツキ</t>
    </rPh>
    <rPh sb="19" eb="21">
      <t>カンゴ</t>
    </rPh>
    <rPh sb="21" eb="24">
      <t>ホジョシャ</t>
    </rPh>
    <rPh sb="25" eb="27">
      <t>ジョウキン</t>
    </rPh>
    <rPh sb="27" eb="29">
      <t>カンサン</t>
    </rPh>
    <rPh sb="29" eb="30">
      <t>スウ</t>
    </rPh>
    <rPh sb="31" eb="34">
      <t>ヘイキンチ</t>
    </rPh>
    <phoneticPr fontId="1"/>
  </si>
  <si>
    <t>（別記様式第１号別紙１－３）</t>
    <rPh sb="1" eb="5">
      <t>ベッキヨウシキ</t>
    </rPh>
    <rPh sb="5" eb="6">
      <t>ダイ</t>
    </rPh>
    <rPh sb="7" eb="8">
      <t>ゴウ</t>
    </rPh>
    <rPh sb="8" eb="10">
      <t>ベッシ</t>
    </rPh>
    <phoneticPr fontId="1"/>
  </si>
  <si>
    <t>３　（Ｃ）欄については、（Ｂ）欄の１日平均入院患者数等を基に、各診療報酬項目を算定するために必要となる看護補助者の数を以下の算式により算定したもの。</t>
    <rPh sb="5" eb="6">
      <t>ラン</t>
    </rPh>
    <rPh sb="15" eb="16">
      <t>ラン</t>
    </rPh>
    <rPh sb="18" eb="19">
      <t>ニチ</t>
    </rPh>
    <rPh sb="19" eb="21">
      <t>ヘイキン</t>
    </rPh>
    <rPh sb="21" eb="23">
      <t>ニュウイン</t>
    </rPh>
    <rPh sb="23" eb="26">
      <t>カンジャスウ</t>
    </rPh>
    <rPh sb="26" eb="27">
      <t>トウ</t>
    </rPh>
    <rPh sb="28" eb="29">
      <t>モト</t>
    </rPh>
    <rPh sb="31" eb="32">
      <t>カク</t>
    </rPh>
    <rPh sb="32" eb="34">
      <t>シンリョウ</t>
    </rPh>
    <rPh sb="34" eb="36">
      <t>ホウシュウ</t>
    </rPh>
    <rPh sb="36" eb="38">
      <t>コウモク</t>
    </rPh>
    <rPh sb="39" eb="41">
      <t>サンテイ</t>
    </rPh>
    <rPh sb="46" eb="48">
      <t>ヒツヨウ</t>
    </rPh>
    <rPh sb="51" eb="53">
      <t>カンゴ</t>
    </rPh>
    <rPh sb="53" eb="55">
      <t>ホジョ</t>
    </rPh>
    <rPh sb="55" eb="56">
      <t>シャ</t>
    </rPh>
    <rPh sb="57" eb="58">
      <t>カズ</t>
    </rPh>
    <rPh sb="59" eb="61">
      <t>イカ</t>
    </rPh>
    <rPh sb="62" eb="64">
      <t>サンシキ</t>
    </rPh>
    <rPh sb="67" eb="69">
      <t>サンテイ</t>
    </rPh>
    <phoneticPr fontId="1"/>
  </si>
  <si>
    <t>　　　各項目ごとに定められた数式を変更しないこと。</t>
    <phoneticPr fontId="1"/>
  </si>
  <si>
    <t>４　（Ｄ）欄については、令和６年２月から同年５月までの各月初日における賃金改善を行った看護補助者の常勤換算した人数を合計し、４で除して平均人数を算出すること。</t>
    <rPh sb="5" eb="6">
      <t>ラン</t>
    </rPh>
    <rPh sb="12" eb="14">
      <t>レイワ</t>
    </rPh>
    <rPh sb="15" eb="16">
      <t>ネン</t>
    </rPh>
    <rPh sb="17" eb="18">
      <t>ガツ</t>
    </rPh>
    <rPh sb="20" eb="22">
      <t>ドウネン</t>
    </rPh>
    <rPh sb="23" eb="24">
      <t>ガツ</t>
    </rPh>
    <rPh sb="43" eb="45">
      <t>カンゴ</t>
    </rPh>
    <rPh sb="45" eb="48">
      <t>ホジョシャ</t>
    </rPh>
    <rPh sb="49" eb="51">
      <t>ジョウキン</t>
    </rPh>
    <rPh sb="51" eb="53">
      <t>カンサン</t>
    </rPh>
    <rPh sb="55" eb="57">
      <t>ニンズウ</t>
    </rPh>
    <rPh sb="56" eb="57">
      <t>カズ</t>
    </rPh>
    <rPh sb="58" eb="60">
      <t>ゴウケイ</t>
    </rPh>
    <rPh sb="64" eb="65">
      <t>ジョ</t>
    </rPh>
    <rPh sb="67" eb="69">
      <t>ヘイキン</t>
    </rPh>
    <rPh sb="69" eb="71">
      <t>ニンズウ</t>
    </rPh>
    <rPh sb="72" eb="74">
      <t>サンシュツ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</si>
</sst>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_);[Red]\(#,##0\)"/>
    <numFmt numFmtId="177" formatCode="#,##0.0_);[Red]\(#,##0.0\)"/>
    <numFmt numFmtId="178" formatCode="0.0"/>
    <numFmt numFmtId="179" formatCode="#,##0&quot;円 &quot;"/>
    <numFmt numFmtId="180" formatCode="#,##0.0&quot;人 &quot;"/>
  </numFmts>
  <fonts count="13" x14ac:knownFonts="1">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sz val="12"/>
      <color theme="1"/>
      <name val="游ゴシック"/>
      <family val="3"/>
      <charset val="128"/>
      <scheme val="minor"/>
    </font>
    <font>
      <b/>
      <sz val="11"/>
      <color theme="1"/>
      <name val="游ゴシック"/>
      <family val="3"/>
      <charset val="128"/>
      <scheme val="minor"/>
    </font>
    <font>
      <b/>
      <sz val="12"/>
      <color theme="1"/>
      <name val="游ゴシック"/>
      <family val="3"/>
      <charset val="128"/>
      <scheme val="minor"/>
    </font>
    <font>
      <sz val="10"/>
      <color theme="1"/>
      <name val="游ゴシック"/>
      <family val="3"/>
      <charset val="128"/>
      <scheme val="minor"/>
    </font>
    <font>
      <sz val="9"/>
      <color theme="1"/>
      <name val="游ゴシック"/>
      <family val="3"/>
      <charset val="128"/>
      <scheme val="minor"/>
    </font>
    <font>
      <sz val="11"/>
      <name val="游ゴシック"/>
      <family val="3"/>
      <charset val="128"/>
      <scheme val="minor"/>
    </font>
    <font>
      <b/>
      <sz val="15"/>
      <color theme="1"/>
      <name val="游ゴシック"/>
      <family val="3"/>
      <charset val="128"/>
      <scheme val="minor"/>
    </font>
    <font>
      <sz val="10"/>
      <color theme="1"/>
      <name val="游ゴシック"/>
      <family val="2"/>
      <charset val="128"/>
      <scheme val="minor"/>
    </font>
    <font>
      <sz val="11"/>
      <color theme="1"/>
      <name val="游ゴシック"/>
      <family val="2"/>
      <charset val="128"/>
      <scheme val="minor"/>
    </font>
    <font>
      <sz val="12"/>
      <name val="游ゴシック"/>
      <family val="3"/>
      <charset val="128"/>
      <scheme val="minor"/>
    </font>
  </fonts>
  <fills count="3">
    <fill>
      <patternFill patternType="none"/>
    </fill>
    <fill>
      <patternFill patternType="gray125"/>
    </fill>
    <fill>
      <patternFill patternType="solid">
        <fgColor theme="7" tint="0.79998168889431442"/>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top style="thin">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s>
  <cellStyleXfs count="2">
    <xf numFmtId="0" fontId="0" fillId="0" borderId="0">
      <alignment vertical="center"/>
    </xf>
    <xf numFmtId="0" fontId="11" fillId="0" borderId="0">
      <alignment vertical="center"/>
    </xf>
  </cellStyleXfs>
  <cellXfs count="58">
    <xf numFmtId="0" fontId="0" fillId="0" borderId="0" xfId="0">
      <alignment vertical="center"/>
    </xf>
    <xf numFmtId="0" fontId="2" fillId="0" borderId="0" xfId="0" applyFont="1">
      <alignment vertical="center"/>
    </xf>
    <xf numFmtId="0" fontId="2" fillId="0" borderId="0" xfId="0" applyFont="1" applyFill="1" applyBorder="1">
      <alignment vertical="center"/>
    </xf>
    <xf numFmtId="0" fontId="2" fillId="0" borderId="0" xfId="0" applyFont="1" applyAlignment="1">
      <alignment horizontal="right" vertical="center"/>
    </xf>
    <xf numFmtId="0" fontId="2" fillId="0" borderId="4" xfId="0" applyFont="1" applyBorder="1">
      <alignment vertical="center"/>
    </xf>
    <xf numFmtId="0" fontId="2" fillId="0" borderId="5" xfId="0" applyFont="1" applyBorder="1">
      <alignment vertic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6" xfId="0" applyFont="1" applyBorder="1" applyAlignment="1">
      <alignment vertical="center" wrapText="1"/>
    </xf>
    <xf numFmtId="0" fontId="2" fillId="0" borderId="8" xfId="0" applyFont="1" applyBorder="1" applyAlignment="1">
      <alignment horizontal="center" vertical="center" wrapText="1"/>
    </xf>
    <xf numFmtId="0" fontId="2" fillId="0" borderId="14" xfId="0" applyFont="1" applyBorder="1" applyAlignment="1">
      <alignment horizontal="center" vertical="center" wrapText="1"/>
    </xf>
    <xf numFmtId="0" fontId="9" fillId="0" borderId="0" xfId="0" applyFont="1" applyAlignment="1">
      <alignment vertical="center"/>
    </xf>
    <xf numFmtId="0" fontId="2" fillId="0" borderId="0" xfId="1" applyFont="1" applyAlignment="1">
      <alignment horizontal="left" vertical="center"/>
    </xf>
    <xf numFmtId="0" fontId="11" fillId="0" borderId="0" xfId="1" applyAlignment="1">
      <alignment horizontal="left" vertical="center"/>
    </xf>
    <xf numFmtId="0" fontId="2" fillId="0" borderId="21" xfId="0" applyFont="1" applyBorder="1" applyAlignment="1">
      <alignment horizontal="left" vertical="center" indent="1"/>
    </xf>
    <xf numFmtId="0" fontId="2" fillId="0" borderId="22" xfId="0" applyFont="1" applyBorder="1" applyAlignment="1">
      <alignment horizontal="left" vertical="center" indent="1"/>
    </xf>
    <xf numFmtId="0" fontId="2" fillId="0" borderId="4" xfId="0" applyFont="1" applyFill="1" applyBorder="1">
      <alignment vertical="center"/>
    </xf>
    <xf numFmtId="0" fontId="0" fillId="0" borderId="5" xfId="0" applyFill="1" applyBorder="1">
      <alignment vertical="center"/>
    </xf>
    <xf numFmtId="0" fontId="2" fillId="0" borderId="24" xfId="0" applyFont="1" applyFill="1" applyBorder="1">
      <alignment vertical="center"/>
    </xf>
    <xf numFmtId="176" fontId="10" fillId="0" borderId="1" xfId="0" applyNumberFormat="1" applyFont="1" applyFill="1" applyBorder="1" applyAlignment="1">
      <alignment horizontal="center" vertical="center"/>
    </xf>
    <xf numFmtId="176" fontId="6" fillId="0" borderId="12" xfId="0" applyNumberFormat="1" applyFont="1" applyFill="1" applyBorder="1" applyAlignment="1">
      <alignment horizontal="center" vertical="center"/>
    </xf>
    <xf numFmtId="0" fontId="2" fillId="0" borderId="10" xfId="0" applyFont="1" applyBorder="1">
      <alignment vertical="center"/>
    </xf>
    <xf numFmtId="0" fontId="2" fillId="0" borderId="20" xfId="0" applyFont="1" applyBorder="1">
      <alignment vertical="center"/>
    </xf>
    <xf numFmtId="176" fontId="3" fillId="0" borderId="12" xfId="0" applyNumberFormat="1" applyFont="1" applyBorder="1" applyAlignment="1">
      <alignment vertical="center" wrapText="1"/>
    </xf>
    <xf numFmtId="179" fontId="2" fillId="0" borderId="0" xfId="0" applyNumberFormat="1" applyFont="1">
      <alignment vertical="center"/>
    </xf>
    <xf numFmtId="179" fontId="2" fillId="0" borderId="3" xfId="0" applyNumberFormat="1" applyFont="1" applyBorder="1">
      <alignment vertical="center"/>
    </xf>
    <xf numFmtId="0" fontId="8" fillId="0" borderId="2" xfId="0" applyFont="1" applyFill="1" applyBorder="1" applyAlignment="1">
      <alignment horizontal="left" vertical="center" wrapText="1"/>
    </xf>
    <xf numFmtId="0" fontId="8" fillId="0" borderId="11" xfId="0" applyFont="1" applyFill="1" applyBorder="1" applyAlignment="1">
      <alignment horizontal="left" vertical="center" wrapText="1"/>
    </xf>
    <xf numFmtId="180" fontId="2" fillId="0" borderId="3" xfId="0" applyNumberFormat="1" applyFont="1" applyBorder="1">
      <alignment vertical="center"/>
    </xf>
    <xf numFmtId="176" fontId="8" fillId="0" borderId="1" xfId="0" applyNumberFormat="1" applyFont="1" applyBorder="1">
      <alignment vertical="center"/>
    </xf>
    <xf numFmtId="177" fontId="8" fillId="0" borderId="1" xfId="0" applyNumberFormat="1" applyFont="1" applyBorder="1">
      <alignment vertical="center"/>
    </xf>
    <xf numFmtId="179" fontId="8" fillId="0" borderId="9" xfId="0" applyNumberFormat="1" applyFont="1" applyBorder="1">
      <alignment vertical="center"/>
    </xf>
    <xf numFmtId="0" fontId="8" fillId="0" borderId="0" xfId="0" applyFont="1">
      <alignment vertical="center"/>
    </xf>
    <xf numFmtId="179" fontId="8" fillId="2" borderId="15" xfId="0" applyNumberFormat="1" applyFont="1" applyFill="1" applyBorder="1">
      <alignment vertical="center"/>
    </xf>
    <xf numFmtId="0" fontId="12" fillId="2" borderId="12" xfId="0" applyFont="1" applyFill="1" applyBorder="1" applyAlignment="1">
      <alignment horizontal="right" vertical="center"/>
    </xf>
    <xf numFmtId="176" fontId="8" fillId="0" borderId="12" xfId="0" applyNumberFormat="1" applyFont="1" applyBorder="1">
      <alignment vertical="center"/>
    </xf>
    <xf numFmtId="177" fontId="8" fillId="0" borderId="12" xfId="0" applyNumberFormat="1" applyFont="1" applyBorder="1">
      <alignment vertical="center"/>
    </xf>
    <xf numFmtId="179" fontId="8" fillId="0" borderId="13" xfId="0" applyNumberFormat="1" applyFont="1" applyBorder="1">
      <alignment vertical="center"/>
    </xf>
    <xf numFmtId="179" fontId="8" fillId="2" borderId="16" xfId="0" applyNumberFormat="1" applyFont="1" applyFill="1" applyBorder="1">
      <alignment vertical="center"/>
    </xf>
    <xf numFmtId="179" fontId="8" fillId="0" borderId="0" xfId="0" applyNumberFormat="1" applyFont="1">
      <alignment vertical="center"/>
    </xf>
    <xf numFmtId="176" fontId="12" fillId="0" borderId="12" xfId="0" applyNumberFormat="1" applyFont="1" applyBorder="1">
      <alignment vertical="center"/>
    </xf>
    <xf numFmtId="178" fontId="12" fillId="2" borderId="12" xfId="0" applyNumberFormat="1" applyFont="1" applyFill="1" applyBorder="1" applyAlignment="1">
      <alignment horizontal="right" vertical="center"/>
    </xf>
    <xf numFmtId="177" fontId="12" fillId="0" borderId="12" xfId="0" applyNumberFormat="1" applyFont="1" applyBorder="1">
      <alignment vertical="center"/>
    </xf>
    <xf numFmtId="179" fontId="12" fillId="0" borderId="13" xfId="0" applyNumberFormat="1" applyFont="1" applyBorder="1">
      <alignment vertical="center"/>
    </xf>
    <xf numFmtId="0" fontId="12" fillId="0" borderId="5" xfId="0" applyFont="1" applyFill="1" applyBorder="1" applyAlignment="1">
      <alignment horizontal="right" vertical="center"/>
    </xf>
    <xf numFmtId="176" fontId="8" fillId="0" borderId="5" xfId="0" applyNumberFormat="1" applyFont="1" applyFill="1" applyBorder="1">
      <alignment vertical="center"/>
    </xf>
    <xf numFmtId="178" fontId="8" fillId="0" borderId="5" xfId="0" applyNumberFormat="1" applyFont="1" applyFill="1" applyBorder="1">
      <alignment vertical="center"/>
    </xf>
    <xf numFmtId="0" fontId="8" fillId="0" borderId="5" xfId="0" applyFont="1" applyFill="1" applyBorder="1">
      <alignment vertical="center"/>
    </xf>
    <xf numFmtId="179" fontId="8" fillId="0" borderId="23" xfId="0" applyNumberFormat="1" applyFont="1" applyFill="1" applyBorder="1">
      <alignment vertical="center"/>
    </xf>
    <xf numFmtId="179" fontId="8" fillId="0" borderId="14" xfId="0" applyNumberFormat="1" applyFont="1" applyBorder="1">
      <alignment vertical="center"/>
    </xf>
    <xf numFmtId="178" fontId="8" fillId="2" borderId="1" xfId="0" applyNumberFormat="1" applyFont="1" applyFill="1" applyBorder="1" applyAlignment="1">
      <alignment horizontal="right" vertical="center"/>
    </xf>
    <xf numFmtId="178" fontId="8" fillId="2" borderId="12" xfId="0" applyNumberFormat="1" applyFont="1" applyFill="1" applyBorder="1" applyAlignment="1">
      <alignment horizontal="right" vertical="center"/>
    </xf>
    <xf numFmtId="176" fontId="10" fillId="0" borderId="12" xfId="0" applyNumberFormat="1" applyFont="1" applyFill="1" applyBorder="1" applyAlignment="1">
      <alignment horizontal="center" vertical="center"/>
    </xf>
    <xf numFmtId="0" fontId="5" fillId="0" borderId="17" xfId="1" applyFont="1" applyBorder="1" applyAlignment="1">
      <alignment horizontal="left" vertical="center"/>
    </xf>
    <xf numFmtId="0" fontId="5" fillId="0" borderId="18" xfId="1" applyFont="1" applyBorder="1" applyAlignment="1">
      <alignment horizontal="left" vertical="center"/>
    </xf>
    <xf numFmtId="0" fontId="9" fillId="0" borderId="17" xfId="1" applyFont="1" applyBorder="1" applyAlignment="1">
      <alignment horizontal="left" vertical="center" shrinkToFit="1"/>
    </xf>
    <xf numFmtId="0" fontId="9" fillId="0" borderId="19" xfId="1" applyFont="1" applyBorder="1" applyAlignment="1">
      <alignment horizontal="left" vertical="center" shrinkToFit="1"/>
    </xf>
    <xf numFmtId="0" fontId="9" fillId="0" borderId="18" xfId="1" applyFont="1" applyBorder="1" applyAlignment="1">
      <alignment horizontal="left" vertical="center" shrinkToFit="1"/>
    </xf>
  </cellXfs>
  <cellStyles count="2">
    <cellStyle name="標準" xfId="0" builtinId="0"/>
    <cellStyle name="標準 4"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6</xdr:col>
      <xdr:colOff>28575</xdr:colOff>
      <xdr:row>5</xdr:row>
      <xdr:rowOff>876300</xdr:rowOff>
    </xdr:from>
    <xdr:to>
      <xdr:col>6</xdr:col>
      <xdr:colOff>1143000</xdr:colOff>
      <xdr:row>5</xdr:row>
      <xdr:rowOff>1600200</xdr:rowOff>
    </xdr:to>
    <xdr:sp macro="" textlink="">
      <xdr:nvSpPr>
        <xdr:cNvPr id="2" name="大かっこ 1">
          <a:extLst>
            <a:ext uri="{FF2B5EF4-FFF2-40B4-BE49-F238E27FC236}">
              <a16:creationId xmlns:a16="http://schemas.microsoft.com/office/drawing/2014/main" id="{BC3B274D-240C-4CC2-BE96-46F6238C8B87}"/>
            </a:ext>
          </a:extLst>
        </xdr:cNvPr>
        <xdr:cNvSpPr/>
      </xdr:nvSpPr>
      <xdr:spPr>
        <a:xfrm>
          <a:off x="7734300" y="2247900"/>
          <a:ext cx="1114425" cy="723900"/>
        </a:xfrm>
        <a:prstGeom prst="bracketPair">
          <a:avLst>
            <a:gd name="adj" fmla="val 10088"/>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66675</xdr:colOff>
      <xdr:row>5</xdr:row>
      <xdr:rowOff>838200</xdr:rowOff>
    </xdr:from>
    <xdr:to>
      <xdr:col>7</xdr:col>
      <xdr:colOff>1123950</xdr:colOff>
      <xdr:row>5</xdr:row>
      <xdr:rowOff>1285875</xdr:rowOff>
    </xdr:to>
    <xdr:sp macro="" textlink="">
      <xdr:nvSpPr>
        <xdr:cNvPr id="3" name="大かっこ 2">
          <a:extLst>
            <a:ext uri="{FF2B5EF4-FFF2-40B4-BE49-F238E27FC236}">
              <a16:creationId xmlns:a16="http://schemas.microsoft.com/office/drawing/2014/main" id="{B0D453C9-6333-4DD2-A5E3-3EC02FC488EA}"/>
            </a:ext>
          </a:extLst>
        </xdr:cNvPr>
        <xdr:cNvSpPr/>
      </xdr:nvSpPr>
      <xdr:spPr>
        <a:xfrm>
          <a:off x="8934450" y="2209800"/>
          <a:ext cx="1057275" cy="44767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pageSetUpPr fitToPage="1"/>
  </sheetPr>
  <dimension ref="A1:N22"/>
  <sheetViews>
    <sheetView tabSelected="1" workbookViewId="0">
      <selection activeCell="A20" sqref="A20"/>
    </sheetView>
  </sheetViews>
  <sheetFormatPr defaultRowHeight="18.75" x14ac:dyDescent="0.4"/>
  <cols>
    <col min="1" max="1" width="2.375" style="1" customWidth="1"/>
    <col min="2" max="2" width="35.125" style="1" customWidth="1"/>
    <col min="3" max="3" width="13.375" style="1" customWidth="1"/>
    <col min="4" max="4" width="15.75" style="1" customWidth="1"/>
    <col min="5" max="5" width="16.25" style="1" customWidth="1"/>
    <col min="6" max="6" width="18.25" style="1" customWidth="1"/>
    <col min="7" max="7" width="15.25" style="1" customWidth="1"/>
    <col min="8" max="8" width="16.125" style="1" customWidth="1"/>
    <col min="9" max="9" width="5.625" style="1" customWidth="1"/>
    <col min="10" max="10" width="17.375" style="1" customWidth="1"/>
    <col min="11" max="16384" width="9" style="1"/>
  </cols>
  <sheetData>
    <row r="1" spans="1:14" x14ac:dyDescent="0.4">
      <c r="A1" s="1" t="s">
        <v>23</v>
      </c>
    </row>
    <row r="2" spans="1:14" ht="19.5" thickBot="1" x14ac:dyDescent="0.45"/>
    <row r="3" spans="1:14" ht="24.75" customHeight="1" thickBot="1" x14ac:dyDescent="0.45">
      <c r="A3" s="11" t="s">
        <v>14</v>
      </c>
      <c r="B3" s="11"/>
      <c r="C3" s="11"/>
      <c r="D3" s="11"/>
      <c r="F3" s="12" t="s">
        <v>5</v>
      </c>
      <c r="G3" s="53"/>
      <c r="H3" s="54"/>
      <c r="I3" s="13"/>
      <c r="J3" s="13"/>
    </row>
    <row r="4" spans="1:14" ht="25.5" thickBot="1" x14ac:dyDescent="0.45">
      <c r="F4" s="12" t="s">
        <v>6</v>
      </c>
      <c r="G4" s="55"/>
      <c r="H4" s="56"/>
      <c r="I4" s="56"/>
      <c r="J4" s="57"/>
    </row>
    <row r="5" spans="1:14" ht="19.5" thickBot="1" x14ac:dyDescent="0.45">
      <c r="A5" s="2"/>
      <c r="B5" s="2"/>
    </row>
    <row r="6" spans="1:14" ht="135.75" customHeight="1" x14ac:dyDescent="0.4">
      <c r="A6" s="4"/>
      <c r="B6" s="5"/>
      <c r="C6" s="6" t="s">
        <v>7</v>
      </c>
      <c r="D6" s="6" t="s">
        <v>15</v>
      </c>
      <c r="E6" s="6" t="s">
        <v>8</v>
      </c>
      <c r="F6" s="7" t="s">
        <v>22</v>
      </c>
      <c r="G6" s="8" t="s">
        <v>4</v>
      </c>
      <c r="H6" s="9" t="s">
        <v>3</v>
      </c>
      <c r="J6" s="10" t="s">
        <v>21</v>
      </c>
    </row>
    <row r="7" spans="1:14" ht="42" customHeight="1" thickBot="1" x14ac:dyDescent="0.45">
      <c r="A7" s="21" t="s">
        <v>0</v>
      </c>
      <c r="B7" s="22"/>
      <c r="C7" s="23">
        <v>6</v>
      </c>
      <c r="D7" s="34"/>
      <c r="E7" s="40">
        <f>ROUNDUP(D7/6,0)</f>
        <v>0</v>
      </c>
      <c r="F7" s="41"/>
      <c r="G7" s="42">
        <f>IF(F7&lt;&gt;"",ROUND(MIN(E7,F7),1)*4,0)</f>
        <v>0</v>
      </c>
      <c r="H7" s="43">
        <f>G7*6990</f>
        <v>0</v>
      </c>
      <c r="I7" s="32"/>
      <c r="J7" s="38"/>
    </row>
    <row r="8" spans="1:14" ht="19.5" thickBot="1" x14ac:dyDescent="0.45">
      <c r="D8" s="32"/>
      <c r="E8" s="32"/>
      <c r="F8" s="32"/>
      <c r="G8" s="32"/>
      <c r="H8" s="39"/>
      <c r="I8" s="32"/>
      <c r="J8" s="39"/>
    </row>
    <row r="9" spans="1:14" customFormat="1" ht="19.5" x14ac:dyDescent="0.4">
      <c r="A9" s="18" t="s">
        <v>1</v>
      </c>
      <c r="B9" s="16"/>
      <c r="C9" s="17"/>
      <c r="D9" s="44"/>
      <c r="E9" s="45"/>
      <c r="F9" s="46"/>
      <c r="G9" s="47"/>
      <c r="H9" s="48"/>
      <c r="I9" s="32"/>
      <c r="J9" s="49"/>
      <c r="K9" s="1"/>
      <c r="L9" s="1"/>
      <c r="M9" s="1"/>
      <c r="N9" s="1"/>
    </row>
    <row r="10" spans="1:14" customFormat="1" ht="72" customHeight="1" x14ac:dyDescent="0.4">
      <c r="A10" s="14"/>
      <c r="B10" s="26" t="s">
        <v>19</v>
      </c>
      <c r="C10" s="19" t="s">
        <v>10</v>
      </c>
      <c r="D10" s="19" t="s">
        <v>10</v>
      </c>
      <c r="E10" s="29">
        <f>IF(AND(D10&gt;0,F10&gt;0,F11=0),2,0)</f>
        <v>0</v>
      </c>
      <c r="F10" s="50"/>
      <c r="G10" s="30">
        <f>IF(F10&lt;&gt;"",ROUND(MIN(E10,F10),1)*4,0)</f>
        <v>0</v>
      </c>
      <c r="H10" s="31">
        <f t="shared" ref="H10" si="0">G10*6990</f>
        <v>0</v>
      </c>
      <c r="I10" s="32"/>
      <c r="J10" s="33"/>
      <c r="K10" s="1"/>
      <c r="L10" s="1"/>
      <c r="M10" s="1"/>
      <c r="N10" s="1"/>
    </row>
    <row r="11" spans="1:14" customFormat="1" ht="72" customHeight="1" thickBot="1" x14ac:dyDescent="0.45">
      <c r="A11" s="15"/>
      <c r="B11" s="27" t="s">
        <v>20</v>
      </c>
      <c r="C11" s="20" t="s">
        <v>9</v>
      </c>
      <c r="D11" s="52" t="s">
        <v>10</v>
      </c>
      <c r="E11" s="35">
        <f>IF(AND(D11&gt;0,F11&gt;0,F10=0),1,0)</f>
        <v>0</v>
      </c>
      <c r="F11" s="51"/>
      <c r="G11" s="36">
        <f>IF(F11&lt;&gt;"",ROUND(MIN(E11,F11),1)*4,0)</f>
        <v>0</v>
      </c>
      <c r="H11" s="37">
        <f>G11*6990</f>
        <v>0</v>
      </c>
      <c r="I11" s="32"/>
      <c r="J11" s="38"/>
      <c r="K11" s="1"/>
      <c r="L11" s="1"/>
      <c r="M11" s="1"/>
      <c r="N11" s="1"/>
    </row>
    <row r="12" spans="1:14" ht="19.5" thickBot="1" x14ac:dyDescent="0.45">
      <c r="H12" s="24"/>
      <c r="J12" s="24"/>
    </row>
    <row r="13" spans="1:14" ht="24.75" customHeight="1" thickBot="1" x14ac:dyDescent="0.45">
      <c r="E13" s="3" t="s">
        <v>2</v>
      </c>
      <c r="F13" s="28">
        <f>ROUND(SUM(F7:F11),1)</f>
        <v>0</v>
      </c>
      <c r="G13" s="3" t="s">
        <v>2</v>
      </c>
      <c r="H13" s="25">
        <f>ROUNDDOWN(SUM(H7:H11),-3)</f>
        <v>0</v>
      </c>
      <c r="I13" s="3" t="s">
        <v>2</v>
      </c>
      <c r="J13" s="25">
        <f>SUM(J7:J11)</f>
        <v>0</v>
      </c>
    </row>
    <row r="14" spans="1:14" x14ac:dyDescent="0.4">
      <c r="A14" s="1" t="s">
        <v>13</v>
      </c>
    </row>
    <row r="15" spans="1:14" ht="21" customHeight="1" x14ac:dyDescent="0.4">
      <c r="A15" s="1" t="s">
        <v>16</v>
      </c>
    </row>
    <row r="16" spans="1:14" ht="21" customHeight="1" x14ac:dyDescent="0.4">
      <c r="A16" s="1" t="s">
        <v>12</v>
      </c>
    </row>
    <row r="17" spans="1:2" ht="21" customHeight="1" x14ac:dyDescent="0.4">
      <c r="A17" s="1" t="s">
        <v>24</v>
      </c>
    </row>
    <row r="18" spans="1:2" ht="21" customHeight="1" x14ac:dyDescent="0.4">
      <c r="B18" s="1" t="s">
        <v>25</v>
      </c>
    </row>
    <row r="19" spans="1:2" ht="21" customHeight="1" x14ac:dyDescent="0.4">
      <c r="B19" s="1" t="s">
        <v>17</v>
      </c>
    </row>
    <row r="20" spans="1:2" ht="21" customHeight="1" x14ac:dyDescent="0.4">
      <c r="A20" s="1" t="s">
        <v>26</v>
      </c>
    </row>
    <row r="21" spans="1:2" ht="21" customHeight="1" x14ac:dyDescent="0.4">
      <c r="A21" s="1" t="s">
        <v>11</v>
      </c>
    </row>
    <row r="22" spans="1:2" ht="21" customHeight="1" x14ac:dyDescent="0.4">
      <c r="A22" s="1" t="s">
        <v>18</v>
      </c>
    </row>
  </sheetData>
  <mergeCells count="2">
    <mergeCell ref="G3:H3"/>
    <mergeCell ref="G4:J4"/>
  </mergeCells>
  <phoneticPr fontId="1"/>
  <dataValidations count="1">
    <dataValidation type="custom" allowBlank="1" showInputMessage="1" showErrorMessage="1" sqref="C9:H9">
      <formula1>""""""</formula1>
    </dataValidation>
  </dataValidations>
  <pageMargins left="0.7" right="0.7" top="0.75" bottom="0.33" header="0.3" footer="0.3"/>
  <pageSetup paperSize="9" scale="51"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処遇改善報告書【診療所】 </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飯村 祥子(iimura-shouko.az5)</dc:creator>
  <cp:keywords/>
  <dc:description/>
  <cp:lastModifiedBy>宮城県</cp:lastModifiedBy>
  <cp:revision/>
  <cp:lastPrinted>2024-05-16T00:54:45Z</cp:lastPrinted>
  <dcterms:created xsi:type="dcterms:W3CDTF">2023-10-19T10:03:58Z</dcterms:created>
  <dcterms:modified xsi:type="dcterms:W3CDTF">2024-06-05T02:21:02Z</dcterms:modified>
  <cp:category/>
  <cp:contentStatus/>
</cp:coreProperties>
</file>