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4）\04_R5.5末\09_HP更新\HP用データ\"/>
    </mc:Choice>
  </mc:AlternateContent>
  <bookViews>
    <workbookView xWindow="0" yWindow="0" windowWidth="13875" windowHeight="9840"/>
  </bookViews>
  <sheets>
    <sheet name="入湯" sheetId="1" r:id="rId1"/>
  </sheets>
  <externalReferences>
    <externalReference r:id="rId2"/>
  </externalReferences>
  <definedNames>
    <definedName name="_xlnm.Print_Area" localSheetId="0">入湯!$B$1:$AA$52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Q50" i="1"/>
  <c r="K50" i="1"/>
  <c r="F50" i="1"/>
  <c r="R49" i="1"/>
  <c r="Q49" i="1"/>
  <c r="K49" i="1"/>
  <c r="F49" i="1"/>
  <c r="R48" i="1"/>
  <c r="Q48" i="1"/>
  <c r="K48" i="1"/>
  <c r="F48" i="1"/>
  <c r="R47" i="1"/>
  <c r="Q47" i="1"/>
  <c r="K47" i="1"/>
  <c r="F47" i="1"/>
  <c r="R46" i="1"/>
  <c r="Q46" i="1"/>
  <c r="K46" i="1"/>
  <c r="F46" i="1"/>
  <c r="R45" i="1"/>
  <c r="Q45" i="1"/>
  <c r="K45" i="1"/>
  <c r="F45" i="1"/>
  <c r="R44" i="1"/>
  <c r="Q44" i="1"/>
  <c r="K44" i="1"/>
  <c r="P44" i="1" s="1"/>
  <c r="F44" i="1"/>
  <c r="R43" i="1"/>
  <c r="Q43" i="1"/>
  <c r="K43" i="1"/>
  <c r="P43" i="1" s="1"/>
  <c r="F43" i="1"/>
  <c r="R42" i="1"/>
  <c r="Q42" i="1"/>
  <c r="K42" i="1"/>
  <c r="P42" i="1" s="1"/>
  <c r="F42" i="1"/>
  <c r="W41" i="1"/>
  <c r="W50" i="1" s="1"/>
  <c r="V41" i="1"/>
  <c r="X41" i="1" s="1"/>
  <c r="X50" i="1" s="1"/>
  <c r="T41" i="1"/>
  <c r="T50" i="1" s="1"/>
  <c r="S41" i="1"/>
  <c r="S50" i="1" s="1"/>
  <c r="J41" i="1"/>
  <c r="J50" i="1" s="1"/>
  <c r="I41" i="1"/>
  <c r="I50" i="1" s="1"/>
  <c r="H41" i="1"/>
  <c r="H50" i="1" s="1"/>
  <c r="M50" i="1" s="1"/>
  <c r="P50" i="1" s="1"/>
  <c r="D41" i="1"/>
  <c r="Z41" i="1" s="1"/>
  <c r="Z50" i="1" s="1"/>
  <c r="C41" i="1"/>
  <c r="C50" i="1" s="1"/>
  <c r="Z40" i="1"/>
  <c r="Z49" i="1" s="1"/>
  <c r="X40" i="1"/>
  <c r="X49" i="1" s="1"/>
  <c r="W40" i="1"/>
  <c r="W49" i="1" s="1"/>
  <c r="V40" i="1"/>
  <c r="V49" i="1" s="1"/>
  <c r="T40" i="1"/>
  <c r="T49" i="1" s="1"/>
  <c r="S40" i="1"/>
  <c r="S49" i="1" s="1"/>
  <c r="I40" i="1"/>
  <c r="I49" i="1" s="1"/>
  <c r="H40" i="1"/>
  <c r="J40" i="1" s="1"/>
  <c r="E40" i="1"/>
  <c r="G40" i="1" s="1"/>
  <c r="G49" i="1" s="1"/>
  <c r="D40" i="1"/>
  <c r="D49" i="1" s="1"/>
  <c r="C40" i="1"/>
  <c r="M40" i="1" s="1"/>
  <c r="W39" i="1"/>
  <c r="V39" i="1"/>
  <c r="X39" i="1" s="1"/>
  <c r="T39" i="1"/>
  <c r="S39" i="1"/>
  <c r="U39" i="1" s="1"/>
  <c r="I39" i="1"/>
  <c r="N39" i="1" s="1"/>
  <c r="H39" i="1"/>
  <c r="M39" i="1" s="1"/>
  <c r="E39" i="1"/>
  <c r="D39" i="1"/>
  <c r="Z39" i="1" s="1"/>
  <c r="C39" i="1"/>
  <c r="Y39" i="1" s="1"/>
  <c r="X38" i="1"/>
  <c r="W38" i="1"/>
  <c r="V38" i="1"/>
  <c r="U38" i="1"/>
  <c r="T38" i="1"/>
  <c r="S38" i="1"/>
  <c r="M38" i="1"/>
  <c r="I38" i="1"/>
  <c r="N38" i="1" s="1"/>
  <c r="H38" i="1"/>
  <c r="Y38" i="1" s="1"/>
  <c r="D38" i="1"/>
  <c r="E38" i="1" s="1"/>
  <c r="C38" i="1"/>
  <c r="Z37" i="1"/>
  <c r="X37" i="1"/>
  <c r="W37" i="1"/>
  <c r="V37" i="1"/>
  <c r="T37" i="1"/>
  <c r="S37" i="1"/>
  <c r="U37" i="1" s="1"/>
  <c r="J37" i="1"/>
  <c r="L37" i="1" s="1"/>
  <c r="I37" i="1"/>
  <c r="N37" i="1" s="1"/>
  <c r="H37" i="1"/>
  <c r="E37" i="1"/>
  <c r="G37" i="1" s="1"/>
  <c r="D37" i="1"/>
  <c r="C37" i="1"/>
  <c r="M37" i="1" s="1"/>
  <c r="W36" i="1"/>
  <c r="W48" i="1" s="1"/>
  <c r="V36" i="1"/>
  <c r="X36" i="1" s="1"/>
  <c r="X48" i="1" s="1"/>
  <c r="T36" i="1"/>
  <c r="T48" i="1" s="1"/>
  <c r="S36" i="1"/>
  <c r="S48" i="1" s="1"/>
  <c r="J36" i="1"/>
  <c r="I36" i="1"/>
  <c r="N36" i="1" s="1"/>
  <c r="H36" i="1"/>
  <c r="M36" i="1" s="1"/>
  <c r="D36" i="1"/>
  <c r="D48" i="1" s="1"/>
  <c r="C36" i="1"/>
  <c r="C48" i="1" s="1"/>
  <c r="Z35" i="1"/>
  <c r="X35" i="1"/>
  <c r="W35" i="1"/>
  <c r="V35" i="1"/>
  <c r="T35" i="1"/>
  <c r="S35" i="1"/>
  <c r="U35" i="1" s="1"/>
  <c r="I35" i="1"/>
  <c r="N35" i="1" s="1"/>
  <c r="H35" i="1"/>
  <c r="M35" i="1" s="1"/>
  <c r="D35" i="1"/>
  <c r="C35" i="1"/>
  <c r="E35" i="1" s="1"/>
  <c r="X34" i="1"/>
  <c r="W34" i="1"/>
  <c r="V34" i="1"/>
  <c r="T34" i="1"/>
  <c r="U34" i="1" s="1"/>
  <c r="S34" i="1"/>
  <c r="I34" i="1"/>
  <c r="N34" i="1" s="1"/>
  <c r="H34" i="1"/>
  <c r="M34" i="1" s="1"/>
  <c r="D34" i="1"/>
  <c r="Z34" i="1" s="1"/>
  <c r="C34" i="1"/>
  <c r="E34" i="1" s="1"/>
  <c r="G34" i="1" s="1"/>
  <c r="X33" i="1"/>
  <c r="W33" i="1"/>
  <c r="V33" i="1"/>
  <c r="T33" i="1"/>
  <c r="S33" i="1"/>
  <c r="U33" i="1" s="1"/>
  <c r="I33" i="1"/>
  <c r="H33" i="1"/>
  <c r="J33" i="1" s="1"/>
  <c r="D33" i="1"/>
  <c r="Z33" i="1" s="1"/>
  <c r="C33" i="1"/>
  <c r="E33" i="1" s="1"/>
  <c r="G33" i="1" s="1"/>
  <c r="X32" i="1"/>
  <c r="W32" i="1"/>
  <c r="V32" i="1"/>
  <c r="T32" i="1"/>
  <c r="U32" i="1" s="1"/>
  <c r="S32" i="1"/>
  <c r="I32" i="1"/>
  <c r="N32" i="1" s="1"/>
  <c r="H32" i="1"/>
  <c r="M32" i="1" s="1"/>
  <c r="D32" i="1"/>
  <c r="Z32" i="1" s="1"/>
  <c r="C32" i="1"/>
  <c r="E32" i="1" s="1"/>
  <c r="G32" i="1" s="1"/>
  <c r="X31" i="1"/>
  <c r="W31" i="1"/>
  <c r="V31" i="1"/>
  <c r="T31" i="1"/>
  <c r="S31" i="1"/>
  <c r="U31" i="1" s="1"/>
  <c r="M31" i="1"/>
  <c r="I31" i="1"/>
  <c r="H31" i="1"/>
  <c r="J31" i="1" s="1"/>
  <c r="O31" i="1" s="1"/>
  <c r="E31" i="1"/>
  <c r="D31" i="1"/>
  <c r="Z31" i="1" s="1"/>
  <c r="C31" i="1"/>
  <c r="Y31" i="1" s="1"/>
  <c r="Z30" i="1"/>
  <c r="W30" i="1"/>
  <c r="V30" i="1"/>
  <c r="X30" i="1" s="1"/>
  <c r="T30" i="1"/>
  <c r="S30" i="1"/>
  <c r="U30" i="1" s="1"/>
  <c r="J30" i="1"/>
  <c r="L30" i="1" s="1"/>
  <c r="I30" i="1"/>
  <c r="N30" i="1" s="1"/>
  <c r="H30" i="1"/>
  <c r="M30" i="1" s="1"/>
  <c r="E30" i="1"/>
  <c r="G30" i="1" s="1"/>
  <c r="D30" i="1"/>
  <c r="C30" i="1"/>
  <c r="Y30" i="1" s="1"/>
  <c r="AA30" i="1" s="1"/>
  <c r="W29" i="1"/>
  <c r="V29" i="1"/>
  <c r="X29" i="1" s="1"/>
  <c r="T29" i="1"/>
  <c r="S29" i="1"/>
  <c r="U29" i="1" s="1"/>
  <c r="I29" i="1"/>
  <c r="N29" i="1" s="1"/>
  <c r="H29" i="1"/>
  <c r="M29" i="1" s="1"/>
  <c r="E29" i="1"/>
  <c r="D29" i="1"/>
  <c r="Z29" i="1" s="1"/>
  <c r="C29" i="1"/>
  <c r="Y29" i="1" s="1"/>
  <c r="AA29" i="1" s="1"/>
  <c r="X28" i="1"/>
  <c r="X47" i="1" s="1"/>
  <c r="W28" i="1"/>
  <c r="W47" i="1" s="1"/>
  <c r="V28" i="1"/>
  <c r="V47" i="1" s="1"/>
  <c r="T28" i="1"/>
  <c r="T47" i="1" s="1"/>
  <c r="S28" i="1"/>
  <c r="U28" i="1" s="1"/>
  <c r="J28" i="1"/>
  <c r="I28" i="1"/>
  <c r="I47" i="1" s="1"/>
  <c r="H28" i="1"/>
  <c r="H47" i="1" s="1"/>
  <c r="D28" i="1"/>
  <c r="D47" i="1" s="1"/>
  <c r="C28" i="1"/>
  <c r="C47" i="1" s="1"/>
  <c r="X27" i="1"/>
  <c r="W27" i="1"/>
  <c r="V27" i="1"/>
  <c r="T27" i="1"/>
  <c r="U27" i="1" s="1"/>
  <c r="S27" i="1"/>
  <c r="I27" i="1"/>
  <c r="N27" i="1" s="1"/>
  <c r="H27" i="1"/>
  <c r="M27" i="1" s="1"/>
  <c r="E27" i="1"/>
  <c r="D27" i="1"/>
  <c r="Z27" i="1" s="1"/>
  <c r="C27" i="1"/>
  <c r="Y27" i="1" s="1"/>
  <c r="W26" i="1"/>
  <c r="V26" i="1"/>
  <c r="X26" i="1" s="1"/>
  <c r="T26" i="1"/>
  <c r="U26" i="1" s="1"/>
  <c r="S26" i="1"/>
  <c r="J26" i="1"/>
  <c r="O26" i="1" s="1"/>
  <c r="I26" i="1"/>
  <c r="N26" i="1" s="1"/>
  <c r="H26" i="1"/>
  <c r="M26" i="1" s="1"/>
  <c r="D26" i="1"/>
  <c r="Z26" i="1" s="1"/>
  <c r="C26" i="1"/>
  <c r="E26" i="1" s="1"/>
  <c r="G26" i="1" s="1"/>
  <c r="Z25" i="1"/>
  <c r="X25" i="1"/>
  <c r="W25" i="1"/>
  <c r="V25" i="1"/>
  <c r="T25" i="1"/>
  <c r="S25" i="1"/>
  <c r="U25" i="1" s="1"/>
  <c r="I25" i="1"/>
  <c r="N25" i="1" s="1"/>
  <c r="H25" i="1"/>
  <c r="J25" i="1" s="1"/>
  <c r="D25" i="1"/>
  <c r="C25" i="1"/>
  <c r="M25" i="1" s="1"/>
  <c r="W24" i="1"/>
  <c r="V24" i="1"/>
  <c r="X24" i="1" s="1"/>
  <c r="T24" i="1"/>
  <c r="U24" i="1" s="1"/>
  <c r="S24" i="1"/>
  <c r="I24" i="1"/>
  <c r="N24" i="1" s="1"/>
  <c r="H24" i="1"/>
  <c r="M24" i="1" s="1"/>
  <c r="D24" i="1"/>
  <c r="Z24" i="1" s="1"/>
  <c r="C24" i="1"/>
  <c r="Y24" i="1" s="1"/>
  <c r="W23" i="1"/>
  <c r="X23" i="1" s="1"/>
  <c r="V23" i="1"/>
  <c r="T23" i="1"/>
  <c r="S23" i="1"/>
  <c r="U23" i="1" s="1"/>
  <c r="I23" i="1"/>
  <c r="N23" i="1" s="1"/>
  <c r="H23" i="1"/>
  <c r="M23" i="1" s="1"/>
  <c r="D23" i="1"/>
  <c r="Z23" i="1" s="1"/>
  <c r="C23" i="1"/>
  <c r="E23" i="1" s="1"/>
  <c r="G23" i="1" s="1"/>
  <c r="W22" i="1"/>
  <c r="X22" i="1" s="1"/>
  <c r="V22" i="1"/>
  <c r="T22" i="1"/>
  <c r="S22" i="1"/>
  <c r="U22" i="1" s="1"/>
  <c r="M22" i="1"/>
  <c r="J22" i="1"/>
  <c r="I22" i="1"/>
  <c r="H22" i="1"/>
  <c r="D22" i="1"/>
  <c r="N22" i="1" s="1"/>
  <c r="C22" i="1"/>
  <c r="Y22" i="1" s="1"/>
  <c r="W21" i="1"/>
  <c r="W46" i="1" s="1"/>
  <c r="W44" i="1" s="1"/>
  <c r="V21" i="1"/>
  <c r="V46" i="1" s="1"/>
  <c r="U21" i="1"/>
  <c r="T21" i="1"/>
  <c r="T46" i="1" s="1"/>
  <c r="S21" i="1"/>
  <c r="S46" i="1" s="1"/>
  <c r="I21" i="1"/>
  <c r="Z21" i="1" s="1"/>
  <c r="H21" i="1"/>
  <c r="M21" i="1" s="1"/>
  <c r="E21" i="1"/>
  <c r="G21" i="1" s="1"/>
  <c r="D21" i="1"/>
  <c r="D46" i="1" s="1"/>
  <c r="C21" i="1"/>
  <c r="Y21" i="1" s="1"/>
  <c r="Y20" i="1"/>
  <c r="W20" i="1"/>
  <c r="V20" i="1"/>
  <c r="X20" i="1" s="1"/>
  <c r="T20" i="1"/>
  <c r="S20" i="1"/>
  <c r="U20" i="1" s="1"/>
  <c r="J20" i="1"/>
  <c r="L20" i="1" s="1"/>
  <c r="I20" i="1"/>
  <c r="H20" i="1"/>
  <c r="M20" i="1" s="1"/>
  <c r="D20" i="1"/>
  <c r="Z20" i="1" s="1"/>
  <c r="C20" i="1"/>
  <c r="E20" i="1" s="1"/>
  <c r="G20" i="1" s="1"/>
  <c r="W19" i="1"/>
  <c r="V19" i="1"/>
  <c r="X19" i="1" s="1"/>
  <c r="U19" i="1"/>
  <c r="T19" i="1"/>
  <c r="S19" i="1"/>
  <c r="I19" i="1"/>
  <c r="Z19" i="1" s="1"/>
  <c r="H19" i="1"/>
  <c r="M19" i="1" s="1"/>
  <c r="E19" i="1"/>
  <c r="G19" i="1" s="1"/>
  <c r="D19" i="1"/>
  <c r="C19" i="1"/>
  <c r="Y19" i="1" s="1"/>
  <c r="Y18" i="1"/>
  <c r="W18" i="1"/>
  <c r="V18" i="1"/>
  <c r="X18" i="1" s="1"/>
  <c r="T18" i="1"/>
  <c r="S18" i="1"/>
  <c r="U18" i="1" s="1"/>
  <c r="J18" i="1"/>
  <c r="L18" i="1" s="1"/>
  <c r="I18" i="1"/>
  <c r="H18" i="1"/>
  <c r="D18" i="1"/>
  <c r="Z18" i="1" s="1"/>
  <c r="C18" i="1"/>
  <c r="E18" i="1" s="1"/>
  <c r="G18" i="1" s="1"/>
  <c r="W17" i="1"/>
  <c r="V17" i="1"/>
  <c r="X17" i="1" s="1"/>
  <c r="U17" i="1"/>
  <c r="T17" i="1"/>
  <c r="S17" i="1"/>
  <c r="I17" i="1"/>
  <c r="Z17" i="1" s="1"/>
  <c r="H17" i="1"/>
  <c r="M17" i="1" s="1"/>
  <c r="E17" i="1"/>
  <c r="G17" i="1" s="1"/>
  <c r="D17" i="1"/>
  <c r="C17" i="1"/>
  <c r="Y17" i="1" s="1"/>
  <c r="AA17" i="1" s="1"/>
  <c r="Y16" i="1"/>
  <c r="AA16" i="1" s="1"/>
  <c r="W16" i="1"/>
  <c r="V16" i="1"/>
  <c r="X16" i="1" s="1"/>
  <c r="U16" i="1"/>
  <c r="T16" i="1"/>
  <c r="S16" i="1"/>
  <c r="N16" i="1"/>
  <c r="I16" i="1"/>
  <c r="H16" i="1"/>
  <c r="J16" i="1" s="1"/>
  <c r="D16" i="1"/>
  <c r="Z16" i="1" s="1"/>
  <c r="C16" i="1"/>
  <c r="E16" i="1" s="1"/>
  <c r="X15" i="1"/>
  <c r="W15" i="1"/>
  <c r="V15" i="1"/>
  <c r="T15" i="1"/>
  <c r="S15" i="1"/>
  <c r="U15" i="1" s="1"/>
  <c r="M15" i="1"/>
  <c r="J15" i="1"/>
  <c r="I15" i="1"/>
  <c r="H15" i="1"/>
  <c r="D15" i="1"/>
  <c r="N15" i="1" s="1"/>
  <c r="C15" i="1"/>
  <c r="Y15" i="1" s="1"/>
  <c r="Z14" i="1"/>
  <c r="W14" i="1"/>
  <c r="V14" i="1"/>
  <c r="X14" i="1" s="1"/>
  <c r="U14" i="1"/>
  <c r="T14" i="1"/>
  <c r="S14" i="1"/>
  <c r="I14" i="1"/>
  <c r="N14" i="1" s="1"/>
  <c r="H14" i="1"/>
  <c r="M14" i="1" s="1"/>
  <c r="D14" i="1"/>
  <c r="C14" i="1"/>
  <c r="Y14" i="1" s="1"/>
  <c r="AA14" i="1" s="1"/>
  <c r="W13" i="1"/>
  <c r="V13" i="1"/>
  <c r="X13" i="1" s="1"/>
  <c r="T13" i="1"/>
  <c r="S13" i="1"/>
  <c r="U13" i="1" s="1"/>
  <c r="J13" i="1"/>
  <c r="O13" i="1" s="1"/>
  <c r="I13" i="1"/>
  <c r="N13" i="1" s="1"/>
  <c r="H13" i="1"/>
  <c r="M13" i="1" s="1"/>
  <c r="E13" i="1"/>
  <c r="D13" i="1"/>
  <c r="Z13" i="1" s="1"/>
  <c r="C13" i="1"/>
  <c r="Y13" i="1" s="1"/>
  <c r="Y12" i="1"/>
  <c r="W12" i="1"/>
  <c r="V12" i="1"/>
  <c r="X12" i="1" s="1"/>
  <c r="T12" i="1"/>
  <c r="S12" i="1"/>
  <c r="U12" i="1" s="1"/>
  <c r="J12" i="1"/>
  <c r="L12" i="1" s="1"/>
  <c r="I12" i="1"/>
  <c r="H12" i="1"/>
  <c r="M12" i="1" s="1"/>
  <c r="D12" i="1"/>
  <c r="Z12" i="1" s="1"/>
  <c r="C12" i="1"/>
  <c r="E12" i="1" s="1"/>
  <c r="G12" i="1" s="1"/>
  <c r="X11" i="1"/>
  <c r="W11" i="1"/>
  <c r="V11" i="1"/>
  <c r="U11" i="1"/>
  <c r="T11" i="1"/>
  <c r="S11" i="1"/>
  <c r="I11" i="1"/>
  <c r="Z11" i="1" s="1"/>
  <c r="H11" i="1"/>
  <c r="M11" i="1" s="1"/>
  <c r="E11" i="1"/>
  <c r="G11" i="1" s="1"/>
  <c r="D11" i="1"/>
  <c r="C11" i="1"/>
  <c r="Y11" i="1" s="1"/>
  <c r="AA11" i="1" s="1"/>
  <c r="Y10" i="1"/>
  <c r="W10" i="1"/>
  <c r="V10" i="1"/>
  <c r="X10" i="1" s="1"/>
  <c r="T10" i="1"/>
  <c r="U10" i="1" s="1"/>
  <c r="S10" i="1"/>
  <c r="J10" i="1"/>
  <c r="L10" i="1" s="1"/>
  <c r="I10" i="1"/>
  <c r="H10" i="1"/>
  <c r="M10" i="1" s="1"/>
  <c r="D10" i="1"/>
  <c r="Z10" i="1" s="1"/>
  <c r="C10" i="1"/>
  <c r="E10" i="1" s="1"/>
  <c r="G10" i="1" s="1"/>
  <c r="Z9" i="1"/>
  <c r="X9" i="1"/>
  <c r="W9" i="1"/>
  <c r="V9" i="1"/>
  <c r="U9" i="1"/>
  <c r="T9" i="1"/>
  <c r="S9" i="1"/>
  <c r="N9" i="1"/>
  <c r="I9" i="1"/>
  <c r="H9" i="1"/>
  <c r="M9" i="1" s="1"/>
  <c r="D9" i="1"/>
  <c r="C9" i="1"/>
  <c r="Y9" i="1" s="1"/>
  <c r="AA9" i="1" s="1"/>
  <c r="W8" i="1"/>
  <c r="W45" i="1" s="1"/>
  <c r="V8" i="1"/>
  <c r="V45" i="1" s="1"/>
  <c r="T8" i="1"/>
  <c r="T45" i="1" s="1"/>
  <c r="S8" i="1"/>
  <c r="U8" i="1" s="1"/>
  <c r="I8" i="1"/>
  <c r="N8" i="1" s="1"/>
  <c r="H8" i="1"/>
  <c r="H45" i="1" s="1"/>
  <c r="G8" i="1"/>
  <c r="E8" i="1"/>
  <c r="D8" i="1"/>
  <c r="Z8" i="1" s="1"/>
  <c r="C8" i="1"/>
  <c r="Y8" i="1" s="1"/>
  <c r="W7" i="1"/>
  <c r="X7" i="1" s="1"/>
  <c r="V7" i="1"/>
  <c r="V43" i="1" s="1"/>
  <c r="T7" i="1"/>
  <c r="T43" i="1" s="1"/>
  <c r="S7" i="1"/>
  <c r="U7" i="1" s="1"/>
  <c r="U43" i="1" s="1"/>
  <c r="L7" i="1"/>
  <c r="J7" i="1"/>
  <c r="I7" i="1"/>
  <c r="N7" i="1" s="1"/>
  <c r="H7" i="1"/>
  <c r="H43" i="1" s="1"/>
  <c r="D7" i="1"/>
  <c r="D43" i="1" s="1"/>
  <c r="C7" i="1"/>
  <c r="Y7" i="1" s="1"/>
  <c r="B1" i="1"/>
  <c r="AA10" i="1" l="1"/>
  <c r="AA21" i="1"/>
  <c r="D44" i="1"/>
  <c r="D42" i="1" s="1"/>
  <c r="AA18" i="1"/>
  <c r="M47" i="1"/>
  <c r="P47" i="1" s="1"/>
  <c r="L40" i="1"/>
  <c r="J49" i="1"/>
  <c r="O40" i="1"/>
  <c r="Z45" i="1"/>
  <c r="G45" i="1"/>
  <c r="AA19" i="1"/>
  <c r="AA24" i="1"/>
  <c r="N47" i="1"/>
  <c r="N49" i="1"/>
  <c r="AA12" i="1"/>
  <c r="O33" i="1"/>
  <c r="L33" i="1"/>
  <c r="AA13" i="1"/>
  <c r="O15" i="1"/>
  <c r="T44" i="1"/>
  <c r="T42" i="1" s="1"/>
  <c r="U47" i="1"/>
  <c r="AA8" i="1"/>
  <c r="Y45" i="1"/>
  <c r="Y43" i="1"/>
  <c r="AA7" i="1"/>
  <c r="U45" i="1"/>
  <c r="O16" i="1"/>
  <c r="AA20" i="1"/>
  <c r="U46" i="1"/>
  <c r="AA27" i="1"/>
  <c r="AA31" i="1"/>
  <c r="AA39" i="1"/>
  <c r="M7" i="1"/>
  <c r="E7" i="1"/>
  <c r="O7" i="1"/>
  <c r="Z7" i="1"/>
  <c r="J8" i="1"/>
  <c r="E9" i="1"/>
  <c r="E45" i="1" s="1"/>
  <c r="E14" i="1"/>
  <c r="Z15" i="1"/>
  <c r="AA15" i="1" s="1"/>
  <c r="M16" i="1"/>
  <c r="M18" i="1"/>
  <c r="Z22" i="1"/>
  <c r="AA22" i="1" s="1"/>
  <c r="J23" i="1"/>
  <c r="E24" i="1"/>
  <c r="G24" i="1" s="1"/>
  <c r="G46" i="1" s="1"/>
  <c r="Y25" i="1"/>
  <c r="AA25" i="1" s="1"/>
  <c r="L28" i="1"/>
  <c r="Y35" i="1"/>
  <c r="AA35" i="1" s="1"/>
  <c r="U36" i="1"/>
  <c r="U48" i="1" s="1"/>
  <c r="Y37" i="1"/>
  <c r="AA37" i="1" s="1"/>
  <c r="J38" i="1"/>
  <c r="O38" i="1" s="1"/>
  <c r="N40" i="1"/>
  <c r="Y40" i="1"/>
  <c r="U41" i="1"/>
  <c r="U50" i="1" s="1"/>
  <c r="C43" i="1"/>
  <c r="S43" i="1"/>
  <c r="I45" i="1"/>
  <c r="H46" i="1"/>
  <c r="V48" i="1"/>
  <c r="V44" i="1" s="1"/>
  <c r="V42" i="1" s="1"/>
  <c r="E49" i="1"/>
  <c r="D50" i="1"/>
  <c r="N50" i="1" s="1"/>
  <c r="N10" i="1"/>
  <c r="N12" i="1"/>
  <c r="N18" i="1"/>
  <c r="N20" i="1"/>
  <c r="M28" i="1"/>
  <c r="O30" i="1"/>
  <c r="M33" i="1"/>
  <c r="O37" i="1"/>
  <c r="I46" i="1"/>
  <c r="M8" i="1"/>
  <c r="X8" i="1"/>
  <c r="X45" i="1" s="1"/>
  <c r="O10" i="1"/>
  <c r="J11" i="1"/>
  <c r="O12" i="1"/>
  <c r="E15" i="1"/>
  <c r="J17" i="1"/>
  <c r="O18" i="1"/>
  <c r="J19" i="1"/>
  <c r="O20" i="1"/>
  <c r="J21" i="1"/>
  <c r="E22" i="1"/>
  <c r="O22" i="1" s="1"/>
  <c r="L26" i="1"/>
  <c r="N28" i="1"/>
  <c r="Y28" i="1"/>
  <c r="J29" i="1"/>
  <c r="O29" i="1" s="1"/>
  <c r="N31" i="1"/>
  <c r="N33" i="1"/>
  <c r="Y33" i="1"/>
  <c r="AA33" i="1" s="1"/>
  <c r="L36" i="1"/>
  <c r="J39" i="1"/>
  <c r="O39" i="1" s="1"/>
  <c r="L41" i="1"/>
  <c r="L50" i="1" s="1"/>
  <c r="C45" i="1"/>
  <c r="M45" i="1" s="1"/>
  <c r="P45" i="1" s="1"/>
  <c r="S45" i="1"/>
  <c r="H48" i="1"/>
  <c r="M48" i="1" s="1"/>
  <c r="P48" i="1" s="1"/>
  <c r="V50" i="1"/>
  <c r="J9" i="1"/>
  <c r="O9" i="1" s="1"/>
  <c r="J14" i="1"/>
  <c r="Y23" i="1"/>
  <c r="AA23" i="1" s="1"/>
  <c r="E25" i="1"/>
  <c r="O25" i="1" s="1"/>
  <c r="E28" i="1"/>
  <c r="O28" i="1"/>
  <c r="Z28" i="1"/>
  <c r="Z47" i="1" s="1"/>
  <c r="J32" i="1"/>
  <c r="J34" i="1"/>
  <c r="Z38" i="1"/>
  <c r="AA38" i="1" s="1"/>
  <c r="M41" i="1"/>
  <c r="D45" i="1"/>
  <c r="C46" i="1"/>
  <c r="I48" i="1"/>
  <c r="N48" i="1" s="1"/>
  <c r="H49" i="1"/>
  <c r="M49" i="1" s="1"/>
  <c r="P49" i="1" s="1"/>
  <c r="X21" i="1"/>
  <c r="X46" i="1" s="1"/>
  <c r="X44" i="1" s="1"/>
  <c r="J24" i="1"/>
  <c r="O24" i="1" s="1"/>
  <c r="Y26" i="1"/>
  <c r="AA26" i="1" s="1"/>
  <c r="J27" i="1"/>
  <c r="O27" i="1" s="1"/>
  <c r="Y36" i="1"/>
  <c r="U40" i="1"/>
  <c r="U49" i="1" s="1"/>
  <c r="N41" i="1"/>
  <c r="Y41" i="1"/>
  <c r="W43" i="1"/>
  <c r="W42" i="1" s="1"/>
  <c r="S47" i="1"/>
  <c r="S44" i="1" s="1"/>
  <c r="N11" i="1"/>
  <c r="N17" i="1"/>
  <c r="N19" i="1"/>
  <c r="N21" i="1"/>
  <c r="E36" i="1"/>
  <c r="Z36" i="1"/>
  <c r="Z48" i="1" s="1"/>
  <c r="E41" i="1"/>
  <c r="O41" i="1"/>
  <c r="E46" i="1"/>
  <c r="Y32" i="1"/>
  <c r="AA32" i="1" s="1"/>
  <c r="Y34" i="1"/>
  <c r="AA34" i="1" s="1"/>
  <c r="J35" i="1"/>
  <c r="O35" i="1" s="1"/>
  <c r="I43" i="1"/>
  <c r="C49" i="1"/>
  <c r="O32" i="1" l="1"/>
  <c r="L32" i="1"/>
  <c r="S42" i="1"/>
  <c r="Z46" i="1"/>
  <c r="Z44" i="1" s="1"/>
  <c r="C42" i="1"/>
  <c r="AA43" i="1"/>
  <c r="I44" i="1"/>
  <c r="N44" i="1" s="1"/>
  <c r="N46" i="1"/>
  <c r="J47" i="1"/>
  <c r="N43" i="1"/>
  <c r="E48" i="1"/>
  <c r="G36" i="1"/>
  <c r="G48" i="1" s="1"/>
  <c r="O19" i="1"/>
  <c r="L19" i="1"/>
  <c r="O36" i="1"/>
  <c r="C44" i="1"/>
  <c r="E47" i="1"/>
  <c r="E44" i="1" s="1"/>
  <c r="G44" i="1" s="1"/>
  <c r="G28" i="1"/>
  <c r="G47" i="1" s="1"/>
  <c r="AA28" i="1"/>
  <c r="AA47" i="1" s="1"/>
  <c r="Y47" i="1"/>
  <c r="O17" i="1"/>
  <c r="L17" i="1"/>
  <c r="Y49" i="1"/>
  <c r="AA40" i="1"/>
  <c r="AA49" i="1" s="1"/>
  <c r="O8" i="1"/>
  <c r="J45" i="1"/>
  <c r="L8" i="1"/>
  <c r="Y46" i="1"/>
  <c r="Y44" i="1" s="1"/>
  <c r="Y42" i="1" s="1"/>
  <c r="AA41" i="1"/>
  <c r="AA50" i="1" s="1"/>
  <c r="Y50" i="1"/>
  <c r="AA36" i="1"/>
  <c r="AA48" i="1" s="1"/>
  <c r="Y48" i="1"/>
  <c r="O23" i="1"/>
  <c r="L23" i="1"/>
  <c r="Z43" i="1"/>
  <c r="Z42" i="1" s="1"/>
  <c r="U44" i="1"/>
  <c r="U42" i="1" s="1"/>
  <c r="J43" i="1"/>
  <c r="M43" i="1"/>
  <c r="AA46" i="1"/>
  <c r="J48" i="1"/>
  <c r="O14" i="1"/>
  <c r="O11" i="1"/>
  <c r="L11" i="1"/>
  <c r="H44" i="1"/>
  <c r="M46" i="1"/>
  <c r="P46" i="1" s="1"/>
  <c r="G7" i="1"/>
  <c r="E43" i="1"/>
  <c r="AA45" i="1"/>
  <c r="X43" i="1"/>
  <c r="X42" i="1" s="1"/>
  <c r="G41" i="1"/>
  <c r="G50" i="1" s="1"/>
  <c r="E50" i="1"/>
  <c r="O50" i="1" s="1"/>
  <c r="O34" i="1"/>
  <c r="L34" i="1"/>
  <c r="O21" i="1"/>
  <c r="L21" i="1"/>
  <c r="J46" i="1"/>
  <c r="N45" i="1"/>
  <c r="L49" i="1"/>
  <c r="O49" i="1"/>
  <c r="M44" i="1" l="1"/>
  <c r="H42" i="1"/>
  <c r="M42" i="1" s="1"/>
  <c r="O43" i="1"/>
  <c r="L43" i="1"/>
  <c r="O45" i="1"/>
  <c r="L45" i="1"/>
  <c r="O46" i="1"/>
  <c r="L46" i="1"/>
  <c r="J44" i="1"/>
  <c r="L48" i="1"/>
  <c r="O48" i="1"/>
  <c r="I42" i="1"/>
  <c r="N42" i="1" s="1"/>
  <c r="G43" i="1"/>
  <c r="E42" i="1"/>
  <c r="G42" i="1" s="1"/>
  <c r="L47" i="1"/>
  <c r="O47" i="1"/>
  <c r="AA44" i="1"/>
  <c r="AA42" i="1" s="1"/>
  <c r="O44" i="1" l="1"/>
  <c r="L44" i="1"/>
  <c r="J42" i="1"/>
  <c r="O42" i="1" l="1"/>
  <c r="L42" i="1"/>
</calcChain>
</file>

<file path=xl/sharedStrings.xml><?xml version="1.0" encoding="utf-8"?>
<sst xmlns="http://schemas.openxmlformats.org/spreadsheetml/2006/main" count="109" uniqueCount="79">
  <si>
    <t>入湯税</t>
    <rPh sb="0" eb="3">
      <t>ニュウトウゼイ</t>
    </rPh>
    <phoneticPr fontId="7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</si>
  <si>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10"/>
  </si>
  <si>
    <t>（単位</t>
    <rPh sb="1" eb="3">
      <t>タンイ</t>
    </rPh>
    <phoneticPr fontId="7"/>
  </si>
  <si>
    <t>：千円）</t>
    <rPh sb="1" eb="3">
      <t>センエン</t>
    </rPh>
    <phoneticPr fontId="10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</si>
  <si>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7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</si>
  <si>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7"/>
  </si>
  <si>
    <t>収　　入　　率</t>
    <rPh sb="0" eb="1">
      <t>シュウ</t>
    </rPh>
    <rPh sb="3" eb="4">
      <t>ニュウ</t>
    </rPh>
    <rPh sb="6" eb="7">
      <t>リツ</t>
    </rPh>
    <phoneticPr fontId="7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</si>
  <si>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7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</si>
  <si>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7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</si>
  <si>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</si>
  <si>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7"/>
  </si>
  <si>
    <t>市町村名</t>
    <rPh sb="0" eb="3">
      <t>シチョウソン</t>
    </rPh>
    <rPh sb="3" eb="4">
      <t>ナ</t>
    </rPh>
    <phoneticPr fontId="10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</si>
  <si>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7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</si>
  <si>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7"/>
  </si>
  <si>
    <t>計</t>
    <rPh sb="0" eb="1">
      <t>ケイ</t>
    </rPh>
    <phoneticPr fontId="7"/>
  </si>
  <si>
    <t>【参考】</t>
    <rPh sb="1" eb="3">
      <t>サンコウ</t>
    </rPh>
    <phoneticPr fontId="10"/>
  </si>
  <si>
    <t>現年</t>
    <rPh sb="0" eb="1">
      <t>ゲン</t>
    </rPh>
    <rPh sb="1" eb="2">
      <t>ネン</t>
    </rPh>
    <phoneticPr fontId="7"/>
  </si>
  <si>
    <t>滞繰</t>
    <rPh sb="0" eb="1">
      <t>タイ</t>
    </rPh>
    <rPh sb="1" eb="2">
      <t>クリ</t>
    </rPh>
    <phoneticPr fontId="7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</si>
  <si>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7"/>
  </si>
  <si>
    <t>滞納
繰越分</t>
    <rPh sb="0" eb="2">
      <t>タイノウ</t>
    </rPh>
    <rPh sb="3" eb="5">
      <t>クリコシ</t>
    </rPh>
    <rPh sb="5" eb="6">
      <t>ブン</t>
    </rPh>
    <phoneticPr fontId="7"/>
  </si>
  <si>
    <t>イ</t>
  </si>
  <si>
    <t>ロ</t>
  </si>
  <si>
    <t>ハ</t>
  </si>
  <si>
    <t>前年度</t>
    <rPh sb="0" eb="2">
      <t>ゼンネン</t>
    </rPh>
    <rPh sb="2" eb="3">
      <t>ド</t>
    </rPh>
    <phoneticPr fontId="10"/>
  </si>
  <si>
    <t>前年比</t>
    <rPh sb="0" eb="3">
      <t>ゼンネンヒ</t>
    </rPh>
    <phoneticPr fontId="10"/>
  </si>
  <si>
    <t>ニ</t>
  </si>
  <si>
    <t>ホ</t>
  </si>
  <si>
    <t>ヘ</t>
  </si>
  <si>
    <t>ニ/イ</t>
  </si>
  <si>
    <t>ホ/ロ</t>
  </si>
  <si>
    <t>ヘ/ハ</t>
  </si>
  <si>
    <t>前年度</t>
    <rPh sb="0" eb="3">
      <t>ゼンネンド</t>
    </rPh>
    <phoneticPr fontId="10"/>
  </si>
  <si>
    <t>調定済額</t>
    <rPh sb="0" eb="2">
      <t>チョウテイ</t>
    </rPh>
    <rPh sb="2" eb="3">
      <t>ズミ</t>
    </rPh>
    <rPh sb="3" eb="4">
      <t>ガク</t>
    </rPh>
    <phoneticPr fontId="7"/>
  </si>
  <si>
    <t>収入済額</t>
    <rPh sb="0" eb="2">
      <t>シュウニュウ</t>
    </rPh>
    <rPh sb="2" eb="3">
      <t>ズミ</t>
    </rPh>
    <rPh sb="3" eb="4">
      <t>ガク</t>
    </rPh>
    <phoneticPr fontId="7"/>
  </si>
  <si>
    <t>仙台市</t>
    <rPh sb="0" eb="3">
      <t>センダイシ</t>
    </rPh>
    <phoneticPr fontId="7"/>
  </si>
  <si>
    <t>石巻市</t>
    <rPh sb="0" eb="3">
      <t>イシノマキシ</t>
    </rPh>
    <phoneticPr fontId="7"/>
  </si>
  <si>
    <t>塩竈市</t>
    <rPh sb="0" eb="3">
      <t>シオガマシ</t>
    </rPh>
    <phoneticPr fontId="7"/>
  </si>
  <si>
    <t>-</t>
  </si>
  <si>
    <t>気仙沼市</t>
    <rPh sb="0" eb="4">
      <t>ケセンヌマシ</t>
    </rPh>
    <phoneticPr fontId="7"/>
  </si>
  <si>
    <t>白石市</t>
    <rPh sb="0" eb="3">
      <t>シロイシシ</t>
    </rPh>
    <phoneticPr fontId="7"/>
  </si>
  <si>
    <t>名取市</t>
    <rPh sb="0" eb="3">
      <t>ナトリシ</t>
    </rPh>
    <phoneticPr fontId="7"/>
  </si>
  <si>
    <t>角田市</t>
    <rPh sb="0" eb="3">
      <t>カクダシ</t>
    </rPh>
    <phoneticPr fontId="7"/>
  </si>
  <si>
    <t>多賀城市</t>
    <rPh sb="0" eb="4">
      <t>タガジョウシ</t>
    </rPh>
    <phoneticPr fontId="7"/>
  </si>
  <si>
    <t>岩沼市</t>
    <rPh sb="0" eb="3">
      <t>イワヌマシ</t>
    </rPh>
    <phoneticPr fontId="7"/>
  </si>
  <si>
    <t>登米市</t>
    <rPh sb="0" eb="3">
      <t>トメシ</t>
    </rPh>
    <phoneticPr fontId="7"/>
  </si>
  <si>
    <t>栗原市</t>
    <rPh sb="0" eb="2">
      <t>クリハラ</t>
    </rPh>
    <rPh sb="2" eb="3">
      <t>シ</t>
    </rPh>
    <phoneticPr fontId="7"/>
  </si>
  <si>
    <t>東松島市</t>
    <rPh sb="0" eb="1">
      <t>ヒガシ</t>
    </rPh>
    <rPh sb="1" eb="3">
      <t>マツシマ</t>
    </rPh>
    <rPh sb="3" eb="4">
      <t>シ</t>
    </rPh>
    <phoneticPr fontId="7"/>
  </si>
  <si>
    <t>大崎市</t>
    <phoneticPr fontId="7"/>
  </si>
  <si>
    <t>富谷市</t>
    <rPh sb="0" eb="2">
      <t>トミヤ</t>
    </rPh>
    <rPh sb="2" eb="3">
      <t>シ</t>
    </rPh>
    <phoneticPr fontId="7"/>
  </si>
  <si>
    <t>蔵王町</t>
    <rPh sb="0" eb="3">
      <t>ザオウチョウ</t>
    </rPh>
    <phoneticPr fontId="7"/>
  </si>
  <si>
    <t>七ヶ宿町</t>
    <rPh sb="0" eb="3">
      <t>シチガシュク</t>
    </rPh>
    <rPh sb="3" eb="4">
      <t>チョウ</t>
    </rPh>
    <phoneticPr fontId="7"/>
  </si>
  <si>
    <t>大河原町</t>
    <rPh sb="0" eb="3">
      <t>オオガワラ</t>
    </rPh>
    <rPh sb="3" eb="4">
      <t>チョウ</t>
    </rPh>
    <phoneticPr fontId="7"/>
  </si>
  <si>
    <t>村田町</t>
    <rPh sb="0" eb="2">
      <t>ムラタ</t>
    </rPh>
    <rPh sb="2" eb="3">
      <t>チョウ</t>
    </rPh>
    <phoneticPr fontId="7"/>
  </si>
  <si>
    <t>柴田町</t>
    <rPh sb="0" eb="2">
      <t>シバタ</t>
    </rPh>
    <rPh sb="2" eb="3">
      <t>チョウ</t>
    </rPh>
    <phoneticPr fontId="7"/>
  </si>
  <si>
    <t>川崎町</t>
    <rPh sb="0" eb="3">
      <t>カワサキチョウ</t>
    </rPh>
    <phoneticPr fontId="7"/>
  </si>
  <si>
    <t>丸森町</t>
    <rPh sb="0" eb="2">
      <t>マルモリ</t>
    </rPh>
    <rPh sb="2" eb="3">
      <t>チョウ</t>
    </rPh>
    <phoneticPr fontId="7"/>
  </si>
  <si>
    <t>亘理町</t>
    <rPh sb="0" eb="3">
      <t>ワタリチョウ</t>
    </rPh>
    <phoneticPr fontId="7"/>
  </si>
  <si>
    <t>山元町</t>
    <rPh sb="0" eb="2">
      <t>ヤマモト</t>
    </rPh>
    <rPh sb="2" eb="3">
      <t>チョウ</t>
    </rPh>
    <phoneticPr fontId="7"/>
  </si>
  <si>
    <t>松島町</t>
    <rPh sb="0" eb="3">
      <t>マツシマチョウ</t>
    </rPh>
    <phoneticPr fontId="7"/>
  </si>
  <si>
    <t>七ヶ浜町</t>
    <rPh sb="0" eb="3">
      <t>シチガハマ</t>
    </rPh>
    <rPh sb="3" eb="4">
      <t>チョウ</t>
    </rPh>
    <phoneticPr fontId="7"/>
  </si>
  <si>
    <t>利府町</t>
    <rPh sb="0" eb="3">
      <t>リフチョウ</t>
    </rPh>
    <phoneticPr fontId="7"/>
  </si>
  <si>
    <t>大和町</t>
    <rPh sb="0" eb="3">
      <t>タイワチョウ</t>
    </rPh>
    <phoneticPr fontId="7"/>
  </si>
  <si>
    <t>大郷町</t>
    <rPh sb="0" eb="2">
      <t>オオサト</t>
    </rPh>
    <rPh sb="2" eb="3">
      <t>チョウ</t>
    </rPh>
    <phoneticPr fontId="7"/>
  </si>
  <si>
    <t>大衡村</t>
    <rPh sb="0" eb="3">
      <t>オオヒラムラ</t>
    </rPh>
    <phoneticPr fontId="7"/>
  </si>
  <si>
    <t>色麻町</t>
    <rPh sb="0" eb="3">
      <t>シカマチョウ</t>
    </rPh>
    <phoneticPr fontId="7"/>
  </si>
  <si>
    <t>加美町</t>
    <rPh sb="0" eb="2">
      <t>カミ</t>
    </rPh>
    <rPh sb="2" eb="3">
      <t>チョウ</t>
    </rPh>
    <phoneticPr fontId="7"/>
  </si>
  <si>
    <t>涌谷町</t>
    <rPh sb="0" eb="3">
      <t>ワクヤチョウ</t>
    </rPh>
    <phoneticPr fontId="7"/>
  </si>
  <si>
    <t>美里町</t>
    <rPh sb="0" eb="3">
      <t>ミサトチョウ</t>
    </rPh>
    <phoneticPr fontId="7"/>
  </si>
  <si>
    <t>女川町</t>
    <rPh sb="0" eb="3">
      <t>オナガワチョウ</t>
    </rPh>
    <phoneticPr fontId="7"/>
  </si>
  <si>
    <t>南三陸町</t>
    <rPh sb="0" eb="1">
      <t>ミナミ</t>
    </rPh>
    <rPh sb="1" eb="3">
      <t>サンリク</t>
    </rPh>
    <rPh sb="3" eb="4">
      <t>チョウ</t>
    </rPh>
    <phoneticPr fontId="7"/>
  </si>
  <si>
    <t>県計</t>
    <rPh sb="0" eb="1">
      <t>ケン</t>
    </rPh>
    <rPh sb="1" eb="2">
      <t>ケイ</t>
    </rPh>
    <phoneticPr fontId="7"/>
  </si>
  <si>
    <t>市部計</t>
    <rPh sb="0" eb="2">
      <t>シブ</t>
    </rPh>
    <rPh sb="2" eb="3">
      <t>ケイ</t>
    </rPh>
    <phoneticPr fontId="7"/>
  </si>
  <si>
    <t>町村計</t>
    <rPh sb="0" eb="2">
      <t>チョウソン</t>
    </rPh>
    <rPh sb="2" eb="3">
      <t>ケイ</t>
    </rPh>
    <phoneticPr fontId="7"/>
  </si>
  <si>
    <t>大都市除く</t>
    <rPh sb="0" eb="3">
      <t>ダイトシ</t>
    </rPh>
    <rPh sb="3" eb="4">
      <t>ノゾ</t>
    </rPh>
    <phoneticPr fontId="7"/>
  </si>
  <si>
    <t>仙南地域計</t>
    <rPh sb="0" eb="2">
      <t>センナン</t>
    </rPh>
    <rPh sb="2" eb="4">
      <t>チイキ</t>
    </rPh>
    <rPh sb="4" eb="5">
      <t>ケイ</t>
    </rPh>
    <phoneticPr fontId="7"/>
  </si>
  <si>
    <t>仙台地域計</t>
    <rPh sb="0" eb="2">
      <t>センダイ</t>
    </rPh>
    <rPh sb="2" eb="4">
      <t>チイキ</t>
    </rPh>
    <rPh sb="4" eb="5">
      <t>ケイ</t>
    </rPh>
    <phoneticPr fontId="7"/>
  </si>
  <si>
    <t>大崎地域計</t>
    <rPh sb="0" eb="2">
      <t>オオサキ</t>
    </rPh>
    <rPh sb="2" eb="4">
      <t>チイキ</t>
    </rPh>
    <rPh sb="4" eb="5">
      <t>ケイ</t>
    </rPh>
    <phoneticPr fontId="7"/>
  </si>
  <si>
    <t>石巻地域計</t>
    <rPh sb="0" eb="2">
      <t>イシノマキ</t>
    </rPh>
    <rPh sb="2" eb="4">
      <t>チイキ</t>
    </rPh>
    <rPh sb="4" eb="5">
      <t>ケイ</t>
    </rPh>
    <phoneticPr fontId="7"/>
  </si>
  <si>
    <t>本吉地域計</t>
    <rPh sb="0" eb="2">
      <t>モトヨシ</t>
    </rPh>
    <rPh sb="2" eb="4">
      <t>チイキ</t>
    </rPh>
    <rPh sb="4" eb="5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</si>
</sst>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0.0_ "/>
    <numFmt numFmtId="178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1" applyFont="1">
      <alignment vertical="center"/>
    </xf>
    <xf numFmtId="38" fontId="4" fillId="0" borderId="0" xfId="2" applyFont="1" applyFill="1" applyBorder="1" applyAlignment="1" applyProtection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horizontal="left" vertical="center" justifyLastLine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Continuous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Continuous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2" fillId="2" borderId="25" xfId="1" applyFont="1" applyFill="1" applyBorder="1" applyAlignment="1">
      <alignment horizontal="left" vertical="center" justifyLastLine="1"/>
    </xf>
    <xf numFmtId="38" fontId="2" fillId="0" borderId="2" xfId="3" applyFont="1" applyBorder="1" applyAlignment="1"/>
    <xf numFmtId="38" fontId="2" fillId="0" borderId="6" xfId="3" applyFont="1" applyBorder="1" applyAlignment="1"/>
    <xf numFmtId="38" fontId="5" fillId="2" borderId="4" xfId="3" applyFont="1" applyFill="1" applyBorder="1" applyAlignment="1"/>
    <xf numFmtId="38" fontId="5" fillId="3" borderId="6" xfId="3" applyFont="1" applyFill="1" applyBorder="1" applyAlignment="1"/>
    <xf numFmtId="176" fontId="5" fillId="2" borderId="4" xfId="3" applyNumberFormat="1" applyFont="1" applyFill="1" applyBorder="1" applyAlignment="1"/>
    <xf numFmtId="177" fontId="2" fillId="0" borderId="8" xfId="1" applyNumberFormat="1" applyFont="1" applyBorder="1" applyAlignment="1">
      <alignment horizontal="right"/>
    </xf>
    <xf numFmtId="177" fontId="2" fillId="0" borderId="6" xfId="1" applyNumberFormat="1" applyFont="1" applyBorder="1" applyAlignment="1">
      <alignment horizontal="right"/>
    </xf>
    <xf numFmtId="177" fontId="5" fillId="2" borderId="7" xfId="1" applyNumberFormat="1" applyFont="1" applyFill="1" applyBorder="1" applyAlignment="1">
      <alignment horizontal="right"/>
    </xf>
    <xf numFmtId="177" fontId="5" fillId="3" borderId="7" xfId="1" applyNumberFormat="1" applyFont="1" applyFill="1" applyBorder="1" applyAlignment="1"/>
    <xf numFmtId="38" fontId="2" fillId="0" borderId="25" xfId="3" applyFont="1" applyBorder="1" applyAlignment="1"/>
    <xf numFmtId="38" fontId="2" fillId="0" borderId="3" xfId="3" applyFont="1" applyBorder="1" applyAlignment="1"/>
    <xf numFmtId="38" fontId="2" fillId="2" borderId="7" xfId="1" applyNumberFormat="1" applyFont="1" applyFill="1" applyBorder="1" applyAlignment="1"/>
    <xf numFmtId="38" fontId="2" fillId="0" borderId="5" xfId="3" applyFont="1" applyBorder="1" applyAlignment="1"/>
    <xf numFmtId="0" fontId="2" fillId="2" borderId="26" xfId="1" applyFont="1" applyFill="1" applyBorder="1" applyAlignment="1">
      <alignment horizontal="left" vertical="center" justifyLastLine="1"/>
    </xf>
    <xf numFmtId="38" fontId="2" fillId="0" borderId="27" xfId="3" applyFont="1" applyBorder="1" applyAlignment="1"/>
    <xf numFmtId="38" fontId="2" fillId="0" borderId="28" xfId="3" applyFont="1" applyBorder="1" applyAlignment="1"/>
    <xf numFmtId="38" fontId="5" fillId="2" borderId="29" xfId="3" applyFont="1" applyFill="1" applyBorder="1" applyAlignment="1"/>
    <xf numFmtId="38" fontId="5" fillId="3" borderId="28" xfId="3" applyFont="1" applyFill="1" applyBorder="1" applyAlignment="1"/>
    <xf numFmtId="176" fontId="5" fillId="2" borderId="29" xfId="3" applyNumberFormat="1" applyFont="1" applyFill="1" applyBorder="1" applyAlignment="1"/>
    <xf numFmtId="177" fontId="2" fillId="0" borderId="30" xfId="1" applyNumberFormat="1" applyFont="1" applyBorder="1" applyAlignment="1">
      <alignment horizontal="right"/>
    </xf>
    <xf numFmtId="177" fontId="2" fillId="0" borderId="28" xfId="1" applyNumberFormat="1" applyFont="1" applyBorder="1" applyAlignment="1">
      <alignment horizontal="right"/>
    </xf>
    <xf numFmtId="177" fontId="5" fillId="2" borderId="31" xfId="1" applyNumberFormat="1" applyFont="1" applyFill="1" applyBorder="1" applyAlignment="1">
      <alignment horizontal="right"/>
    </xf>
    <xf numFmtId="177" fontId="5" fillId="3" borderId="31" xfId="1" applyNumberFormat="1" applyFont="1" applyFill="1" applyBorder="1" applyAlignment="1"/>
    <xf numFmtId="38" fontId="2" fillId="0" borderId="26" xfId="3" applyFont="1" applyBorder="1" applyAlignment="1"/>
    <xf numFmtId="38" fontId="2" fillId="0" borderId="32" xfId="3" applyFont="1" applyBorder="1" applyAlignment="1"/>
    <xf numFmtId="38" fontId="2" fillId="2" borderId="31" xfId="1" applyNumberFormat="1" applyFont="1" applyFill="1" applyBorder="1" applyAlignment="1"/>
    <xf numFmtId="38" fontId="2" fillId="0" borderId="33" xfId="3" applyFont="1" applyBorder="1" applyAlignment="1"/>
    <xf numFmtId="177" fontId="5" fillId="3" borderId="31" xfId="1" applyNumberFormat="1" applyFont="1" applyFill="1" applyBorder="1" applyAlignment="1">
      <alignment horizontal="right"/>
    </xf>
    <xf numFmtId="0" fontId="11" fillId="0" borderId="0" xfId="1" applyFont="1" applyBorder="1">
      <alignment vertical="center"/>
    </xf>
    <xf numFmtId="0" fontId="2" fillId="0" borderId="0" xfId="1" applyFont="1" applyBorder="1">
      <alignment vertical="center"/>
    </xf>
    <xf numFmtId="0" fontId="2" fillId="2" borderId="16" xfId="1" applyFont="1" applyFill="1" applyBorder="1" applyAlignment="1">
      <alignment horizontal="left" vertical="center" justifyLastLine="1"/>
    </xf>
    <xf numFmtId="38" fontId="2" fillId="0" borderId="34" xfId="3" applyFont="1" applyBorder="1" applyAlignment="1"/>
    <xf numFmtId="38" fontId="2" fillId="0" borderId="11" xfId="3" applyFont="1" applyBorder="1" applyAlignment="1"/>
    <xf numFmtId="38" fontId="5" fillId="2" borderId="15" xfId="3" applyFont="1" applyFill="1" applyBorder="1" applyAlignment="1"/>
    <xf numFmtId="38" fontId="5" fillId="3" borderId="35" xfId="3" applyFont="1" applyFill="1" applyBorder="1" applyAlignment="1"/>
    <xf numFmtId="176" fontId="5" fillId="2" borderId="15" xfId="3" applyNumberFormat="1" applyFont="1" applyFill="1" applyBorder="1" applyAlignment="1"/>
    <xf numFmtId="177" fontId="2" fillId="0" borderId="36" xfId="1" applyNumberFormat="1" applyFont="1" applyBorder="1" applyAlignment="1">
      <alignment horizontal="right"/>
    </xf>
    <xf numFmtId="177" fontId="2" fillId="0" borderId="21" xfId="1" applyNumberFormat="1" applyFont="1" applyBorder="1" applyAlignment="1">
      <alignment horizontal="right"/>
    </xf>
    <xf numFmtId="177" fontId="5" fillId="2" borderId="22" xfId="1" applyNumberFormat="1" applyFont="1" applyFill="1" applyBorder="1" applyAlignment="1">
      <alignment horizontal="right"/>
    </xf>
    <xf numFmtId="177" fontId="5" fillId="3" borderId="22" xfId="1" applyNumberFormat="1" applyFont="1" applyFill="1" applyBorder="1" applyAlignment="1"/>
    <xf numFmtId="38" fontId="2" fillId="0" borderId="16" xfId="3" applyFont="1" applyBorder="1" applyAlignment="1"/>
    <xf numFmtId="38" fontId="2" fillId="0" borderId="37" xfId="3" applyFont="1" applyBorder="1" applyAlignment="1"/>
    <xf numFmtId="38" fontId="2" fillId="0" borderId="21" xfId="3" applyFont="1" applyBorder="1" applyAlignment="1"/>
    <xf numFmtId="38" fontId="2" fillId="2" borderId="22" xfId="1" applyNumberFormat="1" applyFont="1" applyFill="1" applyBorder="1" applyAlignment="1"/>
    <xf numFmtId="38" fontId="2" fillId="0" borderId="38" xfId="3" applyFont="1" applyBorder="1" applyAlignment="1"/>
    <xf numFmtId="0" fontId="2" fillId="2" borderId="39" xfId="1" applyFont="1" applyFill="1" applyBorder="1" applyAlignment="1">
      <alignment horizontal="left" vertical="center" justifyLastLine="1"/>
    </xf>
    <xf numFmtId="38" fontId="5" fillId="3" borderId="5" xfId="3" applyFont="1" applyFill="1" applyBorder="1" applyAlignment="1"/>
    <xf numFmtId="177" fontId="2" fillId="0" borderId="40" xfId="1" applyNumberFormat="1" applyFont="1" applyBorder="1" applyAlignment="1">
      <alignment horizontal="right"/>
    </xf>
    <xf numFmtId="177" fontId="2" fillId="0" borderId="41" xfId="1" applyNumberFormat="1" applyFont="1" applyBorder="1" applyAlignment="1">
      <alignment horizontal="right"/>
    </xf>
    <xf numFmtId="177" fontId="5" fillId="2" borderId="42" xfId="1" applyNumberFormat="1" applyFont="1" applyFill="1" applyBorder="1" applyAlignment="1">
      <alignment horizontal="right"/>
    </xf>
    <xf numFmtId="177" fontId="5" fillId="3" borderId="42" xfId="1" applyNumberFormat="1" applyFont="1" applyFill="1" applyBorder="1" applyAlignment="1"/>
    <xf numFmtId="38" fontId="2" fillId="0" borderId="39" xfId="3" applyFont="1" applyBorder="1" applyAlignment="1"/>
    <xf numFmtId="38" fontId="2" fillId="0" borderId="43" xfId="3" applyFont="1" applyBorder="1" applyAlignment="1"/>
    <xf numFmtId="38" fontId="2" fillId="0" borderId="41" xfId="3" applyFont="1" applyBorder="1" applyAlignment="1"/>
    <xf numFmtId="38" fontId="2" fillId="2" borderId="42" xfId="1" applyNumberFormat="1" applyFont="1" applyFill="1" applyBorder="1" applyAlignment="1"/>
    <xf numFmtId="38" fontId="2" fillId="0" borderId="44" xfId="3" applyFont="1" applyBorder="1" applyAlignment="1"/>
    <xf numFmtId="38" fontId="5" fillId="3" borderId="33" xfId="3" applyFont="1" applyFill="1" applyBorder="1" applyAlignment="1"/>
    <xf numFmtId="177" fontId="5" fillId="3" borderId="42" xfId="1" applyNumberFormat="1" applyFont="1" applyFill="1" applyBorder="1" applyAlignment="1">
      <alignment horizontal="right"/>
    </xf>
    <xf numFmtId="38" fontId="2" fillId="0" borderId="28" xfId="3" applyFont="1" applyFill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0" borderId="46" xfId="3" applyFont="1" applyBorder="1" applyAlignment="1"/>
    <xf numFmtId="38" fontId="2" fillId="0" borderId="35" xfId="3" applyFont="1" applyBorder="1" applyAlignment="1"/>
    <xf numFmtId="38" fontId="5" fillId="2" borderId="47" xfId="3" applyFont="1" applyFill="1" applyBorder="1" applyAlignment="1"/>
    <xf numFmtId="38" fontId="5" fillId="3" borderId="48" xfId="3" applyFont="1" applyFill="1" applyBorder="1" applyAlignment="1"/>
    <xf numFmtId="176" fontId="5" fillId="2" borderId="47" xfId="3" applyNumberFormat="1" applyFont="1" applyFill="1" applyBorder="1" applyAlignment="1"/>
    <xf numFmtId="177" fontId="2" fillId="0" borderId="48" xfId="1" applyNumberFormat="1" applyFont="1" applyBorder="1" applyAlignment="1">
      <alignment horizontal="right"/>
    </xf>
    <xf numFmtId="177" fontId="2" fillId="0" borderId="35" xfId="1" applyNumberFormat="1" applyFont="1" applyBorder="1" applyAlignment="1">
      <alignment horizontal="right"/>
    </xf>
    <xf numFmtId="177" fontId="5" fillId="2" borderId="49" xfId="1" applyNumberFormat="1" applyFont="1" applyFill="1" applyBorder="1" applyAlignment="1">
      <alignment horizontal="right"/>
    </xf>
    <xf numFmtId="177" fontId="5" fillId="3" borderId="49" xfId="1" applyNumberFormat="1" applyFont="1" applyFill="1" applyBorder="1" applyAlignment="1">
      <alignment horizontal="right"/>
    </xf>
    <xf numFmtId="38" fontId="2" fillId="0" borderId="45" xfId="3" applyFont="1" applyBorder="1" applyAlignment="1"/>
    <xf numFmtId="38" fontId="2" fillId="0" borderId="50" xfId="3" applyFont="1" applyBorder="1" applyAlignment="1"/>
    <xf numFmtId="38" fontId="2" fillId="2" borderId="49" xfId="1" applyNumberFormat="1" applyFont="1" applyFill="1" applyBorder="1" applyAlignment="1"/>
    <xf numFmtId="177" fontId="2" fillId="0" borderId="5" xfId="1" applyNumberFormat="1" applyFont="1" applyBorder="1" applyAlignment="1">
      <alignment horizontal="right"/>
    </xf>
    <xf numFmtId="38" fontId="5" fillId="2" borderId="51" xfId="3" applyFont="1" applyFill="1" applyBorder="1" applyAlignment="1"/>
    <xf numFmtId="38" fontId="5" fillId="3" borderId="40" xfId="3" applyFont="1" applyFill="1" applyBorder="1" applyAlignment="1"/>
    <xf numFmtId="176" fontId="5" fillId="2" borderId="51" xfId="3" applyNumberFormat="1" applyFont="1" applyFill="1" applyBorder="1" applyAlignment="1"/>
    <xf numFmtId="0" fontId="2" fillId="2" borderId="52" xfId="1" applyFont="1" applyFill="1" applyBorder="1" applyAlignment="1">
      <alignment horizontal="left" vertical="center" justifyLastLine="1"/>
    </xf>
    <xf numFmtId="177" fontId="2" fillId="0" borderId="17" xfId="1" applyNumberFormat="1" applyFont="1" applyBorder="1" applyAlignment="1">
      <alignment horizontal="right"/>
    </xf>
    <xf numFmtId="177" fontId="2" fillId="0" borderId="18" xfId="1" applyNumberFormat="1" applyFont="1" applyBorder="1" applyAlignment="1">
      <alignment horizontal="right"/>
    </xf>
    <xf numFmtId="177" fontId="5" fillId="2" borderId="24" xfId="1" applyNumberFormat="1" applyFont="1" applyFill="1" applyBorder="1" applyAlignment="1">
      <alignment horizontal="right"/>
    </xf>
    <xf numFmtId="177" fontId="5" fillId="3" borderId="24" xfId="1" applyNumberFormat="1" applyFont="1" applyFill="1" applyBorder="1" applyAlignment="1"/>
    <xf numFmtId="38" fontId="2" fillId="0" borderId="52" xfId="3" applyFont="1" applyBorder="1" applyAlignment="1"/>
    <xf numFmtId="38" fontId="2" fillId="0" borderId="53" xfId="3" applyFont="1" applyBorder="1" applyAlignment="1"/>
    <xf numFmtId="38" fontId="2" fillId="2" borderId="24" xfId="1" applyNumberFormat="1" applyFont="1" applyFill="1" applyBorder="1" applyAlignment="1"/>
    <xf numFmtId="0" fontId="2" fillId="2" borderId="54" xfId="1" applyFont="1" applyFill="1" applyBorder="1" applyAlignment="1">
      <alignment horizontal="left" vertical="center" justifyLastLine="1"/>
    </xf>
    <xf numFmtId="177" fontId="2" fillId="0" borderId="55" xfId="1" applyNumberFormat="1" applyFont="1" applyBorder="1" applyAlignment="1">
      <alignment horizontal="right"/>
    </xf>
    <xf numFmtId="177" fontId="2" fillId="0" borderId="56" xfId="1" applyNumberFormat="1" applyFont="1" applyBorder="1" applyAlignment="1">
      <alignment horizontal="right"/>
    </xf>
    <xf numFmtId="177" fontId="5" fillId="2" borderId="57" xfId="1" applyNumberFormat="1" applyFont="1" applyFill="1" applyBorder="1" applyAlignment="1">
      <alignment horizontal="right"/>
    </xf>
    <xf numFmtId="177" fontId="5" fillId="3" borderId="57" xfId="1" applyNumberFormat="1" applyFont="1" applyFill="1" applyBorder="1" applyAlignment="1"/>
    <xf numFmtId="38" fontId="2" fillId="0" borderId="54" xfId="3" applyFont="1" applyBorder="1" applyAlignment="1"/>
    <xf numFmtId="38" fontId="2" fillId="0" borderId="58" xfId="3" applyFont="1" applyBorder="1" applyAlignment="1"/>
    <xf numFmtId="38" fontId="2" fillId="0" borderId="56" xfId="3" applyFont="1" applyBorder="1" applyAlignment="1"/>
    <xf numFmtId="38" fontId="2" fillId="2" borderId="57" xfId="1" applyNumberFormat="1" applyFont="1" applyFill="1" applyBorder="1" applyAlignment="1"/>
    <xf numFmtId="38" fontId="2" fillId="0" borderId="59" xfId="3" applyFont="1" applyBorder="1" applyAlignment="1"/>
    <xf numFmtId="0" fontId="5" fillId="2" borderId="54" xfId="1" applyFont="1" applyFill="1" applyBorder="1" applyAlignment="1">
      <alignment horizontal="center" vertical="center" justifyLastLine="1"/>
    </xf>
    <xf numFmtId="38" fontId="2" fillId="2" borderId="58" xfId="3" applyFont="1" applyFill="1" applyBorder="1" applyAlignment="1"/>
    <xf numFmtId="38" fontId="2" fillId="2" borderId="56" xfId="3" applyFont="1" applyFill="1" applyBorder="1" applyAlignment="1"/>
    <xf numFmtId="38" fontId="5" fillId="2" borderId="60" xfId="3" applyFont="1" applyFill="1" applyBorder="1" applyAlignment="1"/>
    <xf numFmtId="38" fontId="5" fillId="2" borderId="56" xfId="3" applyFont="1" applyFill="1" applyBorder="1" applyAlignment="1"/>
    <xf numFmtId="178" fontId="5" fillId="2" borderId="56" xfId="3" applyNumberFormat="1" applyFont="1" applyFill="1" applyBorder="1" applyAlignment="1"/>
    <xf numFmtId="38" fontId="2" fillId="2" borderId="59" xfId="3" applyFont="1" applyFill="1" applyBorder="1" applyAlignment="1"/>
    <xf numFmtId="177" fontId="2" fillId="2" borderId="55" xfId="1" applyNumberFormat="1" applyFont="1" applyFill="1" applyBorder="1" applyAlignment="1">
      <alignment horizontal="right"/>
    </xf>
    <xf numFmtId="177" fontId="2" fillId="2" borderId="56" xfId="1" applyNumberFormat="1" applyFont="1" applyFill="1" applyBorder="1" applyAlignment="1">
      <alignment horizontal="right"/>
    </xf>
    <xf numFmtId="38" fontId="2" fillId="2" borderId="54" xfId="3" applyFont="1" applyFill="1" applyBorder="1" applyAlignment="1"/>
    <xf numFmtId="38" fontId="2" fillId="2" borderId="57" xfId="3" applyFont="1" applyFill="1" applyBorder="1" applyAlignment="1"/>
    <xf numFmtId="38" fontId="2" fillId="2" borderId="58" xfId="3" applyFont="1" applyFill="1" applyBorder="1" applyAlignment="1">
      <alignment shrinkToFit="1"/>
    </xf>
    <xf numFmtId="38" fontId="2" fillId="2" borderId="56" xfId="3" applyFont="1" applyFill="1" applyBorder="1" applyAlignment="1">
      <alignment shrinkToFit="1"/>
    </xf>
    <xf numFmtId="38" fontId="2" fillId="2" borderId="57" xfId="3" applyFont="1" applyFill="1" applyBorder="1" applyAlignment="1">
      <alignment shrinkToFit="1"/>
    </xf>
    <xf numFmtId="0" fontId="2" fillId="2" borderId="9" xfId="1" applyFont="1" applyFill="1" applyBorder="1" applyAlignment="1">
      <alignment horizontal="center" vertical="center" justifyLastLine="1"/>
    </xf>
    <xf numFmtId="38" fontId="2" fillId="2" borderId="0" xfId="3" applyFont="1" applyFill="1" applyBorder="1" applyAlignment="1"/>
    <xf numFmtId="38" fontId="2" fillId="2" borderId="18" xfId="3" applyFont="1" applyFill="1" applyBorder="1" applyAlignment="1"/>
    <xf numFmtId="38" fontId="2" fillId="2" borderId="61" xfId="3" applyFont="1" applyFill="1" applyBorder="1" applyAlignment="1"/>
    <xf numFmtId="178" fontId="2" fillId="2" borderId="18" xfId="3" applyNumberFormat="1" applyFont="1" applyFill="1" applyBorder="1" applyAlignment="1"/>
    <xf numFmtId="38" fontId="2" fillId="2" borderId="62" xfId="3" applyFont="1" applyFill="1" applyBorder="1" applyAlignment="1"/>
    <xf numFmtId="177" fontId="2" fillId="2" borderId="17" xfId="1" applyNumberFormat="1" applyFont="1" applyFill="1" applyBorder="1" applyAlignment="1">
      <alignment horizontal="right"/>
    </xf>
    <xf numFmtId="177" fontId="2" fillId="2" borderId="18" xfId="1" applyNumberFormat="1" applyFont="1" applyFill="1" applyBorder="1" applyAlignment="1">
      <alignment horizontal="right"/>
    </xf>
    <xf numFmtId="177" fontId="2" fillId="2" borderId="24" xfId="1" applyNumberFormat="1" applyFont="1" applyFill="1" applyBorder="1" applyAlignment="1">
      <alignment horizontal="right"/>
    </xf>
    <xf numFmtId="38" fontId="2" fillId="2" borderId="9" xfId="3" applyFont="1" applyFill="1" applyBorder="1" applyAlignment="1"/>
    <xf numFmtId="38" fontId="2" fillId="2" borderId="19" xfId="1" applyNumberFormat="1" applyFont="1" applyFill="1" applyBorder="1" applyAlignment="1"/>
    <xf numFmtId="38" fontId="2" fillId="2" borderId="20" xfId="3" applyFont="1" applyFill="1" applyBorder="1" applyAlignment="1"/>
    <xf numFmtId="0" fontId="2" fillId="2" borderId="54" xfId="1" applyFont="1" applyFill="1" applyBorder="1" applyAlignment="1">
      <alignment horizontal="center" vertical="center" justifyLastLine="1"/>
    </xf>
    <xf numFmtId="38" fontId="2" fillId="2" borderId="60" xfId="3" applyFont="1" applyFill="1" applyBorder="1" applyAlignment="1"/>
    <xf numFmtId="178" fontId="2" fillId="2" borderId="56" xfId="3" applyNumberFormat="1" applyFont="1" applyFill="1" applyBorder="1" applyAlignment="1"/>
    <xf numFmtId="177" fontId="2" fillId="2" borderId="57" xfId="1" applyNumberFormat="1" applyFont="1" applyFill="1" applyBorder="1" applyAlignment="1">
      <alignment horizontal="right"/>
    </xf>
    <xf numFmtId="177" fontId="2" fillId="2" borderId="55" xfId="1" applyNumberFormat="1" applyFont="1" applyFill="1" applyBorder="1" applyAlignment="1"/>
    <xf numFmtId="177" fontId="2" fillId="2" borderId="56" xfId="1" applyNumberFormat="1" applyFont="1" applyFill="1" applyBorder="1" applyAlignment="1"/>
    <xf numFmtId="177" fontId="5" fillId="2" borderId="57" xfId="1" applyNumberFormat="1" applyFont="1" applyFill="1" applyBorder="1" applyAlignment="1"/>
    <xf numFmtId="0" fontId="2" fillId="2" borderId="54" xfId="1" applyFont="1" applyFill="1" applyBorder="1" applyAlignment="1">
      <alignment horizontal="right" vertical="center" justifyLastLine="1"/>
    </xf>
  </cellXfs>
  <cellStyles count="4">
    <cellStyle name="桁区切り 2" xfId="2"/>
    <cellStyle name="桁区切り 3" xfId="3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&#31246;&#21209;/03&#22320;&#26041;&#31246;&#38306;&#20418;/0306&#24500;&#21454;&#38306;&#20418;/&#9679;&#24500;&#21454;&#23455;&#32318;&#35519;/&#24500;&#21454;&#23455;&#32318;&#65288;R&#20803;&#65374;R5&#65289;/&#24500;&#21454;&#23455;&#32318;&#65288;R4&#65289;/04_R5.5&#26411;/90_&#38598;&#35336;&#32080;&#26524;/&#9314;&#31246;&#30446;&#21029;&#38598;&#35336;&#65292;&#24066;&#30010;&#26449;&#21029;&#65292;&#65299;&#24180;&#23550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集計"/>
      <sheetName val="②税目別（計）"/>
      <sheetName val="住民税"/>
      <sheetName val="固定"/>
      <sheetName val="（土地）"/>
      <sheetName val="（家屋）"/>
      <sheetName val="（償却資産）"/>
      <sheetName val="軽自"/>
      <sheetName val="たばこ"/>
      <sheetName val="入湯"/>
      <sheetName val="都市計画"/>
      <sheetName val="国保"/>
      <sheetName val="③市町村別 前年比"/>
      <sheetName val="④前年比【国保】"/>
      <sheetName val="⑤３年比【調定】"/>
      <sheetName val="⑤３年比【収入】 "/>
      <sheetName val="一覧(今年度)"/>
      <sheetName val="一覧(前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令和４年度　市町村税の徴収実績に関する調（令和５年５月末現在）</v>
          </cell>
        </row>
        <row r="6">
          <cell r="CQ6">
            <v>174035</v>
          </cell>
          <cell r="CR6">
            <v>64</v>
          </cell>
          <cell r="CT6">
            <v>174035</v>
          </cell>
          <cell r="CU6">
            <v>64</v>
          </cell>
          <cell r="FJ6">
            <v>0</v>
          </cell>
          <cell r="FK6">
            <v>0</v>
          </cell>
          <cell r="HM6">
            <v>0</v>
          </cell>
          <cell r="HN6">
            <v>0</v>
          </cell>
        </row>
        <row r="7">
          <cell r="CQ7">
            <v>14460</v>
          </cell>
          <cell r="CR7">
            <v>0</v>
          </cell>
          <cell r="CT7">
            <v>14460</v>
          </cell>
          <cell r="CU7">
            <v>0</v>
          </cell>
          <cell r="FJ7">
            <v>0</v>
          </cell>
          <cell r="FK7">
            <v>0</v>
          </cell>
          <cell r="HM7">
            <v>0</v>
          </cell>
          <cell r="HN7">
            <v>0</v>
          </cell>
        </row>
        <row r="8">
          <cell r="CQ8">
            <v>0</v>
          </cell>
          <cell r="CR8">
            <v>0</v>
          </cell>
          <cell r="CT8">
            <v>0</v>
          </cell>
          <cell r="CU8">
            <v>0</v>
          </cell>
          <cell r="FJ8">
            <v>0</v>
          </cell>
          <cell r="FK8">
            <v>0</v>
          </cell>
          <cell r="HM8">
            <v>0</v>
          </cell>
          <cell r="HN8">
            <v>0</v>
          </cell>
        </row>
        <row r="9">
          <cell r="CQ9">
            <v>6820</v>
          </cell>
          <cell r="CR9">
            <v>0</v>
          </cell>
          <cell r="CT9">
            <v>6820</v>
          </cell>
          <cell r="CU9">
            <v>0</v>
          </cell>
          <cell r="FJ9">
            <v>0</v>
          </cell>
          <cell r="FK9">
            <v>0</v>
          </cell>
          <cell r="HM9">
            <v>0</v>
          </cell>
          <cell r="HN9">
            <v>0</v>
          </cell>
        </row>
        <row r="10">
          <cell r="CQ10">
            <v>5495</v>
          </cell>
          <cell r="CR10">
            <v>0</v>
          </cell>
          <cell r="CT10">
            <v>5495</v>
          </cell>
          <cell r="CU10">
            <v>0</v>
          </cell>
          <cell r="FJ10">
            <v>0</v>
          </cell>
          <cell r="FK10">
            <v>0</v>
          </cell>
          <cell r="HM10">
            <v>0</v>
          </cell>
          <cell r="HN10">
            <v>0</v>
          </cell>
        </row>
        <row r="11">
          <cell r="CQ11">
            <v>13687</v>
          </cell>
          <cell r="CR11">
            <v>0</v>
          </cell>
          <cell r="CT11">
            <v>13687</v>
          </cell>
          <cell r="CU11">
            <v>0</v>
          </cell>
          <cell r="FJ11">
            <v>0</v>
          </cell>
          <cell r="FK11">
            <v>0</v>
          </cell>
          <cell r="HM11">
            <v>0</v>
          </cell>
          <cell r="HN11">
            <v>0</v>
          </cell>
        </row>
        <row r="12">
          <cell r="CQ12">
            <v>0</v>
          </cell>
          <cell r="CR12">
            <v>0</v>
          </cell>
          <cell r="CT12">
            <v>0</v>
          </cell>
          <cell r="CU12">
            <v>0</v>
          </cell>
          <cell r="FJ12">
            <v>0</v>
          </cell>
          <cell r="FK12">
            <v>0</v>
          </cell>
          <cell r="HM12">
            <v>0</v>
          </cell>
          <cell r="HN12">
            <v>0</v>
          </cell>
        </row>
        <row r="13">
          <cell r="CQ13">
            <v>0</v>
          </cell>
          <cell r="CR13">
            <v>0</v>
          </cell>
          <cell r="CT13">
            <v>0</v>
          </cell>
          <cell r="CU13">
            <v>0</v>
          </cell>
          <cell r="FJ13">
            <v>0</v>
          </cell>
          <cell r="FK13">
            <v>0</v>
          </cell>
          <cell r="HM13">
            <v>0</v>
          </cell>
          <cell r="HN13">
            <v>0</v>
          </cell>
        </row>
        <row r="14">
          <cell r="CQ14">
            <v>0</v>
          </cell>
          <cell r="CR14">
            <v>0</v>
          </cell>
          <cell r="CT14">
            <v>0</v>
          </cell>
          <cell r="CU14">
            <v>0</v>
          </cell>
          <cell r="FJ14">
            <v>0</v>
          </cell>
          <cell r="FK14">
            <v>0</v>
          </cell>
          <cell r="HM14">
            <v>0</v>
          </cell>
          <cell r="HN14">
            <v>0</v>
          </cell>
        </row>
        <row r="15">
          <cell r="CQ15">
            <v>0</v>
          </cell>
          <cell r="CR15">
            <v>0</v>
          </cell>
          <cell r="CT15">
            <v>0</v>
          </cell>
          <cell r="CU15">
            <v>0</v>
          </cell>
          <cell r="FJ15">
            <v>0</v>
          </cell>
          <cell r="FK15">
            <v>0</v>
          </cell>
          <cell r="HM15">
            <v>0</v>
          </cell>
          <cell r="HN15">
            <v>0</v>
          </cell>
        </row>
        <row r="16">
          <cell r="CQ16">
            <v>14216</v>
          </cell>
          <cell r="CR16">
            <v>0</v>
          </cell>
          <cell r="CT16">
            <v>14216</v>
          </cell>
          <cell r="CU16">
            <v>0</v>
          </cell>
          <cell r="FJ16">
            <v>0</v>
          </cell>
          <cell r="FK16">
            <v>0</v>
          </cell>
          <cell r="HM16">
            <v>0</v>
          </cell>
          <cell r="HN16">
            <v>0</v>
          </cell>
        </row>
        <row r="17">
          <cell r="CQ17">
            <v>2569</v>
          </cell>
          <cell r="CR17">
            <v>0</v>
          </cell>
          <cell r="CT17">
            <v>2896</v>
          </cell>
          <cell r="CU17">
            <v>0</v>
          </cell>
          <cell r="FJ17">
            <v>327</v>
          </cell>
          <cell r="FK17">
            <v>0</v>
          </cell>
          <cell r="HM17">
            <v>0</v>
          </cell>
          <cell r="HN17">
            <v>0</v>
          </cell>
        </row>
        <row r="18">
          <cell r="CQ18">
            <v>66237</v>
          </cell>
          <cell r="CR18">
            <v>2251</v>
          </cell>
          <cell r="CT18">
            <v>66237</v>
          </cell>
          <cell r="CU18">
            <v>46</v>
          </cell>
          <cell r="FJ18">
            <v>0</v>
          </cell>
          <cell r="FK18">
            <v>0</v>
          </cell>
          <cell r="HM18">
            <v>0</v>
          </cell>
          <cell r="HN18">
            <v>0</v>
          </cell>
        </row>
        <row r="19">
          <cell r="CQ19">
            <v>7070</v>
          </cell>
          <cell r="CR19">
            <v>0</v>
          </cell>
          <cell r="CT19">
            <v>7070</v>
          </cell>
          <cell r="CU19">
            <v>0</v>
          </cell>
          <cell r="FJ19">
            <v>0</v>
          </cell>
          <cell r="FK19">
            <v>0</v>
          </cell>
          <cell r="HM19">
            <v>0</v>
          </cell>
          <cell r="HN19">
            <v>0</v>
          </cell>
        </row>
        <row r="20">
          <cell r="CQ20">
            <v>24447</v>
          </cell>
          <cell r="CR20">
            <v>174</v>
          </cell>
          <cell r="CT20">
            <v>24225</v>
          </cell>
          <cell r="CU20">
            <v>174</v>
          </cell>
          <cell r="FJ20">
            <v>0</v>
          </cell>
          <cell r="FK20">
            <v>0</v>
          </cell>
          <cell r="HM20">
            <v>0</v>
          </cell>
          <cell r="HN20">
            <v>0</v>
          </cell>
        </row>
        <row r="21">
          <cell r="CQ21">
            <v>0</v>
          </cell>
          <cell r="CR21">
            <v>0</v>
          </cell>
          <cell r="CT21">
            <v>0</v>
          </cell>
          <cell r="CU21">
            <v>0</v>
          </cell>
          <cell r="FJ21">
            <v>0</v>
          </cell>
          <cell r="FK21">
            <v>0</v>
          </cell>
          <cell r="HM21">
            <v>0</v>
          </cell>
          <cell r="HN21">
            <v>0</v>
          </cell>
        </row>
        <row r="22">
          <cell r="CQ22">
            <v>5484</v>
          </cell>
          <cell r="CR22">
            <v>0</v>
          </cell>
          <cell r="CT22">
            <v>5484</v>
          </cell>
          <cell r="CU22">
            <v>0</v>
          </cell>
          <cell r="FJ22">
            <v>0</v>
          </cell>
          <cell r="FK22">
            <v>0</v>
          </cell>
          <cell r="HM22">
            <v>0</v>
          </cell>
          <cell r="HN22">
            <v>0</v>
          </cell>
        </row>
        <row r="23">
          <cell r="CQ23">
            <v>0</v>
          </cell>
          <cell r="CR23">
            <v>56</v>
          </cell>
          <cell r="CT23">
            <v>0</v>
          </cell>
          <cell r="CU23">
            <v>0</v>
          </cell>
          <cell r="FJ23">
            <v>0</v>
          </cell>
          <cell r="FK23">
            <v>0</v>
          </cell>
          <cell r="HM23">
            <v>0</v>
          </cell>
          <cell r="HN23">
            <v>0</v>
          </cell>
        </row>
        <row r="24">
          <cell r="CQ24">
            <v>0</v>
          </cell>
          <cell r="CR24">
            <v>0</v>
          </cell>
          <cell r="CT24">
            <v>0</v>
          </cell>
          <cell r="CU24">
            <v>0</v>
          </cell>
          <cell r="FJ24">
            <v>0</v>
          </cell>
          <cell r="FK24">
            <v>0</v>
          </cell>
          <cell r="HM24">
            <v>0</v>
          </cell>
          <cell r="HN24">
            <v>0</v>
          </cell>
        </row>
        <row r="25">
          <cell r="CQ25">
            <v>2610</v>
          </cell>
          <cell r="CR25">
            <v>149</v>
          </cell>
          <cell r="CT25">
            <v>2607</v>
          </cell>
          <cell r="CU25">
            <v>122</v>
          </cell>
          <cell r="FJ25">
            <v>0</v>
          </cell>
          <cell r="FK25">
            <v>0</v>
          </cell>
          <cell r="HM25">
            <v>0</v>
          </cell>
          <cell r="HN25">
            <v>0</v>
          </cell>
        </row>
        <row r="26">
          <cell r="CQ26">
            <v>0</v>
          </cell>
          <cell r="CR26">
            <v>0</v>
          </cell>
          <cell r="CT26">
            <v>0</v>
          </cell>
          <cell r="CU26">
            <v>0</v>
          </cell>
          <cell r="FJ26">
            <v>0</v>
          </cell>
          <cell r="FK26">
            <v>0</v>
          </cell>
          <cell r="HM26">
            <v>0</v>
          </cell>
          <cell r="HN26">
            <v>0</v>
          </cell>
        </row>
        <row r="27">
          <cell r="CQ27">
            <v>6005</v>
          </cell>
          <cell r="CR27">
            <v>0</v>
          </cell>
          <cell r="CT27">
            <v>6005</v>
          </cell>
          <cell r="CU27">
            <v>0</v>
          </cell>
          <cell r="FJ27">
            <v>0</v>
          </cell>
          <cell r="FK27">
            <v>0</v>
          </cell>
          <cell r="HM27">
            <v>0</v>
          </cell>
          <cell r="HN27">
            <v>0</v>
          </cell>
        </row>
        <row r="28">
          <cell r="CQ28">
            <v>0</v>
          </cell>
          <cell r="CR28">
            <v>0</v>
          </cell>
          <cell r="CT28">
            <v>0</v>
          </cell>
          <cell r="CU28">
            <v>0</v>
          </cell>
          <cell r="FJ28">
            <v>0</v>
          </cell>
          <cell r="FK28">
            <v>0</v>
          </cell>
          <cell r="HM28">
            <v>0</v>
          </cell>
          <cell r="HN28">
            <v>0</v>
          </cell>
        </row>
        <row r="29">
          <cell r="CQ29">
            <v>35026</v>
          </cell>
          <cell r="CR29">
            <v>0</v>
          </cell>
          <cell r="CT29">
            <v>35026</v>
          </cell>
          <cell r="CU29">
            <v>0</v>
          </cell>
          <cell r="FJ29">
            <v>0</v>
          </cell>
          <cell r="FK29">
            <v>0</v>
          </cell>
          <cell r="HM29">
            <v>0</v>
          </cell>
          <cell r="HN29">
            <v>0</v>
          </cell>
        </row>
        <row r="30">
          <cell r="CQ30">
            <v>0</v>
          </cell>
          <cell r="CR30">
            <v>0</v>
          </cell>
          <cell r="CT30">
            <v>0</v>
          </cell>
          <cell r="CU30">
            <v>0</v>
          </cell>
          <cell r="FJ30">
            <v>0</v>
          </cell>
          <cell r="FK30">
            <v>0</v>
          </cell>
          <cell r="HM30">
            <v>0</v>
          </cell>
          <cell r="HN30">
            <v>0</v>
          </cell>
        </row>
        <row r="31">
          <cell r="CQ31">
            <v>148</v>
          </cell>
          <cell r="CR31">
            <v>0</v>
          </cell>
          <cell r="CT31">
            <v>148</v>
          </cell>
          <cell r="CU31">
            <v>0</v>
          </cell>
          <cell r="FJ31">
            <v>0</v>
          </cell>
          <cell r="FK31">
            <v>0</v>
          </cell>
          <cell r="HM31">
            <v>0</v>
          </cell>
          <cell r="HN31">
            <v>0</v>
          </cell>
        </row>
        <row r="32">
          <cell r="CQ32">
            <v>194</v>
          </cell>
          <cell r="CR32">
            <v>0</v>
          </cell>
          <cell r="CT32">
            <v>194</v>
          </cell>
          <cell r="CU32">
            <v>0</v>
          </cell>
          <cell r="FJ32">
            <v>0</v>
          </cell>
          <cell r="FK32">
            <v>0</v>
          </cell>
          <cell r="HM32">
            <v>0</v>
          </cell>
          <cell r="HN32">
            <v>0</v>
          </cell>
        </row>
        <row r="33">
          <cell r="CQ33">
            <v>2649</v>
          </cell>
          <cell r="CR33">
            <v>0</v>
          </cell>
          <cell r="CT33">
            <v>2649</v>
          </cell>
          <cell r="CU33">
            <v>0</v>
          </cell>
          <cell r="FJ33">
            <v>0</v>
          </cell>
          <cell r="FK33">
            <v>0</v>
          </cell>
          <cell r="HM33">
            <v>0</v>
          </cell>
          <cell r="HN33">
            <v>0</v>
          </cell>
        </row>
        <row r="34">
          <cell r="CQ34">
            <v>0</v>
          </cell>
          <cell r="CR34">
            <v>0</v>
          </cell>
          <cell r="CT34">
            <v>0</v>
          </cell>
          <cell r="CU34">
            <v>0</v>
          </cell>
          <cell r="FJ34">
            <v>0</v>
          </cell>
          <cell r="FK34">
            <v>0</v>
          </cell>
          <cell r="HM34">
            <v>0</v>
          </cell>
          <cell r="HN34">
            <v>0</v>
          </cell>
        </row>
        <row r="35">
          <cell r="CQ35">
            <v>10998</v>
          </cell>
          <cell r="CR35">
            <v>0</v>
          </cell>
          <cell r="CT35">
            <v>10998</v>
          </cell>
          <cell r="CU35">
            <v>0</v>
          </cell>
          <cell r="FJ35">
            <v>0</v>
          </cell>
          <cell r="FK35">
            <v>0</v>
          </cell>
          <cell r="HM35">
            <v>0</v>
          </cell>
          <cell r="HN35">
            <v>0</v>
          </cell>
        </row>
        <row r="36">
          <cell r="CQ36">
            <v>7951</v>
          </cell>
          <cell r="CR36">
            <v>0</v>
          </cell>
          <cell r="CT36">
            <v>7951</v>
          </cell>
          <cell r="CU36">
            <v>0</v>
          </cell>
          <cell r="FJ36">
            <v>0</v>
          </cell>
          <cell r="FK36">
            <v>0</v>
          </cell>
          <cell r="HM36">
            <v>0</v>
          </cell>
          <cell r="HN36">
            <v>0</v>
          </cell>
        </row>
        <row r="37">
          <cell r="CQ37">
            <v>0</v>
          </cell>
          <cell r="CR37">
            <v>0</v>
          </cell>
          <cell r="CT37">
            <v>0</v>
          </cell>
          <cell r="CU37">
            <v>0</v>
          </cell>
          <cell r="FJ37">
            <v>0</v>
          </cell>
          <cell r="FK37">
            <v>0</v>
          </cell>
          <cell r="HM37">
            <v>0</v>
          </cell>
          <cell r="HN37">
            <v>0</v>
          </cell>
        </row>
        <row r="38">
          <cell r="CQ38">
            <v>0</v>
          </cell>
          <cell r="CR38">
            <v>0</v>
          </cell>
          <cell r="CT38">
            <v>0</v>
          </cell>
          <cell r="CU38">
            <v>0</v>
          </cell>
          <cell r="FJ38">
            <v>0</v>
          </cell>
          <cell r="FK38">
            <v>0</v>
          </cell>
          <cell r="HM38">
            <v>0</v>
          </cell>
          <cell r="HN38">
            <v>0</v>
          </cell>
        </row>
        <row r="39">
          <cell r="CQ39">
            <v>3040</v>
          </cell>
          <cell r="CR39">
            <v>0</v>
          </cell>
          <cell r="CT39">
            <v>3040</v>
          </cell>
          <cell r="CU39">
            <v>0</v>
          </cell>
          <cell r="FJ39">
            <v>0</v>
          </cell>
          <cell r="FK39">
            <v>0</v>
          </cell>
          <cell r="HM39">
            <v>0</v>
          </cell>
          <cell r="HN39">
            <v>0</v>
          </cell>
        </row>
        <row r="40">
          <cell r="CQ40">
            <v>3890</v>
          </cell>
          <cell r="CR40">
            <v>0</v>
          </cell>
          <cell r="CT40">
            <v>3890</v>
          </cell>
          <cell r="CU40">
            <v>0</v>
          </cell>
          <cell r="FJ40">
            <v>0</v>
          </cell>
          <cell r="FK40">
            <v>0</v>
          </cell>
          <cell r="HM40">
            <v>0</v>
          </cell>
          <cell r="HN40">
            <v>0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zoomScaleNormal="100" zoomScaleSheetLayoutView="100" workbookViewId="0">
      <selection activeCell="J19" sqref="J19"/>
    </sheetView>
  </sheetViews>
  <sheetFormatPr defaultColWidth="8.875" defaultRowHeight="11.25" x14ac:dyDescent="0.4"/>
  <cols>
    <col min="1" max="1" width="1.625" style="1" customWidth="1"/>
    <col min="2" max="2" width="8.125" style="11" customWidth="1"/>
    <col min="3" max="5" width="9.25" style="1" customWidth="1"/>
    <col min="6" max="6" width="11.375" style="1" hidden="1" customWidth="1"/>
    <col min="7" max="7" width="7.75" style="1" hidden="1" customWidth="1"/>
    <col min="8" max="10" width="9.25" style="1" customWidth="1"/>
    <col min="11" max="11" width="11.375" style="1" hidden="1" customWidth="1"/>
    <col min="12" max="12" width="7.5" style="1" hidden="1" customWidth="1"/>
    <col min="13" max="15" width="6.625" style="1" customWidth="1"/>
    <col min="16" max="16" width="6.5" style="1" hidden="1" customWidth="1"/>
    <col min="17" max="18" width="7.5" style="1" hidden="1" customWidth="1"/>
    <col min="19" max="19" width="6.125" style="1" bestFit="1" customWidth="1"/>
    <col min="20" max="20" width="6" style="1" bestFit="1" customWidth="1"/>
    <col min="21" max="22" width="6.125" style="1" bestFit="1" customWidth="1"/>
    <col min="23" max="24" width="7" style="1" bestFit="1" customWidth="1"/>
    <col min="25" max="27" width="8.125" style="1" bestFit="1" customWidth="1"/>
    <col min="28" max="16384" width="8.875" style="1"/>
  </cols>
  <sheetData>
    <row r="1" spans="1:27" ht="14.25" x14ac:dyDescent="0.4">
      <c r="B1" s="2" t="str">
        <f>'[1]一覧(今年度)'!B1</f>
        <v>令和４年度　市町村税の徴収実績に関する調（令和５年５月末現在）</v>
      </c>
      <c r="C1" s="2"/>
      <c r="D1" s="2"/>
      <c r="E1" s="2"/>
      <c r="F1" s="3"/>
      <c r="G1" s="3"/>
      <c r="H1" s="2"/>
      <c r="I1" s="3"/>
      <c r="J1" s="3"/>
      <c r="K1" s="4"/>
      <c r="L1" s="4"/>
      <c r="M1" s="5" t="s">
        <v>0</v>
      </c>
      <c r="N1" s="5"/>
      <c r="O1" s="5"/>
      <c r="P1" s="5"/>
      <c r="Q1" s="5"/>
      <c r="R1" s="5"/>
      <c r="S1" s="3"/>
      <c r="T1" s="3"/>
      <c r="U1" s="3"/>
      <c r="V1" s="3"/>
      <c r="W1" s="3"/>
      <c r="X1" s="3"/>
      <c r="Y1" s="3"/>
    </row>
    <row r="2" spans="1:27" ht="14.25" x14ac:dyDescent="0.15">
      <c r="A2" s="6"/>
      <c r="B2" s="7" t="s">
        <v>1</v>
      </c>
      <c r="C2" s="8"/>
      <c r="D2" s="8"/>
      <c r="E2" s="8"/>
      <c r="F2" s="8"/>
      <c r="G2" s="8"/>
      <c r="H2" s="8"/>
      <c r="I2" s="8"/>
      <c r="K2" s="9"/>
      <c r="L2" s="9"/>
      <c r="M2" s="5"/>
      <c r="N2" s="5"/>
      <c r="O2" s="5"/>
      <c r="P2" s="5"/>
      <c r="Q2" s="5"/>
      <c r="R2" s="5"/>
      <c r="S2" s="10"/>
      <c r="T2" s="10"/>
      <c r="U2" s="10"/>
      <c r="V2" s="10"/>
      <c r="W2" s="10"/>
      <c r="X2" s="10"/>
    </row>
    <row r="3" spans="1:27" ht="14.25" x14ac:dyDescent="0.15">
      <c r="K3" s="9"/>
      <c r="L3" s="9"/>
      <c r="P3" s="9"/>
      <c r="Z3" s="12" t="s">
        <v>2</v>
      </c>
      <c r="AA3" s="13" t="s">
        <v>3</v>
      </c>
    </row>
    <row r="4" spans="1:27" ht="18.75" customHeight="1" x14ac:dyDescent="0.4">
      <c r="B4" s="14"/>
      <c r="C4" s="15" t="s">
        <v>4</v>
      </c>
      <c r="D4" s="16"/>
      <c r="E4" s="16"/>
      <c r="F4" s="16"/>
      <c r="G4" s="17"/>
      <c r="H4" s="15" t="s">
        <v>5</v>
      </c>
      <c r="I4" s="16"/>
      <c r="J4" s="16"/>
      <c r="K4" s="16"/>
      <c r="L4" s="16"/>
      <c r="M4" s="15" t="s">
        <v>6</v>
      </c>
      <c r="N4" s="16"/>
      <c r="O4" s="16"/>
      <c r="P4" s="17"/>
      <c r="Q4" s="18" t="s">
        <v>7</v>
      </c>
      <c r="R4" s="18"/>
      <c r="S4" s="19" t="s">
        <v>8</v>
      </c>
      <c r="T4" s="20"/>
      <c r="U4" s="21"/>
      <c r="V4" s="22" t="s">
        <v>9</v>
      </c>
      <c r="W4" s="20"/>
      <c r="X4" s="21"/>
      <c r="Y4" s="19" t="s">
        <v>10</v>
      </c>
      <c r="Z4" s="20"/>
      <c r="AA4" s="21"/>
    </row>
    <row r="5" spans="1:27" ht="11.25" customHeight="1" x14ac:dyDescent="0.4">
      <c r="B5" s="23" t="s">
        <v>11</v>
      </c>
      <c r="C5" s="24" t="s">
        <v>12</v>
      </c>
      <c r="D5" s="25" t="s">
        <v>13</v>
      </c>
      <c r="E5" s="26" t="s">
        <v>14</v>
      </c>
      <c r="F5" s="27" t="s">
        <v>15</v>
      </c>
      <c r="G5" s="27" t="s">
        <v>15</v>
      </c>
      <c r="H5" s="28" t="s">
        <v>12</v>
      </c>
      <c r="I5" s="25" t="s">
        <v>13</v>
      </c>
      <c r="J5" s="26" t="s">
        <v>14</v>
      </c>
      <c r="K5" s="25" t="s">
        <v>15</v>
      </c>
      <c r="L5" s="29" t="s">
        <v>15</v>
      </c>
      <c r="M5" s="24" t="s">
        <v>16</v>
      </c>
      <c r="N5" s="25" t="s">
        <v>17</v>
      </c>
      <c r="O5" s="25" t="s">
        <v>14</v>
      </c>
      <c r="P5" s="30" t="s">
        <v>15</v>
      </c>
      <c r="Q5" s="31" t="s">
        <v>12</v>
      </c>
      <c r="R5" s="31"/>
      <c r="S5" s="32" t="s">
        <v>18</v>
      </c>
      <c r="T5" s="33" t="s">
        <v>19</v>
      </c>
      <c r="U5" s="34" t="s">
        <v>14</v>
      </c>
      <c r="V5" s="35" t="s">
        <v>18</v>
      </c>
      <c r="W5" s="33" t="s">
        <v>19</v>
      </c>
      <c r="X5" s="34" t="s">
        <v>14</v>
      </c>
      <c r="Y5" s="32" t="s">
        <v>18</v>
      </c>
      <c r="Z5" s="33" t="s">
        <v>19</v>
      </c>
      <c r="AA5" s="34" t="s">
        <v>14</v>
      </c>
    </row>
    <row r="6" spans="1:27" x14ac:dyDescent="0.4">
      <c r="B6" s="23"/>
      <c r="C6" s="36" t="s">
        <v>20</v>
      </c>
      <c r="D6" s="37" t="s">
        <v>21</v>
      </c>
      <c r="E6" s="38" t="s">
        <v>22</v>
      </c>
      <c r="F6" s="39" t="s">
        <v>23</v>
      </c>
      <c r="G6" s="39" t="s">
        <v>24</v>
      </c>
      <c r="H6" s="40" t="s">
        <v>25</v>
      </c>
      <c r="I6" s="37" t="s">
        <v>26</v>
      </c>
      <c r="J6" s="38" t="s">
        <v>27</v>
      </c>
      <c r="K6" s="41" t="s">
        <v>23</v>
      </c>
      <c r="L6" s="42" t="s">
        <v>24</v>
      </c>
      <c r="M6" s="36" t="s">
        <v>28</v>
      </c>
      <c r="N6" s="37" t="s">
        <v>29</v>
      </c>
      <c r="O6" s="41" t="s">
        <v>30</v>
      </c>
      <c r="P6" s="43" t="s">
        <v>31</v>
      </c>
      <c r="Q6" s="23" t="s">
        <v>32</v>
      </c>
      <c r="R6" s="23" t="s">
        <v>33</v>
      </c>
      <c r="S6" s="44"/>
      <c r="T6" s="45"/>
      <c r="U6" s="46"/>
      <c r="V6" s="47"/>
      <c r="W6" s="45"/>
      <c r="X6" s="46"/>
      <c r="Y6" s="44"/>
      <c r="Z6" s="45"/>
      <c r="AA6" s="46"/>
    </row>
    <row r="7" spans="1:27" ht="14.25" x14ac:dyDescent="0.15">
      <c r="A7" s="48"/>
      <c r="B7" s="49" t="s">
        <v>34</v>
      </c>
      <c r="C7" s="50">
        <f>'[1]一覧(今年度)'!CQ6</f>
        <v>174035</v>
      </c>
      <c r="D7" s="51">
        <f>'[1]一覧(今年度)'!CR6</f>
        <v>64</v>
      </c>
      <c r="E7" s="52">
        <f>SUM(C7:D7)</f>
        <v>174099</v>
      </c>
      <c r="F7" s="53">
        <v>121090</v>
      </c>
      <c r="G7" s="54">
        <f>(E7-F7)/F7*100</f>
        <v>43.776529853827732</v>
      </c>
      <c r="H7" s="50">
        <f>'[1]一覧(今年度)'!CT6</f>
        <v>174035</v>
      </c>
      <c r="I7" s="51">
        <f>'[1]一覧(今年度)'!CU6</f>
        <v>64</v>
      </c>
      <c r="J7" s="52">
        <f>SUM(H7:I7)</f>
        <v>174099</v>
      </c>
      <c r="K7" s="53">
        <v>119710</v>
      </c>
      <c r="L7" s="54">
        <f>(J7-K7)/K7*100</f>
        <v>45.433965416423021</v>
      </c>
      <c r="M7" s="55">
        <f>IFERROR(H7/C7*100,"-")</f>
        <v>100</v>
      </c>
      <c r="N7" s="56">
        <f>IFERROR(I7/D7*100,"-")</f>
        <v>100</v>
      </c>
      <c r="O7" s="57">
        <f>IFERROR(J7/E7*100,"-")</f>
        <v>100</v>
      </c>
      <c r="P7" s="58">
        <v>98.860351804442985</v>
      </c>
      <c r="Q7" s="59"/>
      <c r="R7" s="59"/>
      <c r="S7" s="60">
        <f>'[1]一覧(今年度)'!FJ6</f>
        <v>0</v>
      </c>
      <c r="T7" s="51">
        <f>'[1]一覧(今年度)'!FK6</f>
        <v>0</v>
      </c>
      <c r="U7" s="61">
        <f t="shared" ref="U7:U41" si="0">SUM(S7:T7)</f>
        <v>0</v>
      </c>
      <c r="V7" s="50">
        <f>'[1]一覧(今年度)'!HM6</f>
        <v>0</v>
      </c>
      <c r="W7" s="51">
        <f>'[1]一覧(今年度)'!HN6</f>
        <v>0</v>
      </c>
      <c r="X7" s="61">
        <f>SUM(V7:W7)</f>
        <v>0</v>
      </c>
      <c r="Y7" s="62">
        <f t="shared" ref="Y7:Z41" si="1">C7-H7+S7-V7</f>
        <v>0</v>
      </c>
      <c r="Z7" s="51">
        <f t="shared" si="1"/>
        <v>0</v>
      </c>
      <c r="AA7" s="61">
        <f>SUM(Y7:Z7)</f>
        <v>0</v>
      </c>
    </row>
    <row r="8" spans="1:27" ht="14.25" x14ac:dyDescent="0.15">
      <c r="A8" s="48"/>
      <c r="B8" s="63" t="s">
        <v>35</v>
      </c>
      <c r="C8" s="64">
        <f>'[1]一覧(今年度)'!CQ7</f>
        <v>14460</v>
      </c>
      <c r="D8" s="65">
        <f>'[1]一覧(今年度)'!CR7</f>
        <v>0</v>
      </c>
      <c r="E8" s="66">
        <f t="shared" ref="E8:E41" si="2">SUM(C8:D8)</f>
        <v>14460</v>
      </c>
      <c r="F8" s="67">
        <v>12011</v>
      </c>
      <c r="G8" s="68">
        <f t="shared" ref="G8:G44" si="3">(E8-F8)/F8*100</f>
        <v>20.38964282740821</v>
      </c>
      <c r="H8" s="64">
        <f>'[1]一覧(今年度)'!CT7</f>
        <v>14460</v>
      </c>
      <c r="I8" s="65">
        <f>'[1]一覧(今年度)'!CU7</f>
        <v>0</v>
      </c>
      <c r="J8" s="66">
        <f t="shared" ref="J8:J41" si="4">SUM(H8:I8)</f>
        <v>14460</v>
      </c>
      <c r="K8" s="67">
        <v>12011</v>
      </c>
      <c r="L8" s="68">
        <f t="shared" ref="L8:L49" si="5">(J8-K8)/K8*100</f>
        <v>20.38964282740821</v>
      </c>
      <c r="M8" s="69">
        <f t="shared" ref="M8:O44" si="6">IFERROR(H8/C8*100,"-")</f>
        <v>100</v>
      </c>
      <c r="N8" s="70" t="str">
        <f t="shared" si="6"/>
        <v>-</v>
      </c>
      <c r="O8" s="71">
        <f t="shared" si="6"/>
        <v>100</v>
      </c>
      <c r="P8" s="72">
        <v>100</v>
      </c>
      <c r="Q8" s="73"/>
      <c r="R8" s="73"/>
      <c r="S8" s="74">
        <f>'[1]一覧(今年度)'!FJ7</f>
        <v>0</v>
      </c>
      <c r="T8" s="65">
        <f>'[1]一覧(今年度)'!FK7</f>
        <v>0</v>
      </c>
      <c r="U8" s="75">
        <f t="shared" si="0"/>
        <v>0</v>
      </c>
      <c r="V8" s="64">
        <f>'[1]一覧(今年度)'!HM7</f>
        <v>0</v>
      </c>
      <c r="W8" s="65">
        <f>'[1]一覧(今年度)'!HN7</f>
        <v>0</v>
      </c>
      <c r="X8" s="75">
        <f t="shared" ref="X8:X19" si="7">SUM(V8:W8)</f>
        <v>0</v>
      </c>
      <c r="Y8" s="76">
        <f t="shared" si="1"/>
        <v>0</v>
      </c>
      <c r="Z8" s="65">
        <f t="shared" si="1"/>
        <v>0</v>
      </c>
      <c r="AA8" s="75">
        <f t="shared" ref="AA8:AA41" si="8">SUM(Y8:Z8)</f>
        <v>0</v>
      </c>
    </row>
    <row r="9" spans="1:27" ht="14.25" x14ac:dyDescent="0.15">
      <c r="A9" s="48"/>
      <c r="B9" s="63" t="s">
        <v>36</v>
      </c>
      <c r="C9" s="64">
        <f>'[1]一覧(今年度)'!CQ8</f>
        <v>0</v>
      </c>
      <c r="D9" s="65">
        <f>'[1]一覧(今年度)'!CR8</f>
        <v>0</v>
      </c>
      <c r="E9" s="66">
        <f t="shared" si="2"/>
        <v>0</v>
      </c>
      <c r="F9" s="67">
        <v>0</v>
      </c>
      <c r="G9" s="68"/>
      <c r="H9" s="64">
        <f>'[1]一覧(今年度)'!CT8</f>
        <v>0</v>
      </c>
      <c r="I9" s="65">
        <f>'[1]一覧(今年度)'!CU8</f>
        <v>0</v>
      </c>
      <c r="J9" s="66">
        <f t="shared" si="4"/>
        <v>0</v>
      </c>
      <c r="K9" s="67">
        <v>0</v>
      </c>
      <c r="L9" s="68"/>
      <c r="M9" s="69" t="str">
        <f t="shared" si="6"/>
        <v>-</v>
      </c>
      <c r="N9" s="70" t="str">
        <f t="shared" si="6"/>
        <v>-</v>
      </c>
      <c r="O9" s="71" t="str">
        <f t="shared" si="6"/>
        <v>-</v>
      </c>
      <c r="P9" s="77" t="s">
        <v>37</v>
      </c>
      <c r="Q9" s="73"/>
      <c r="R9" s="73"/>
      <c r="S9" s="74">
        <f>'[1]一覧(今年度)'!FJ8</f>
        <v>0</v>
      </c>
      <c r="T9" s="65">
        <f>'[1]一覧(今年度)'!FK8</f>
        <v>0</v>
      </c>
      <c r="U9" s="75">
        <f t="shared" si="0"/>
        <v>0</v>
      </c>
      <c r="V9" s="64">
        <f>'[1]一覧(今年度)'!HM8</f>
        <v>0</v>
      </c>
      <c r="W9" s="65">
        <f>'[1]一覧(今年度)'!HN8</f>
        <v>0</v>
      </c>
      <c r="X9" s="75">
        <f t="shared" si="7"/>
        <v>0</v>
      </c>
      <c r="Y9" s="76">
        <f t="shared" si="1"/>
        <v>0</v>
      </c>
      <c r="Z9" s="65">
        <f t="shared" si="1"/>
        <v>0</v>
      </c>
      <c r="AA9" s="75">
        <f t="shared" si="8"/>
        <v>0</v>
      </c>
    </row>
    <row r="10" spans="1:27" ht="14.25" x14ac:dyDescent="0.15">
      <c r="A10" s="48"/>
      <c r="B10" s="63" t="s">
        <v>38</v>
      </c>
      <c r="C10" s="64">
        <f>'[1]一覧(今年度)'!CQ9</f>
        <v>6820</v>
      </c>
      <c r="D10" s="65">
        <f>'[1]一覧(今年度)'!CR9</f>
        <v>0</v>
      </c>
      <c r="E10" s="66">
        <f t="shared" si="2"/>
        <v>6820</v>
      </c>
      <c r="F10" s="67">
        <v>6218</v>
      </c>
      <c r="G10" s="68">
        <f t="shared" si="3"/>
        <v>9.6815696365390806</v>
      </c>
      <c r="H10" s="64">
        <f>'[1]一覧(今年度)'!CT9</f>
        <v>6820</v>
      </c>
      <c r="I10" s="65">
        <f>'[1]一覧(今年度)'!CU9</f>
        <v>0</v>
      </c>
      <c r="J10" s="66">
        <f t="shared" si="4"/>
        <v>6820</v>
      </c>
      <c r="K10" s="67">
        <v>6218</v>
      </c>
      <c r="L10" s="68">
        <f t="shared" si="5"/>
        <v>9.6815696365390806</v>
      </c>
      <c r="M10" s="69">
        <f t="shared" si="6"/>
        <v>100</v>
      </c>
      <c r="N10" s="70" t="str">
        <f t="shared" si="6"/>
        <v>-</v>
      </c>
      <c r="O10" s="71">
        <f t="shared" si="6"/>
        <v>100</v>
      </c>
      <c r="P10" s="72">
        <v>100</v>
      </c>
      <c r="Q10" s="73"/>
      <c r="R10" s="73"/>
      <c r="S10" s="74">
        <f>'[1]一覧(今年度)'!FJ9</f>
        <v>0</v>
      </c>
      <c r="T10" s="65">
        <f>'[1]一覧(今年度)'!FK9</f>
        <v>0</v>
      </c>
      <c r="U10" s="75">
        <f t="shared" si="0"/>
        <v>0</v>
      </c>
      <c r="V10" s="64">
        <f>'[1]一覧(今年度)'!HM9</f>
        <v>0</v>
      </c>
      <c r="W10" s="65">
        <f>'[1]一覧(今年度)'!HN9</f>
        <v>0</v>
      </c>
      <c r="X10" s="75">
        <f t="shared" si="7"/>
        <v>0</v>
      </c>
      <c r="Y10" s="76">
        <f t="shared" si="1"/>
        <v>0</v>
      </c>
      <c r="Z10" s="65">
        <f t="shared" si="1"/>
        <v>0</v>
      </c>
      <c r="AA10" s="75">
        <f t="shared" si="8"/>
        <v>0</v>
      </c>
    </row>
    <row r="11" spans="1:27" ht="14.25" x14ac:dyDescent="0.15">
      <c r="A11" s="48"/>
      <c r="B11" s="63" t="s">
        <v>39</v>
      </c>
      <c r="C11" s="64">
        <f>'[1]一覧(今年度)'!CQ10</f>
        <v>5495</v>
      </c>
      <c r="D11" s="65">
        <f>'[1]一覧(今年度)'!CR10</f>
        <v>0</v>
      </c>
      <c r="E11" s="66">
        <f t="shared" si="2"/>
        <v>5495</v>
      </c>
      <c r="F11" s="67">
        <v>4718</v>
      </c>
      <c r="G11" s="68">
        <f t="shared" si="3"/>
        <v>16.468842729970326</v>
      </c>
      <c r="H11" s="64">
        <f>'[1]一覧(今年度)'!CT10</f>
        <v>5495</v>
      </c>
      <c r="I11" s="65">
        <f>'[1]一覧(今年度)'!CU10</f>
        <v>0</v>
      </c>
      <c r="J11" s="66">
        <f t="shared" si="4"/>
        <v>5495</v>
      </c>
      <c r="K11" s="67">
        <v>4718</v>
      </c>
      <c r="L11" s="68">
        <f t="shared" si="5"/>
        <v>16.468842729970326</v>
      </c>
      <c r="M11" s="69">
        <f t="shared" si="6"/>
        <v>100</v>
      </c>
      <c r="N11" s="70" t="str">
        <f t="shared" si="6"/>
        <v>-</v>
      </c>
      <c r="O11" s="71">
        <f t="shared" si="6"/>
        <v>100</v>
      </c>
      <c r="P11" s="72">
        <v>100</v>
      </c>
      <c r="Q11" s="73"/>
      <c r="R11" s="73"/>
      <c r="S11" s="74">
        <f>'[1]一覧(今年度)'!FJ10</f>
        <v>0</v>
      </c>
      <c r="T11" s="65">
        <f>'[1]一覧(今年度)'!FK10</f>
        <v>0</v>
      </c>
      <c r="U11" s="75">
        <f t="shared" si="0"/>
        <v>0</v>
      </c>
      <c r="V11" s="64">
        <f>'[1]一覧(今年度)'!HM10</f>
        <v>0</v>
      </c>
      <c r="W11" s="65">
        <f>'[1]一覧(今年度)'!HN10</f>
        <v>0</v>
      </c>
      <c r="X11" s="75">
        <f t="shared" si="7"/>
        <v>0</v>
      </c>
      <c r="Y11" s="76">
        <f t="shared" si="1"/>
        <v>0</v>
      </c>
      <c r="Z11" s="65">
        <f t="shared" si="1"/>
        <v>0</v>
      </c>
      <c r="AA11" s="75">
        <f t="shared" si="8"/>
        <v>0</v>
      </c>
    </row>
    <row r="12" spans="1:27" ht="14.25" x14ac:dyDescent="0.15">
      <c r="A12" s="48"/>
      <c r="B12" s="63" t="s">
        <v>40</v>
      </c>
      <c r="C12" s="64">
        <f>'[1]一覧(今年度)'!CQ11</f>
        <v>13687</v>
      </c>
      <c r="D12" s="65">
        <f>'[1]一覧(今年度)'!CR11</f>
        <v>0</v>
      </c>
      <c r="E12" s="66">
        <f t="shared" si="2"/>
        <v>13687</v>
      </c>
      <c r="F12" s="67">
        <v>9433</v>
      </c>
      <c r="G12" s="68">
        <f t="shared" si="3"/>
        <v>45.096999893989185</v>
      </c>
      <c r="H12" s="64">
        <f>'[1]一覧(今年度)'!CT11</f>
        <v>13687</v>
      </c>
      <c r="I12" s="65">
        <f>'[1]一覧(今年度)'!CU11</f>
        <v>0</v>
      </c>
      <c r="J12" s="66">
        <f t="shared" si="4"/>
        <v>13687</v>
      </c>
      <c r="K12" s="67">
        <v>9433</v>
      </c>
      <c r="L12" s="68">
        <f t="shared" si="5"/>
        <v>45.096999893989185</v>
      </c>
      <c r="M12" s="69">
        <f t="shared" si="6"/>
        <v>100</v>
      </c>
      <c r="N12" s="70" t="str">
        <f t="shared" si="6"/>
        <v>-</v>
      </c>
      <c r="O12" s="71">
        <f t="shared" si="6"/>
        <v>100</v>
      </c>
      <c r="P12" s="72">
        <v>100</v>
      </c>
      <c r="Q12" s="73"/>
      <c r="R12" s="73"/>
      <c r="S12" s="74">
        <f>'[1]一覧(今年度)'!FJ11</f>
        <v>0</v>
      </c>
      <c r="T12" s="65">
        <f>'[1]一覧(今年度)'!FK11</f>
        <v>0</v>
      </c>
      <c r="U12" s="75">
        <f t="shared" si="0"/>
        <v>0</v>
      </c>
      <c r="V12" s="64">
        <f>'[1]一覧(今年度)'!HM11</f>
        <v>0</v>
      </c>
      <c r="W12" s="65">
        <f>'[1]一覧(今年度)'!HN11</f>
        <v>0</v>
      </c>
      <c r="X12" s="75">
        <f t="shared" si="7"/>
        <v>0</v>
      </c>
      <c r="Y12" s="76">
        <f t="shared" si="1"/>
        <v>0</v>
      </c>
      <c r="Z12" s="65">
        <f t="shared" si="1"/>
        <v>0</v>
      </c>
      <c r="AA12" s="75">
        <f t="shared" si="8"/>
        <v>0</v>
      </c>
    </row>
    <row r="13" spans="1:27" ht="14.25" x14ac:dyDescent="0.15">
      <c r="A13" s="48"/>
      <c r="B13" s="63" t="s">
        <v>41</v>
      </c>
      <c r="C13" s="64">
        <f>'[1]一覧(今年度)'!CQ12</f>
        <v>0</v>
      </c>
      <c r="D13" s="65">
        <f>'[1]一覧(今年度)'!CR12</f>
        <v>0</v>
      </c>
      <c r="E13" s="66">
        <f t="shared" si="2"/>
        <v>0</v>
      </c>
      <c r="F13" s="67">
        <v>0</v>
      </c>
      <c r="G13" s="68"/>
      <c r="H13" s="64">
        <f>'[1]一覧(今年度)'!CT12</f>
        <v>0</v>
      </c>
      <c r="I13" s="65">
        <f>'[1]一覧(今年度)'!CU12</f>
        <v>0</v>
      </c>
      <c r="J13" s="66">
        <f t="shared" si="4"/>
        <v>0</v>
      </c>
      <c r="K13" s="67">
        <v>0</v>
      </c>
      <c r="L13" s="68"/>
      <c r="M13" s="69" t="str">
        <f t="shared" si="6"/>
        <v>-</v>
      </c>
      <c r="N13" s="70" t="str">
        <f t="shared" si="6"/>
        <v>-</v>
      </c>
      <c r="O13" s="71" t="str">
        <f t="shared" si="6"/>
        <v>-</v>
      </c>
      <c r="P13" s="77" t="s">
        <v>37</v>
      </c>
      <c r="Q13" s="73"/>
      <c r="R13" s="73"/>
      <c r="S13" s="74">
        <f>'[1]一覧(今年度)'!FJ12</f>
        <v>0</v>
      </c>
      <c r="T13" s="65">
        <f>'[1]一覧(今年度)'!FK12</f>
        <v>0</v>
      </c>
      <c r="U13" s="75">
        <f t="shared" si="0"/>
        <v>0</v>
      </c>
      <c r="V13" s="64">
        <f>'[1]一覧(今年度)'!HM12</f>
        <v>0</v>
      </c>
      <c r="W13" s="65">
        <f>'[1]一覧(今年度)'!HN12</f>
        <v>0</v>
      </c>
      <c r="X13" s="75">
        <f t="shared" si="7"/>
        <v>0</v>
      </c>
      <c r="Y13" s="76">
        <f t="shared" si="1"/>
        <v>0</v>
      </c>
      <c r="Z13" s="65">
        <f t="shared" si="1"/>
        <v>0</v>
      </c>
      <c r="AA13" s="75">
        <f t="shared" si="8"/>
        <v>0</v>
      </c>
    </row>
    <row r="14" spans="1:27" s="79" customFormat="1" ht="14.25" x14ac:dyDescent="0.15">
      <c r="A14" s="78"/>
      <c r="B14" s="63" t="s">
        <v>42</v>
      </c>
      <c r="C14" s="64">
        <f>'[1]一覧(今年度)'!CQ13</f>
        <v>0</v>
      </c>
      <c r="D14" s="65">
        <f>'[1]一覧(今年度)'!CR13</f>
        <v>0</v>
      </c>
      <c r="E14" s="66">
        <f t="shared" si="2"/>
        <v>0</v>
      </c>
      <c r="F14" s="67">
        <v>0</v>
      </c>
      <c r="G14" s="68"/>
      <c r="H14" s="64">
        <f>'[1]一覧(今年度)'!CT13</f>
        <v>0</v>
      </c>
      <c r="I14" s="65">
        <f>'[1]一覧(今年度)'!CU13</f>
        <v>0</v>
      </c>
      <c r="J14" s="66">
        <f t="shared" si="4"/>
        <v>0</v>
      </c>
      <c r="K14" s="67">
        <v>0</v>
      </c>
      <c r="L14" s="68"/>
      <c r="M14" s="69" t="str">
        <f t="shared" si="6"/>
        <v>-</v>
      </c>
      <c r="N14" s="70" t="str">
        <f t="shared" si="6"/>
        <v>-</v>
      </c>
      <c r="O14" s="71" t="str">
        <f t="shared" si="6"/>
        <v>-</v>
      </c>
      <c r="P14" s="77" t="s">
        <v>37</v>
      </c>
      <c r="Q14" s="73"/>
      <c r="R14" s="73"/>
      <c r="S14" s="74">
        <f>'[1]一覧(今年度)'!FJ13</f>
        <v>0</v>
      </c>
      <c r="T14" s="65">
        <f>'[1]一覧(今年度)'!FK13</f>
        <v>0</v>
      </c>
      <c r="U14" s="75">
        <f t="shared" si="0"/>
        <v>0</v>
      </c>
      <c r="V14" s="64">
        <f>'[1]一覧(今年度)'!HM13</f>
        <v>0</v>
      </c>
      <c r="W14" s="65">
        <f>'[1]一覧(今年度)'!HN13</f>
        <v>0</v>
      </c>
      <c r="X14" s="75">
        <f t="shared" si="7"/>
        <v>0</v>
      </c>
      <c r="Y14" s="76">
        <f t="shared" si="1"/>
        <v>0</v>
      </c>
      <c r="Z14" s="65">
        <f t="shared" si="1"/>
        <v>0</v>
      </c>
      <c r="AA14" s="75">
        <f t="shared" si="8"/>
        <v>0</v>
      </c>
    </row>
    <row r="15" spans="1:27" s="79" customFormat="1" ht="14.25" x14ac:dyDescent="0.15">
      <c r="A15" s="78"/>
      <c r="B15" s="63" t="s">
        <v>43</v>
      </c>
      <c r="C15" s="64">
        <f>'[1]一覧(今年度)'!CQ14</f>
        <v>0</v>
      </c>
      <c r="D15" s="65">
        <f>'[1]一覧(今年度)'!CR14</f>
        <v>0</v>
      </c>
      <c r="E15" s="66">
        <f t="shared" si="2"/>
        <v>0</v>
      </c>
      <c r="F15" s="67">
        <v>0</v>
      </c>
      <c r="G15" s="68"/>
      <c r="H15" s="64">
        <f>'[1]一覧(今年度)'!CT14</f>
        <v>0</v>
      </c>
      <c r="I15" s="65">
        <f>'[1]一覧(今年度)'!CU14</f>
        <v>0</v>
      </c>
      <c r="J15" s="66">
        <f t="shared" si="4"/>
        <v>0</v>
      </c>
      <c r="K15" s="67">
        <v>0</v>
      </c>
      <c r="L15" s="68"/>
      <c r="M15" s="69" t="str">
        <f t="shared" si="6"/>
        <v>-</v>
      </c>
      <c r="N15" s="70" t="str">
        <f t="shared" si="6"/>
        <v>-</v>
      </c>
      <c r="O15" s="71" t="str">
        <f t="shared" si="6"/>
        <v>-</v>
      </c>
      <c r="P15" s="77" t="s">
        <v>37</v>
      </c>
      <c r="Q15" s="73"/>
      <c r="R15" s="73"/>
      <c r="S15" s="74">
        <f>'[1]一覧(今年度)'!FJ14</f>
        <v>0</v>
      </c>
      <c r="T15" s="65">
        <f>'[1]一覧(今年度)'!FK14</f>
        <v>0</v>
      </c>
      <c r="U15" s="75">
        <f t="shared" si="0"/>
        <v>0</v>
      </c>
      <c r="V15" s="64">
        <f>'[1]一覧(今年度)'!HM14</f>
        <v>0</v>
      </c>
      <c r="W15" s="65">
        <f>'[1]一覧(今年度)'!HN14</f>
        <v>0</v>
      </c>
      <c r="X15" s="75">
        <f t="shared" si="7"/>
        <v>0</v>
      </c>
      <c r="Y15" s="76">
        <f t="shared" si="1"/>
        <v>0</v>
      </c>
      <c r="Z15" s="65">
        <f t="shared" si="1"/>
        <v>0</v>
      </c>
      <c r="AA15" s="75">
        <f t="shared" si="8"/>
        <v>0</v>
      </c>
    </row>
    <row r="16" spans="1:27" s="79" customFormat="1" ht="14.25" x14ac:dyDescent="0.15">
      <c r="A16" s="78"/>
      <c r="B16" s="63" t="s">
        <v>44</v>
      </c>
      <c r="C16" s="64">
        <f>'[1]一覧(今年度)'!CQ15</f>
        <v>0</v>
      </c>
      <c r="D16" s="65">
        <f>'[1]一覧(今年度)'!CR15</f>
        <v>0</v>
      </c>
      <c r="E16" s="66">
        <f t="shared" si="2"/>
        <v>0</v>
      </c>
      <c r="F16" s="67">
        <v>0</v>
      </c>
      <c r="G16" s="68"/>
      <c r="H16" s="64">
        <f>'[1]一覧(今年度)'!CT15</f>
        <v>0</v>
      </c>
      <c r="I16" s="65">
        <f>'[1]一覧(今年度)'!CU15</f>
        <v>0</v>
      </c>
      <c r="J16" s="66">
        <f t="shared" si="4"/>
        <v>0</v>
      </c>
      <c r="K16" s="67">
        <v>0</v>
      </c>
      <c r="L16" s="68"/>
      <c r="M16" s="69" t="str">
        <f t="shared" si="6"/>
        <v>-</v>
      </c>
      <c r="N16" s="70" t="str">
        <f t="shared" si="6"/>
        <v>-</v>
      </c>
      <c r="O16" s="71" t="str">
        <f t="shared" si="6"/>
        <v>-</v>
      </c>
      <c r="P16" s="77" t="s">
        <v>37</v>
      </c>
      <c r="Q16" s="73"/>
      <c r="R16" s="73"/>
      <c r="S16" s="74">
        <f>'[1]一覧(今年度)'!FJ15</f>
        <v>0</v>
      </c>
      <c r="T16" s="65">
        <f>'[1]一覧(今年度)'!FK15</f>
        <v>0</v>
      </c>
      <c r="U16" s="75">
        <f t="shared" si="0"/>
        <v>0</v>
      </c>
      <c r="V16" s="64">
        <f>'[1]一覧(今年度)'!HM15</f>
        <v>0</v>
      </c>
      <c r="W16" s="65">
        <f>'[1]一覧(今年度)'!HN15</f>
        <v>0</v>
      </c>
      <c r="X16" s="75">
        <f t="shared" si="7"/>
        <v>0</v>
      </c>
      <c r="Y16" s="76">
        <f t="shared" si="1"/>
        <v>0</v>
      </c>
      <c r="Z16" s="65">
        <f t="shared" si="1"/>
        <v>0</v>
      </c>
      <c r="AA16" s="75">
        <f t="shared" si="8"/>
        <v>0</v>
      </c>
    </row>
    <row r="17" spans="1:27" s="79" customFormat="1" ht="14.25" x14ac:dyDescent="0.15">
      <c r="A17" s="78"/>
      <c r="B17" s="63" t="s">
        <v>45</v>
      </c>
      <c r="C17" s="64">
        <f>'[1]一覧(今年度)'!CQ16</f>
        <v>14216</v>
      </c>
      <c r="D17" s="65">
        <f>'[1]一覧(今年度)'!CR16</f>
        <v>0</v>
      </c>
      <c r="E17" s="66">
        <f t="shared" si="2"/>
        <v>14216</v>
      </c>
      <c r="F17" s="67">
        <v>13106</v>
      </c>
      <c r="G17" s="68">
        <f t="shared" si="3"/>
        <v>8.4694033267205864</v>
      </c>
      <c r="H17" s="64">
        <f>'[1]一覧(今年度)'!CT16</f>
        <v>14216</v>
      </c>
      <c r="I17" s="65">
        <f>'[1]一覧(今年度)'!CU16</f>
        <v>0</v>
      </c>
      <c r="J17" s="66">
        <f t="shared" si="4"/>
        <v>14216</v>
      </c>
      <c r="K17" s="67">
        <v>13106</v>
      </c>
      <c r="L17" s="68">
        <f t="shared" si="5"/>
        <v>8.4694033267205864</v>
      </c>
      <c r="M17" s="69">
        <f t="shared" si="6"/>
        <v>100</v>
      </c>
      <c r="N17" s="70" t="str">
        <f t="shared" si="6"/>
        <v>-</v>
      </c>
      <c r="O17" s="71">
        <f t="shared" si="6"/>
        <v>100</v>
      </c>
      <c r="P17" s="72">
        <v>100</v>
      </c>
      <c r="Q17" s="73"/>
      <c r="R17" s="73"/>
      <c r="S17" s="74">
        <f>'[1]一覧(今年度)'!FJ16</f>
        <v>0</v>
      </c>
      <c r="T17" s="65">
        <f>'[1]一覧(今年度)'!FK16</f>
        <v>0</v>
      </c>
      <c r="U17" s="75">
        <f t="shared" si="0"/>
        <v>0</v>
      </c>
      <c r="V17" s="64">
        <f>'[1]一覧(今年度)'!HM16</f>
        <v>0</v>
      </c>
      <c r="W17" s="65">
        <f>'[1]一覧(今年度)'!HN16</f>
        <v>0</v>
      </c>
      <c r="X17" s="75">
        <f t="shared" si="7"/>
        <v>0</v>
      </c>
      <c r="Y17" s="76">
        <f t="shared" si="1"/>
        <v>0</v>
      </c>
      <c r="Z17" s="65">
        <f t="shared" si="1"/>
        <v>0</v>
      </c>
      <c r="AA17" s="75">
        <f t="shared" si="8"/>
        <v>0</v>
      </c>
    </row>
    <row r="18" spans="1:27" s="79" customFormat="1" ht="14.25" x14ac:dyDescent="0.15">
      <c r="A18" s="78"/>
      <c r="B18" s="63" t="s">
        <v>46</v>
      </c>
      <c r="C18" s="64">
        <f>'[1]一覧(今年度)'!CQ17</f>
        <v>2569</v>
      </c>
      <c r="D18" s="65">
        <f>'[1]一覧(今年度)'!CR17</f>
        <v>0</v>
      </c>
      <c r="E18" s="66">
        <f t="shared" si="2"/>
        <v>2569</v>
      </c>
      <c r="F18" s="67">
        <v>5030</v>
      </c>
      <c r="G18" s="68">
        <f t="shared" si="3"/>
        <v>-48.92644135188867</v>
      </c>
      <c r="H18" s="64">
        <f>'[1]一覧(今年度)'!CT17</f>
        <v>2896</v>
      </c>
      <c r="I18" s="65">
        <f>'[1]一覧(今年度)'!CU17</f>
        <v>0</v>
      </c>
      <c r="J18" s="66">
        <f t="shared" si="4"/>
        <v>2896</v>
      </c>
      <c r="K18" s="67">
        <v>5030</v>
      </c>
      <c r="L18" s="68">
        <f t="shared" si="5"/>
        <v>-42.42544731610338</v>
      </c>
      <c r="M18" s="69">
        <f t="shared" si="6"/>
        <v>112.72868820552743</v>
      </c>
      <c r="N18" s="70" t="str">
        <f t="shared" si="6"/>
        <v>-</v>
      </c>
      <c r="O18" s="71">
        <f t="shared" si="6"/>
        <v>112.72868820552743</v>
      </c>
      <c r="P18" s="72">
        <v>100</v>
      </c>
      <c r="Q18" s="73"/>
      <c r="R18" s="73"/>
      <c r="S18" s="74">
        <f>'[1]一覧(今年度)'!FJ17</f>
        <v>327</v>
      </c>
      <c r="T18" s="65">
        <f>'[1]一覧(今年度)'!FK17</f>
        <v>0</v>
      </c>
      <c r="U18" s="75">
        <f t="shared" si="0"/>
        <v>327</v>
      </c>
      <c r="V18" s="64">
        <f>'[1]一覧(今年度)'!HM17</f>
        <v>0</v>
      </c>
      <c r="W18" s="65">
        <f>'[1]一覧(今年度)'!HN17</f>
        <v>0</v>
      </c>
      <c r="X18" s="75">
        <f t="shared" si="7"/>
        <v>0</v>
      </c>
      <c r="Y18" s="76">
        <f t="shared" si="1"/>
        <v>0</v>
      </c>
      <c r="Z18" s="65">
        <f t="shared" si="1"/>
        <v>0</v>
      </c>
      <c r="AA18" s="75">
        <f t="shared" si="8"/>
        <v>0</v>
      </c>
    </row>
    <row r="19" spans="1:27" ht="14.25" x14ac:dyDescent="0.15">
      <c r="A19" s="48"/>
      <c r="B19" s="63" t="s">
        <v>47</v>
      </c>
      <c r="C19" s="64">
        <f>'[1]一覧(今年度)'!CQ18</f>
        <v>66237</v>
      </c>
      <c r="D19" s="65">
        <f>'[1]一覧(今年度)'!CR18</f>
        <v>2251</v>
      </c>
      <c r="E19" s="66">
        <f t="shared" si="2"/>
        <v>68488</v>
      </c>
      <c r="F19" s="67">
        <v>54036</v>
      </c>
      <c r="G19" s="68">
        <f t="shared" si="3"/>
        <v>26.745132874380044</v>
      </c>
      <c r="H19" s="64">
        <f>'[1]一覧(今年度)'!CT18</f>
        <v>66237</v>
      </c>
      <c r="I19" s="65">
        <f>'[1]一覧(今年度)'!CU18</f>
        <v>46</v>
      </c>
      <c r="J19" s="66">
        <f t="shared" si="4"/>
        <v>66283</v>
      </c>
      <c r="K19" s="67">
        <v>51806</v>
      </c>
      <c r="L19" s="68">
        <f t="shared" si="5"/>
        <v>27.944639617032774</v>
      </c>
      <c r="M19" s="69">
        <f t="shared" si="6"/>
        <v>100</v>
      </c>
      <c r="N19" s="70">
        <f t="shared" si="6"/>
        <v>2.0435362061306086</v>
      </c>
      <c r="O19" s="71">
        <f t="shared" si="6"/>
        <v>96.780457890433354</v>
      </c>
      <c r="P19" s="72">
        <v>95.873121622621966</v>
      </c>
      <c r="Q19" s="73"/>
      <c r="R19" s="73"/>
      <c r="S19" s="74">
        <f>'[1]一覧(今年度)'!FJ18</f>
        <v>0</v>
      </c>
      <c r="T19" s="65">
        <f>'[1]一覧(今年度)'!FK18</f>
        <v>0</v>
      </c>
      <c r="U19" s="75">
        <f t="shared" si="0"/>
        <v>0</v>
      </c>
      <c r="V19" s="64">
        <f>'[1]一覧(今年度)'!HM18</f>
        <v>0</v>
      </c>
      <c r="W19" s="65">
        <f>'[1]一覧(今年度)'!HN18</f>
        <v>0</v>
      </c>
      <c r="X19" s="75">
        <f t="shared" si="7"/>
        <v>0</v>
      </c>
      <c r="Y19" s="76">
        <f t="shared" si="1"/>
        <v>0</v>
      </c>
      <c r="Z19" s="65">
        <f t="shared" si="1"/>
        <v>2205</v>
      </c>
      <c r="AA19" s="75">
        <f t="shared" si="8"/>
        <v>2205</v>
      </c>
    </row>
    <row r="20" spans="1:27" ht="14.25" x14ac:dyDescent="0.15">
      <c r="A20" s="48"/>
      <c r="B20" s="80" t="s">
        <v>48</v>
      </c>
      <c r="C20" s="81">
        <f>'[1]一覧(今年度)'!CQ19</f>
        <v>7070</v>
      </c>
      <c r="D20" s="82">
        <f>'[1]一覧(今年度)'!CR19</f>
        <v>0</v>
      </c>
      <c r="E20" s="83">
        <f t="shared" si="2"/>
        <v>7070</v>
      </c>
      <c r="F20" s="84">
        <v>5136</v>
      </c>
      <c r="G20" s="85">
        <f t="shared" si="3"/>
        <v>37.655763239875391</v>
      </c>
      <c r="H20" s="81">
        <f>'[1]一覧(今年度)'!CT19</f>
        <v>7070</v>
      </c>
      <c r="I20" s="82">
        <f>'[1]一覧(今年度)'!CU19</f>
        <v>0</v>
      </c>
      <c r="J20" s="83">
        <f t="shared" si="4"/>
        <v>7070</v>
      </c>
      <c r="K20" s="84">
        <v>5136</v>
      </c>
      <c r="L20" s="85">
        <f t="shared" si="5"/>
        <v>37.655763239875391</v>
      </c>
      <c r="M20" s="86">
        <f t="shared" si="6"/>
        <v>100</v>
      </c>
      <c r="N20" s="87" t="str">
        <f t="shared" si="6"/>
        <v>-</v>
      </c>
      <c r="O20" s="88">
        <f t="shared" si="6"/>
        <v>100</v>
      </c>
      <c r="P20" s="89">
        <v>100</v>
      </c>
      <c r="Q20" s="90"/>
      <c r="R20" s="90"/>
      <c r="S20" s="91">
        <f>'[1]一覧(今年度)'!FJ19</f>
        <v>0</v>
      </c>
      <c r="T20" s="92">
        <f>'[1]一覧(今年度)'!FK19</f>
        <v>0</v>
      </c>
      <c r="U20" s="93">
        <f t="shared" si="0"/>
        <v>0</v>
      </c>
      <c r="V20" s="94">
        <f>'[1]一覧(今年度)'!HM19</f>
        <v>0</v>
      </c>
      <c r="W20" s="92">
        <f>'[1]一覧(今年度)'!HN19</f>
        <v>0</v>
      </c>
      <c r="X20" s="93">
        <f>SUM(V20:W20)</f>
        <v>0</v>
      </c>
      <c r="Y20" s="91">
        <f t="shared" si="1"/>
        <v>0</v>
      </c>
      <c r="Z20" s="92">
        <f t="shared" si="1"/>
        <v>0</v>
      </c>
      <c r="AA20" s="93">
        <f t="shared" si="8"/>
        <v>0</v>
      </c>
    </row>
    <row r="21" spans="1:27" ht="14.25" x14ac:dyDescent="0.15">
      <c r="A21" s="48"/>
      <c r="B21" s="95" t="s">
        <v>49</v>
      </c>
      <c r="C21" s="50">
        <f>'[1]一覧(今年度)'!CQ20</f>
        <v>24447</v>
      </c>
      <c r="D21" s="51">
        <f>'[1]一覧(今年度)'!CR20</f>
        <v>174</v>
      </c>
      <c r="E21" s="52">
        <f t="shared" si="2"/>
        <v>24621</v>
      </c>
      <c r="F21" s="96">
        <v>17835</v>
      </c>
      <c r="G21" s="54">
        <f t="shared" si="3"/>
        <v>38.048780487804876</v>
      </c>
      <c r="H21" s="50">
        <f>'[1]一覧(今年度)'!CT20</f>
        <v>24225</v>
      </c>
      <c r="I21" s="51">
        <f>'[1]一覧(今年度)'!CU20</f>
        <v>174</v>
      </c>
      <c r="J21" s="52">
        <f t="shared" si="4"/>
        <v>24399</v>
      </c>
      <c r="K21" s="96">
        <v>17662</v>
      </c>
      <c r="L21" s="54">
        <f t="shared" si="5"/>
        <v>38.144038047786204</v>
      </c>
      <c r="M21" s="97">
        <f t="shared" si="6"/>
        <v>99.09191311817402</v>
      </c>
      <c r="N21" s="98">
        <f t="shared" si="6"/>
        <v>100</v>
      </c>
      <c r="O21" s="99">
        <f t="shared" si="6"/>
        <v>99.098330693310587</v>
      </c>
      <c r="P21" s="100">
        <v>99.029997196523695</v>
      </c>
      <c r="Q21" s="101"/>
      <c r="R21" s="101"/>
      <c r="S21" s="102">
        <f>'[1]一覧(今年度)'!FJ20</f>
        <v>0</v>
      </c>
      <c r="T21" s="103">
        <f>'[1]一覧(今年度)'!FK20</f>
        <v>0</v>
      </c>
      <c r="U21" s="104">
        <f t="shared" si="0"/>
        <v>0</v>
      </c>
      <c r="V21" s="105">
        <f>'[1]一覧(今年度)'!HM20</f>
        <v>0</v>
      </c>
      <c r="W21" s="103">
        <f>'[1]一覧(今年度)'!HN20</f>
        <v>0</v>
      </c>
      <c r="X21" s="104">
        <f t="shared" ref="X21:X41" si="9">SUM(V21:W21)</f>
        <v>0</v>
      </c>
      <c r="Y21" s="102">
        <f t="shared" si="1"/>
        <v>222</v>
      </c>
      <c r="Z21" s="103">
        <f t="shared" si="1"/>
        <v>0</v>
      </c>
      <c r="AA21" s="104">
        <f t="shared" si="8"/>
        <v>222</v>
      </c>
    </row>
    <row r="22" spans="1:27" ht="14.25" x14ac:dyDescent="0.15">
      <c r="A22" s="48"/>
      <c r="B22" s="63" t="s">
        <v>50</v>
      </c>
      <c r="C22" s="64">
        <f>'[1]一覧(今年度)'!CQ21</f>
        <v>0</v>
      </c>
      <c r="D22" s="65">
        <f>'[1]一覧(今年度)'!CR21</f>
        <v>0</v>
      </c>
      <c r="E22" s="66">
        <f t="shared" si="2"/>
        <v>0</v>
      </c>
      <c r="F22" s="106">
        <v>0</v>
      </c>
      <c r="G22" s="68"/>
      <c r="H22" s="64">
        <f>'[1]一覧(今年度)'!CT21</f>
        <v>0</v>
      </c>
      <c r="I22" s="65">
        <f>'[1]一覧(今年度)'!CU21</f>
        <v>0</v>
      </c>
      <c r="J22" s="66">
        <f t="shared" si="4"/>
        <v>0</v>
      </c>
      <c r="K22" s="106">
        <v>0</v>
      </c>
      <c r="L22" s="68"/>
      <c r="M22" s="97" t="str">
        <f t="shared" si="6"/>
        <v>-</v>
      </c>
      <c r="N22" s="98" t="str">
        <f t="shared" si="6"/>
        <v>-</v>
      </c>
      <c r="O22" s="99" t="str">
        <f t="shared" si="6"/>
        <v>-</v>
      </c>
      <c r="P22" s="107" t="s">
        <v>37</v>
      </c>
      <c r="Q22" s="73"/>
      <c r="R22" s="73"/>
      <c r="S22" s="74">
        <f>'[1]一覧(今年度)'!FJ21</f>
        <v>0</v>
      </c>
      <c r="T22" s="65">
        <f>'[1]一覧(今年度)'!FK21</f>
        <v>0</v>
      </c>
      <c r="U22" s="104">
        <f t="shared" si="0"/>
        <v>0</v>
      </c>
      <c r="V22" s="64">
        <f>'[1]一覧(今年度)'!HM21</f>
        <v>0</v>
      </c>
      <c r="W22" s="65">
        <f>'[1]一覧(今年度)'!HN21</f>
        <v>0</v>
      </c>
      <c r="X22" s="104">
        <f t="shared" si="9"/>
        <v>0</v>
      </c>
      <c r="Y22" s="74">
        <f t="shared" si="1"/>
        <v>0</v>
      </c>
      <c r="Z22" s="65">
        <f t="shared" si="1"/>
        <v>0</v>
      </c>
      <c r="AA22" s="104">
        <f t="shared" si="8"/>
        <v>0</v>
      </c>
    </row>
    <row r="23" spans="1:27" ht="14.25" x14ac:dyDescent="0.15">
      <c r="A23" s="48"/>
      <c r="B23" s="63" t="s">
        <v>51</v>
      </c>
      <c r="C23" s="64">
        <f>'[1]一覧(今年度)'!CQ22</f>
        <v>5484</v>
      </c>
      <c r="D23" s="108">
        <f>'[1]一覧(今年度)'!CR22</f>
        <v>0</v>
      </c>
      <c r="E23" s="66">
        <f t="shared" si="2"/>
        <v>5484</v>
      </c>
      <c r="F23" s="106">
        <v>4592</v>
      </c>
      <c r="G23" s="68">
        <f t="shared" si="3"/>
        <v>19.425087108013937</v>
      </c>
      <c r="H23" s="64">
        <f>'[1]一覧(今年度)'!CT22</f>
        <v>5484</v>
      </c>
      <c r="I23" s="65">
        <f>'[1]一覧(今年度)'!CU22</f>
        <v>0</v>
      </c>
      <c r="J23" s="66">
        <f t="shared" si="4"/>
        <v>5484</v>
      </c>
      <c r="K23" s="106">
        <v>4592</v>
      </c>
      <c r="L23" s="68">
        <f t="shared" si="5"/>
        <v>19.425087108013937</v>
      </c>
      <c r="M23" s="97">
        <f t="shared" si="6"/>
        <v>100</v>
      </c>
      <c r="N23" s="98" t="str">
        <f t="shared" si="6"/>
        <v>-</v>
      </c>
      <c r="O23" s="99">
        <f t="shared" si="6"/>
        <v>100</v>
      </c>
      <c r="P23" s="100">
        <v>100</v>
      </c>
      <c r="Q23" s="73"/>
      <c r="R23" s="73"/>
      <c r="S23" s="74">
        <f>'[1]一覧(今年度)'!FJ22</f>
        <v>0</v>
      </c>
      <c r="T23" s="65">
        <f>'[1]一覧(今年度)'!FK22</f>
        <v>0</v>
      </c>
      <c r="U23" s="104">
        <f t="shared" si="0"/>
        <v>0</v>
      </c>
      <c r="V23" s="64">
        <f>'[1]一覧(今年度)'!HM22</f>
        <v>0</v>
      </c>
      <c r="W23" s="65">
        <f>'[1]一覧(今年度)'!HN22</f>
        <v>0</v>
      </c>
      <c r="X23" s="104">
        <f t="shared" si="9"/>
        <v>0</v>
      </c>
      <c r="Y23" s="74">
        <f t="shared" si="1"/>
        <v>0</v>
      </c>
      <c r="Z23" s="65">
        <f t="shared" si="1"/>
        <v>0</v>
      </c>
      <c r="AA23" s="104">
        <f t="shared" si="8"/>
        <v>0</v>
      </c>
    </row>
    <row r="24" spans="1:27" ht="14.25" x14ac:dyDescent="0.15">
      <c r="A24" s="48"/>
      <c r="B24" s="63" t="s">
        <v>52</v>
      </c>
      <c r="C24" s="64">
        <f>'[1]一覧(今年度)'!CQ23</f>
        <v>0</v>
      </c>
      <c r="D24" s="65">
        <f>'[1]一覧(今年度)'!CR23</f>
        <v>56</v>
      </c>
      <c r="E24" s="66">
        <f t="shared" si="2"/>
        <v>56</v>
      </c>
      <c r="F24" s="106">
        <v>56</v>
      </c>
      <c r="G24" s="68">
        <f t="shared" si="3"/>
        <v>0</v>
      </c>
      <c r="H24" s="64">
        <f>'[1]一覧(今年度)'!CT23</f>
        <v>0</v>
      </c>
      <c r="I24" s="65">
        <f>'[1]一覧(今年度)'!CU23</f>
        <v>0</v>
      </c>
      <c r="J24" s="66">
        <f t="shared" si="4"/>
        <v>0</v>
      </c>
      <c r="K24" s="106">
        <v>0</v>
      </c>
      <c r="L24" s="68"/>
      <c r="M24" s="97" t="str">
        <f t="shared" si="6"/>
        <v>-</v>
      </c>
      <c r="N24" s="98">
        <f t="shared" si="6"/>
        <v>0</v>
      </c>
      <c r="O24" s="99">
        <f t="shared" si="6"/>
        <v>0</v>
      </c>
      <c r="P24" s="100">
        <v>0</v>
      </c>
      <c r="Q24" s="73"/>
      <c r="R24" s="73"/>
      <c r="S24" s="74">
        <f>'[1]一覧(今年度)'!FJ23</f>
        <v>0</v>
      </c>
      <c r="T24" s="65">
        <f>'[1]一覧(今年度)'!FK23</f>
        <v>0</v>
      </c>
      <c r="U24" s="104">
        <f t="shared" si="0"/>
        <v>0</v>
      </c>
      <c r="V24" s="64">
        <f>'[1]一覧(今年度)'!HM23</f>
        <v>0</v>
      </c>
      <c r="W24" s="65">
        <f>'[1]一覧(今年度)'!HN23</f>
        <v>0</v>
      </c>
      <c r="X24" s="104">
        <f t="shared" si="9"/>
        <v>0</v>
      </c>
      <c r="Y24" s="74">
        <f t="shared" si="1"/>
        <v>0</v>
      </c>
      <c r="Z24" s="65">
        <f t="shared" si="1"/>
        <v>56</v>
      </c>
      <c r="AA24" s="104">
        <f t="shared" si="8"/>
        <v>56</v>
      </c>
    </row>
    <row r="25" spans="1:27" ht="14.25" x14ac:dyDescent="0.15">
      <c r="A25" s="48"/>
      <c r="B25" s="63" t="s">
        <v>53</v>
      </c>
      <c r="C25" s="64">
        <f>'[1]一覧(今年度)'!CQ24</f>
        <v>0</v>
      </c>
      <c r="D25" s="65">
        <f>'[1]一覧(今年度)'!CR24</f>
        <v>0</v>
      </c>
      <c r="E25" s="66">
        <f t="shared" si="2"/>
        <v>0</v>
      </c>
      <c r="F25" s="106">
        <v>0</v>
      </c>
      <c r="G25" s="68"/>
      <c r="H25" s="64">
        <f>'[1]一覧(今年度)'!CT24</f>
        <v>0</v>
      </c>
      <c r="I25" s="65">
        <f>'[1]一覧(今年度)'!CU24</f>
        <v>0</v>
      </c>
      <c r="J25" s="66">
        <f t="shared" si="4"/>
        <v>0</v>
      </c>
      <c r="K25" s="106">
        <v>0</v>
      </c>
      <c r="L25" s="68"/>
      <c r="M25" s="97" t="str">
        <f t="shared" si="6"/>
        <v>-</v>
      </c>
      <c r="N25" s="98" t="str">
        <f t="shared" si="6"/>
        <v>-</v>
      </c>
      <c r="O25" s="99" t="str">
        <f t="shared" si="6"/>
        <v>-</v>
      </c>
      <c r="P25" s="107" t="s">
        <v>37</v>
      </c>
      <c r="Q25" s="73"/>
      <c r="R25" s="73"/>
      <c r="S25" s="74">
        <f>'[1]一覧(今年度)'!FJ24</f>
        <v>0</v>
      </c>
      <c r="T25" s="65">
        <f>'[1]一覧(今年度)'!FK24</f>
        <v>0</v>
      </c>
      <c r="U25" s="104">
        <f t="shared" si="0"/>
        <v>0</v>
      </c>
      <c r="V25" s="64">
        <f>'[1]一覧(今年度)'!HM24</f>
        <v>0</v>
      </c>
      <c r="W25" s="65">
        <f>'[1]一覧(今年度)'!HN24</f>
        <v>0</v>
      </c>
      <c r="X25" s="104">
        <f t="shared" si="9"/>
        <v>0</v>
      </c>
      <c r="Y25" s="74">
        <f t="shared" si="1"/>
        <v>0</v>
      </c>
      <c r="Z25" s="65">
        <f t="shared" si="1"/>
        <v>0</v>
      </c>
      <c r="AA25" s="104">
        <f t="shared" si="8"/>
        <v>0</v>
      </c>
    </row>
    <row r="26" spans="1:27" ht="14.25" x14ac:dyDescent="0.15">
      <c r="A26" s="48"/>
      <c r="B26" s="63" t="s">
        <v>54</v>
      </c>
      <c r="C26" s="64">
        <f>'[1]一覧(今年度)'!CQ25</f>
        <v>2610</v>
      </c>
      <c r="D26" s="65">
        <f>'[1]一覧(今年度)'!CR25</f>
        <v>149</v>
      </c>
      <c r="E26" s="66">
        <f t="shared" si="2"/>
        <v>2759</v>
      </c>
      <c r="F26" s="106">
        <v>2649</v>
      </c>
      <c r="G26" s="68">
        <f t="shared" si="3"/>
        <v>4.1525103812759534</v>
      </c>
      <c r="H26" s="64">
        <f>'[1]一覧(今年度)'!CT25</f>
        <v>2607</v>
      </c>
      <c r="I26" s="65">
        <f>'[1]一覧(今年度)'!CU25</f>
        <v>122</v>
      </c>
      <c r="J26" s="66">
        <f t="shared" si="4"/>
        <v>2729</v>
      </c>
      <c r="K26" s="106">
        <v>2345</v>
      </c>
      <c r="L26" s="68">
        <f t="shared" si="5"/>
        <v>16.375266524520256</v>
      </c>
      <c r="M26" s="97">
        <f t="shared" si="6"/>
        <v>99.885057471264375</v>
      </c>
      <c r="N26" s="98">
        <f t="shared" si="6"/>
        <v>81.87919463087249</v>
      </c>
      <c r="O26" s="99">
        <f t="shared" si="6"/>
        <v>98.912649510692276</v>
      </c>
      <c r="P26" s="100">
        <v>88.523971309928271</v>
      </c>
      <c r="Q26" s="73"/>
      <c r="R26" s="73"/>
      <c r="S26" s="74">
        <f>'[1]一覧(今年度)'!FJ25</f>
        <v>0</v>
      </c>
      <c r="T26" s="65">
        <f>'[1]一覧(今年度)'!FK25</f>
        <v>0</v>
      </c>
      <c r="U26" s="104">
        <f t="shared" si="0"/>
        <v>0</v>
      </c>
      <c r="V26" s="64">
        <f>'[1]一覧(今年度)'!HM25</f>
        <v>0</v>
      </c>
      <c r="W26" s="65">
        <f>'[1]一覧(今年度)'!HN25</f>
        <v>0</v>
      </c>
      <c r="X26" s="104">
        <f t="shared" si="9"/>
        <v>0</v>
      </c>
      <c r="Y26" s="74">
        <f t="shared" si="1"/>
        <v>3</v>
      </c>
      <c r="Z26" s="65">
        <f t="shared" si="1"/>
        <v>27</v>
      </c>
      <c r="AA26" s="104">
        <f t="shared" si="8"/>
        <v>30</v>
      </c>
    </row>
    <row r="27" spans="1:27" ht="14.25" x14ac:dyDescent="0.15">
      <c r="A27" s="48"/>
      <c r="B27" s="109" t="s">
        <v>55</v>
      </c>
      <c r="C27" s="110">
        <f>'[1]一覧(今年度)'!CQ26</f>
        <v>0</v>
      </c>
      <c r="D27" s="111">
        <f>'[1]一覧(今年度)'!CR26</f>
        <v>0</v>
      </c>
      <c r="E27" s="112">
        <f t="shared" si="2"/>
        <v>0</v>
      </c>
      <c r="F27" s="113">
        <v>0</v>
      </c>
      <c r="G27" s="114"/>
      <c r="H27" s="110">
        <f>'[1]一覧(今年度)'!CT26</f>
        <v>0</v>
      </c>
      <c r="I27" s="111">
        <f>'[1]一覧(今年度)'!CU26</f>
        <v>0</v>
      </c>
      <c r="J27" s="112">
        <f t="shared" si="4"/>
        <v>0</v>
      </c>
      <c r="K27" s="113">
        <v>0</v>
      </c>
      <c r="L27" s="114"/>
      <c r="M27" s="115" t="str">
        <f t="shared" si="6"/>
        <v>-</v>
      </c>
      <c r="N27" s="116" t="str">
        <f t="shared" si="6"/>
        <v>-</v>
      </c>
      <c r="O27" s="117" t="str">
        <f t="shared" si="6"/>
        <v>-</v>
      </c>
      <c r="P27" s="118" t="s">
        <v>37</v>
      </c>
      <c r="Q27" s="119"/>
      <c r="R27" s="119"/>
      <c r="S27" s="120">
        <f>'[1]一覧(今年度)'!FJ26</f>
        <v>0</v>
      </c>
      <c r="T27" s="111">
        <f>'[1]一覧(今年度)'!FK26</f>
        <v>0</v>
      </c>
      <c r="U27" s="121">
        <f t="shared" si="0"/>
        <v>0</v>
      </c>
      <c r="V27" s="110">
        <f>'[1]一覧(今年度)'!HM26</f>
        <v>0</v>
      </c>
      <c r="W27" s="111">
        <f>'[1]一覧(今年度)'!HN26</f>
        <v>0</v>
      </c>
      <c r="X27" s="121">
        <f t="shared" si="9"/>
        <v>0</v>
      </c>
      <c r="Y27" s="120">
        <f t="shared" si="1"/>
        <v>0</v>
      </c>
      <c r="Z27" s="111">
        <f t="shared" si="1"/>
        <v>0</v>
      </c>
      <c r="AA27" s="121">
        <f t="shared" si="8"/>
        <v>0</v>
      </c>
    </row>
    <row r="28" spans="1:27" ht="14.25" x14ac:dyDescent="0.15">
      <c r="A28" s="48"/>
      <c r="B28" s="49" t="s">
        <v>56</v>
      </c>
      <c r="C28" s="50">
        <f>'[1]一覧(今年度)'!CQ27</f>
        <v>6005</v>
      </c>
      <c r="D28" s="51">
        <f>'[1]一覧(今年度)'!CR27</f>
        <v>0</v>
      </c>
      <c r="E28" s="52">
        <f t="shared" si="2"/>
        <v>6005</v>
      </c>
      <c r="F28" s="96">
        <v>5612</v>
      </c>
      <c r="G28" s="54">
        <f t="shared" si="3"/>
        <v>7.0028510334996437</v>
      </c>
      <c r="H28" s="50">
        <f>'[1]一覧(今年度)'!CT27</f>
        <v>6005</v>
      </c>
      <c r="I28" s="51">
        <f>'[1]一覧(今年度)'!CU27</f>
        <v>0</v>
      </c>
      <c r="J28" s="52">
        <f t="shared" si="4"/>
        <v>6005</v>
      </c>
      <c r="K28" s="96">
        <v>5612</v>
      </c>
      <c r="L28" s="54">
        <f t="shared" si="5"/>
        <v>7.0028510334996437</v>
      </c>
      <c r="M28" s="122">
        <f t="shared" si="6"/>
        <v>100</v>
      </c>
      <c r="N28" s="56" t="str">
        <f t="shared" si="6"/>
        <v>-</v>
      </c>
      <c r="O28" s="57">
        <f t="shared" si="6"/>
        <v>100</v>
      </c>
      <c r="P28" s="58">
        <v>100</v>
      </c>
      <c r="Q28" s="59"/>
      <c r="R28" s="59"/>
      <c r="S28" s="60">
        <f>'[1]一覧(今年度)'!FJ27</f>
        <v>0</v>
      </c>
      <c r="T28" s="51">
        <f>'[1]一覧(今年度)'!FK27</f>
        <v>0</v>
      </c>
      <c r="U28" s="61">
        <f t="shared" si="0"/>
        <v>0</v>
      </c>
      <c r="V28" s="50">
        <f>'[1]一覧(今年度)'!HM27</f>
        <v>0</v>
      </c>
      <c r="W28" s="51">
        <f>'[1]一覧(今年度)'!HN27</f>
        <v>0</v>
      </c>
      <c r="X28" s="61">
        <f t="shared" si="9"/>
        <v>0</v>
      </c>
      <c r="Y28" s="60">
        <f t="shared" si="1"/>
        <v>0</v>
      </c>
      <c r="Z28" s="51">
        <f t="shared" si="1"/>
        <v>0</v>
      </c>
      <c r="AA28" s="61">
        <f t="shared" si="8"/>
        <v>0</v>
      </c>
    </row>
    <row r="29" spans="1:27" ht="14.25" x14ac:dyDescent="0.15">
      <c r="A29" s="48"/>
      <c r="B29" s="63" t="s">
        <v>57</v>
      </c>
      <c r="C29" s="64">
        <f>'[1]一覧(今年度)'!CQ28</f>
        <v>0</v>
      </c>
      <c r="D29" s="65">
        <f>'[1]一覧(今年度)'!CR28</f>
        <v>0</v>
      </c>
      <c r="E29" s="66">
        <f t="shared" si="2"/>
        <v>0</v>
      </c>
      <c r="F29" s="106">
        <v>0</v>
      </c>
      <c r="G29" s="68"/>
      <c r="H29" s="64">
        <f>'[1]一覧(今年度)'!CT28</f>
        <v>0</v>
      </c>
      <c r="I29" s="65">
        <f>'[1]一覧(今年度)'!CU28</f>
        <v>0</v>
      </c>
      <c r="J29" s="66">
        <f t="shared" si="4"/>
        <v>0</v>
      </c>
      <c r="K29" s="106">
        <v>0</v>
      </c>
      <c r="L29" s="68"/>
      <c r="M29" s="97" t="str">
        <f t="shared" si="6"/>
        <v>-</v>
      </c>
      <c r="N29" s="98" t="str">
        <f t="shared" si="6"/>
        <v>-</v>
      </c>
      <c r="O29" s="99" t="str">
        <f t="shared" si="6"/>
        <v>-</v>
      </c>
      <c r="P29" s="107" t="s">
        <v>37</v>
      </c>
      <c r="Q29" s="73"/>
      <c r="R29" s="73"/>
      <c r="S29" s="74">
        <f>'[1]一覧(今年度)'!FJ28</f>
        <v>0</v>
      </c>
      <c r="T29" s="65">
        <f>'[1]一覧(今年度)'!FK28</f>
        <v>0</v>
      </c>
      <c r="U29" s="104">
        <f t="shared" si="0"/>
        <v>0</v>
      </c>
      <c r="V29" s="64">
        <f>'[1]一覧(今年度)'!HM28</f>
        <v>0</v>
      </c>
      <c r="W29" s="65">
        <f>'[1]一覧(今年度)'!HN28</f>
        <v>0</v>
      </c>
      <c r="X29" s="104">
        <f t="shared" si="9"/>
        <v>0</v>
      </c>
      <c r="Y29" s="74">
        <f t="shared" si="1"/>
        <v>0</v>
      </c>
      <c r="Z29" s="65">
        <f t="shared" si="1"/>
        <v>0</v>
      </c>
      <c r="AA29" s="104">
        <f t="shared" si="8"/>
        <v>0</v>
      </c>
    </row>
    <row r="30" spans="1:27" ht="14.25" x14ac:dyDescent="0.15">
      <c r="A30" s="48"/>
      <c r="B30" s="63" t="s">
        <v>58</v>
      </c>
      <c r="C30" s="64">
        <f>'[1]一覧(今年度)'!CQ29</f>
        <v>35026</v>
      </c>
      <c r="D30" s="65">
        <f>'[1]一覧(今年度)'!CR29</f>
        <v>0</v>
      </c>
      <c r="E30" s="66">
        <f t="shared" si="2"/>
        <v>35026</v>
      </c>
      <c r="F30" s="106">
        <v>21102</v>
      </c>
      <c r="G30" s="68">
        <f t="shared" si="3"/>
        <v>65.984266894133256</v>
      </c>
      <c r="H30" s="64">
        <f>'[1]一覧(今年度)'!CT29</f>
        <v>35026</v>
      </c>
      <c r="I30" s="65">
        <f>'[1]一覧(今年度)'!CU29</f>
        <v>0</v>
      </c>
      <c r="J30" s="66">
        <f t="shared" si="4"/>
        <v>35026</v>
      </c>
      <c r="K30" s="106">
        <v>21102</v>
      </c>
      <c r="L30" s="68">
        <f t="shared" si="5"/>
        <v>65.984266894133256</v>
      </c>
      <c r="M30" s="97">
        <f t="shared" si="6"/>
        <v>100</v>
      </c>
      <c r="N30" s="98" t="str">
        <f t="shared" si="6"/>
        <v>-</v>
      </c>
      <c r="O30" s="99">
        <f t="shared" si="6"/>
        <v>100</v>
      </c>
      <c r="P30" s="100">
        <v>100</v>
      </c>
      <c r="Q30" s="73"/>
      <c r="R30" s="73"/>
      <c r="S30" s="74">
        <f>'[1]一覧(今年度)'!FJ29</f>
        <v>0</v>
      </c>
      <c r="T30" s="65">
        <f>'[1]一覧(今年度)'!FK29</f>
        <v>0</v>
      </c>
      <c r="U30" s="104">
        <f t="shared" si="0"/>
        <v>0</v>
      </c>
      <c r="V30" s="64">
        <f>'[1]一覧(今年度)'!HM29</f>
        <v>0</v>
      </c>
      <c r="W30" s="65">
        <f>'[1]一覧(今年度)'!HN29</f>
        <v>0</v>
      </c>
      <c r="X30" s="104">
        <f t="shared" si="9"/>
        <v>0</v>
      </c>
      <c r="Y30" s="74">
        <f t="shared" si="1"/>
        <v>0</v>
      </c>
      <c r="Z30" s="65">
        <f t="shared" si="1"/>
        <v>0</v>
      </c>
      <c r="AA30" s="104">
        <f t="shared" si="8"/>
        <v>0</v>
      </c>
    </row>
    <row r="31" spans="1:27" ht="14.25" x14ac:dyDescent="0.15">
      <c r="A31" s="48"/>
      <c r="B31" s="63" t="s">
        <v>59</v>
      </c>
      <c r="C31" s="64">
        <f>'[1]一覧(今年度)'!CQ30</f>
        <v>0</v>
      </c>
      <c r="D31" s="65">
        <f>'[1]一覧(今年度)'!CR30</f>
        <v>0</v>
      </c>
      <c r="E31" s="66">
        <f t="shared" si="2"/>
        <v>0</v>
      </c>
      <c r="F31" s="106">
        <v>0</v>
      </c>
      <c r="G31" s="68"/>
      <c r="H31" s="64">
        <f>'[1]一覧(今年度)'!CT30</f>
        <v>0</v>
      </c>
      <c r="I31" s="65">
        <f>'[1]一覧(今年度)'!CU30</f>
        <v>0</v>
      </c>
      <c r="J31" s="66">
        <f t="shared" si="4"/>
        <v>0</v>
      </c>
      <c r="K31" s="106">
        <v>0</v>
      </c>
      <c r="L31" s="68"/>
      <c r="M31" s="97" t="str">
        <f t="shared" si="6"/>
        <v>-</v>
      </c>
      <c r="N31" s="98" t="str">
        <f t="shared" si="6"/>
        <v>-</v>
      </c>
      <c r="O31" s="99" t="str">
        <f t="shared" si="6"/>
        <v>-</v>
      </c>
      <c r="P31" s="107" t="s">
        <v>37</v>
      </c>
      <c r="Q31" s="73"/>
      <c r="R31" s="73"/>
      <c r="S31" s="74">
        <f>'[1]一覧(今年度)'!FJ30</f>
        <v>0</v>
      </c>
      <c r="T31" s="65">
        <f>'[1]一覧(今年度)'!FK30</f>
        <v>0</v>
      </c>
      <c r="U31" s="104">
        <f t="shared" si="0"/>
        <v>0</v>
      </c>
      <c r="V31" s="64">
        <f>'[1]一覧(今年度)'!HM30</f>
        <v>0</v>
      </c>
      <c r="W31" s="65">
        <f>'[1]一覧(今年度)'!HN30</f>
        <v>0</v>
      </c>
      <c r="X31" s="104">
        <f t="shared" si="9"/>
        <v>0</v>
      </c>
      <c r="Y31" s="74">
        <f t="shared" si="1"/>
        <v>0</v>
      </c>
      <c r="Z31" s="65">
        <f t="shared" si="1"/>
        <v>0</v>
      </c>
      <c r="AA31" s="104">
        <f t="shared" si="8"/>
        <v>0</v>
      </c>
    </row>
    <row r="32" spans="1:27" ht="14.25" x14ac:dyDescent="0.15">
      <c r="A32" s="48"/>
      <c r="B32" s="63" t="s">
        <v>60</v>
      </c>
      <c r="C32" s="64">
        <f>'[1]一覧(今年度)'!CQ31</f>
        <v>148</v>
      </c>
      <c r="D32" s="65">
        <f>'[1]一覧(今年度)'!CR31</f>
        <v>0</v>
      </c>
      <c r="E32" s="66">
        <f t="shared" si="2"/>
        <v>148</v>
      </c>
      <c r="F32" s="106">
        <v>121</v>
      </c>
      <c r="G32" s="68">
        <f t="shared" si="3"/>
        <v>22.314049586776861</v>
      </c>
      <c r="H32" s="64">
        <f>'[1]一覧(今年度)'!CT31</f>
        <v>148</v>
      </c>
      <c r="I32" s="65">
        <f>'[1]一覧(今年度)'!CU31</f>
        <v>0</v>
      </c>
      <c r="J32" s="66">
        <f t="shared" si="4"/>
        <v>148</v>
      </c>
      <c r="K32" s="106">
        <v>121</v>
      </c>
      <c r="L32" s="68">
        <f t="shared" si="5"/>
        <v>22.314049586776861</v>
      </c>
      <c r="M32" s="97">
        <f t="shared" si="6"/>
        <v>100</v>
      </c>
      <c r="N32" s="98" t="str">
        <f t="shared" si="6"/>
        <v>-</v>
      </c>
      <c r="O32" s="99">
        <f t="shared" si="6"/>
        <v>100</v>
      </c>
      <c r="P32" s="100">
        <v>100</v>
      </c>
      <c r="Q32" s="73"/>
      <c r="R32" s="73"/>
      <c r="S32" s="74">
        <f>'[1]一覧(今年度)'!FJ31</f>
        <v>0</v>
      </c>
      <c r="T32" s="65">
        <f>'[1]一覧(今年度)'!FK31</f>
        <v>0</v>
      </c>
      <c r="U32" s="104">
        <f t="shared" si="0"/>
        <v>0</v>
      </c>
      <c r="V32" s="64">
        <f>'[1]一覧(今年度)'!HM31</f>
        <v>0</v>
      </c>
      <c r="W32" s="65">
        <f>'[1]一覧(今年度)'!HN31</f>
        <v>0</v>
      </c>
      <c r="X32" s="104">
        <f t="shared" si="9"/>
        <v>0</v>
      </c>
      <c r="Y32" s="74">
        <f t="shared" si="1"/>
        <v>0</v>
      </c>
      <c r="Z32" s="65">
        <f t="shared" si="1"/>
        <v>0</v>
      </c>
      <c r="AA32" s="104">
        <f t="shared" si="8"/>
        <v>0</v>
      </c>
    </row>
    <row r="33" spans="1:27" ht="14.25" x14ac:dyDescent="0.15">
      <c r="A33" s="48"/>
      <c r="B33" s="63" t="s">
        <v>61</v>
      </c>
      <c r="C33" s="64">
        <f>'[1]一覧(今年度)'!CQ32</f>
        <v>194</v>
      </c>
      <c r="D33" s="65">
        <f>'[1]一覧(今年度)'!CR32</f>
        <v>0</v>
      </c>
      <c r="E33" s="66">
        <f t="shared" si="2"/>
        <v>194</v>
      </c>
      <c r="F33" s="106">
        <v>179</v>
      </c>
      <c r="G33" s="68">
        <f t="shared" si="3"/>
        <v>8.3798882681564244</v>
      </c>
      <c r="H33" s="64">
        <f>'[1]一覧(今年度)'!CT32</f>
        <v>194</v>
      </c>
      <c r="I33" s="65">
        <f>'[1]一覧(今年度)'!CU32</f>
        <v>0</v>
      </c>
      <c r="J33" s="66">
        <f t="shared" si="4"/>
        <v>194</v>
      </c>
      <c r="K33" s="106">
        <v>179</v>
      </c>
      <c r="L33" s="68">
        <f t="shared" si="5"/>
        <v>8.3798882681564244</v>
      </c>
      <c r="M33" s="97">
        <f t="shared" si="6"/>
        <v>100</v>
      </c>
      <c r="N33" s="98" t="str">
        <f t="shared" si="6"/>
        <v>-</v>
      </c>
      <c r="O33" s="99">
        <f t="shared" si="6"/>
        <v>100</v>
      </c>
      <c r="P33" s="100">
        <v>100</v>
      </c>
      <c r="Q33" s="73"/>
      <c r="R33" s="73"/>
      <c r="S33" s="74">
        <f>'[1]一覧(今年度)'!FJ32</f>
        <v>0</v>
      </c>
      <c r="T33" s="65">
        <f>'[1]一覧(今年度)'!FK32</f>
        <v>0</v>
      </c>
      <c r="U33" s="104">
        <f t="shared" si="0"/>
        <v>0</v>
      </c>
      <c r="V33" s="64">
        <f>'[1]一覧(今年度)'!HM32</f>
        <v>0</v>
      </c>
      <c r="W33" s="65">
        <f>'[1]一覧(今年度)'!HN32</f>
        <v>0</v>
      </c>
      <c r="X33" s="104">
        <f t="shared" si="9"/>
        <v>0</v>
      </c>
      <c r="Y33" s="74">
        <f t="shared" si="1"/>
        <v>0</v>
      </c>
      <c r="Z33" s="65">
        <f t="shared" si="1"/>
        <v>0</v>
      </c>
      <c r="AA33" s="104">
        <f t="shared" si="8"/>
        <v>0</v>
      </c>
    </row>
    <row r="34" spans="1:27" ht="14.25" x14ac:dyDescent="0.15">
      <c r="A34" s="48"/>
      <c r="B34" s="63" t="s">
        <v>62</v>
      </c>
      <c r="C34" s="64">
        <f>'[1]一覧(今年度)'!CQ33</f>
        <v>2649</v>
      </c>
      <c r="D34" s="65">
        <f>'[1]一覧(今年度)'!CR33</f>
        <v>0</v>
      </c>
      <c r="E34" s="66">
        <f t="shared" si="2"/>
        <v>2649</v>
      </c>
      <c r="F34" s="106">
        <v>2146</v>
      </c>
      <c r="G34" s="68">
        <f t="shared" si="3"/>
        <v>23.438956197576889</v>
      </c>
      <c r="H34" s="64">
        <f>'[1]一覧(今年度)'!CT33</f>
        <v>2649</v>
      </c>
      <c r="I34" s="65">
        <f>'[1]一覧(今年度)'!CU33</f>
        <v>0</v>
      </c>
      <c r="J34" s="66">
        <f t="shared" si="4"/>
        <v>2649</v>
      </c>
      <c r="K34" s="106">
        <v>2146</v>
      </c>
      <c r="L34" s="68">
        <f t="shared" si="5"/>
        <v>23.438956197576889</v>
      </c>
      <c r="M34" s="97">
        <f t="shared" si="6"/>
        <v>100</v>
      </c>
      <c r="N34" s="98" t="str">
        <f t="shared" si="6"/>
        <v>-</v>
      </c>
      <c r="O34" s="99">
        <f t="shared" si="6"/>
        <v>100</v>
      </c>
      <c r="P34" s="100">
        <v>100</v>
      </c>
      <c r="Q34" s="73"/>
      <c r="R34" s="73"/>
      <c r="S34" s="74">
        <f>'[1]一覧(今年度)'!FJ33</f>
        <v>0</v>
      </c>
      <c r="T34" s="65">
        <f>'[1]一覧(今年度)'!FK33</f>
        <v>0</v>
      </c>
      <c r="U34" s="104">
        <f t="shared" si="0"/>
        <v>0</v>
      </c>
      <c r="V34" s="64">
        <f>'[1]一覧(今年度)'!HM33</f>
        <v>0</v>
      </c>
      <c r="W34" s="65">
        <f>'[1]一覧(今年度)'!HN33</f>
        <v>0</v>
      </c>
      <c r="X34" s="104">
        <f t="shared" si="9"/>
        <v>0</v>
      </c>
      <c r="Y34" s="74">
        <f t="shared" si="1"/>
        <v>0</v>
      </c>
      <c r="Z34" s="65">
        <f t="shared" si="1"/>
        <v>0</v>
      </c>
      <c r="AA34" s="104">
        <f t="shared" si="8"/>
        <v>0</v>
      </c>
    </row>
    <row r="35" spans="1:27" ht="14.25" x14ac:dyDescent="0.15">
      <c r="A35" s="48"/>
      <c r="B35" s="109" t="s">
        <v>63</v>
      </c>
      <c r="C35" s="110">
        <f>'[1]一覧(今年度)'!CQ34</f>
        <v>0</v>
      </c>
      <c r="D35" s="111">
        <f>'[1]一覧(今年度)'!CR34</f>
        <v>0</v>
      </c>
      <c r="E35" s="112">
        <f t="shared" si="2"/>
        <v>0</v>
      </c>
      <c r="F35" s="113">
        <v>0</v>
      </c>
      <c r="G35" s="114"/>
      <c r="H35" s="110">
        <f>'[1]一覧(今年度)'!CT34</f>
        <v>0</v>
      </c>
      <c r="I35" s="111">
        <f>'[1]一覧(今年度)'!CU34</f>
        <v>0</v>
      </c>
      <c r="J35" s="112">
        <f t="shared" si="4"/>
        <v>0</v>
      </c>
      <c r="K35" s="113">
        <v>0</v>
      </c>
      <c r="L35" s="114"/>
      <c r="M35" s="115" t="str">
        <f t="shared" si="6"/>
        <v>-</v>
      </c>
      <c r="N35" s="116" t="str">
        <f t="shared" si="6"/>
        <v>-</v>
      </c>
      <c r="O35" s="117" t="str">
        <f t="shared" si="6"/>
        <v>-</v>
      </c>
      <c r="P35" s="118" t="s">
        <v>37</v>
      </c>
      <c r="Q35" s="119"/>
      <c r="R35" s="119"/>
      <c r="S35" s="120">
        <f>'[1]一覧(今年度)'!FJ34</f>
        <v>0</v>
      </c>
      <c r="T35" s="111">
        <f>'[1]一覧(今年度)'!FK34</f>
        <v>0</v>
      </c>
      <c r="U35" s="121">
        <f t="shared" si="0"/>
        <v>0</v>
      </c>
      <c r="V35" s="110">
        <f>'[1]一覧(今年度)'!HM34</f>
        <v>0</v>
      </c>
      <c r="W35" s="111">
        <f>'[1]一覧(今年度)'!HN34</f>
        <v>0</v>
      </c>
      <c r="X35" s="121">
        <f t="shared" si="9"/>
        <v>0</v>
      </c>
      <c r="Y35" s="120">
        <f t="shared" si="1"/>
        <v>0</v>
      </c>
      <c r="Z35" s="111">
        <f t="shared" si="1"/>
        <v>0</v>
      </c>
      <c r="AA35" s="121">
        <f t="shared" si="8"/>
        <v>0</v>
      </c>
    </row>
    <row r="36" spans="1:27" ht="14.25" x14ac:dyDescent="0.15">
      <c r="A36" s="48"/>
      <c r="B36" s="49" t="s">
        <v>64</v>
      </c>
      <c r="C36" s="105">
        <f>'[1]一覧(今年度)'!CQ35</f>
        <v>10998</v>
      </c>
      <c r="D36" s="103">
        <f>'[1]一覧(今年度)'!CR35</f>
        <v>0</v>
      </c>
      <c r="E36" s="123">
        <f t="shared" si="2"/>
        <v>10998</v>
      </c>
      <c r="F36" s="124">
        <v>9694</v>
      </c>
      <c r="G36" s="125">
        <f t="shared" si="3"/>
        <v>13.451619558489789</v>
      </c>
      <c r="H36" s="105">
        <f>'[1]一覧(今年度)'!CT35</f>
        <v>10998</v>
      </c>
      <c r="I36" s="103">
        <f>'[1]一覧(今年度)'!CU35</f>
        <v>0</v>
      </c>
      <c r="J36" s="123">
        <f t="shared" si="4"/>
        <v>10998</v>
      </c>
      <c r="K36" s="124">
        <v>9694</v>
      </c>
      <c r="L36" s="125">
        <f t="shared" si="5"/>
        <v>13.451619558489789</v>
      </c>
      <c r="M36" s="122">
        <f t="shared" si="6"/>
        <v>100</v>
      </c>
      <c r="N36" s="56" t="str">
        <f t="shared" si="6"/>
        <v>-</v>
      </c>
      <c r="O36" s="57">
        <f t="shared" si="6"/>
        <v>100</v>
      </c>
      <c r="P36" s="58">
        <v>100</v>
      </c>
      <c r="Q36" s="59"/>
      <c r="R36" s="59"/>
      <c r="S36" s="60">
        <f>'[1]一覧(今年度)'!FJ35</f>
        <v>0</v>
      </c>
      <c r="T36" s="51">
        <f>'[1]一覧(今年度)'!FK35</f>
        <v>0</v>
      </c>
      <c r="U36" s="61">
        <f t="shared" si="0"/>
        <v>0</v>
      </c>
      <c r="V36" s="50">
        <f>'[1]一覧(今年度)'!HM35</f>
        <v>0</v>
      </c>
      <c r="W36" s="51">
        <f>'[1]一覧(今年度)'!HN35</f>
        <v>0</v>
      </c>
      <c r="X36" s="61">
        <f t="shared" si="9"/>
        <v>0</v>
      </c>
      <c r="Y36" s="60">
        <f t="shared" si="1"/>
        <v>0</v>
      </c>
      <c r="Z36" s="51">
        <f t="shared" si="1"/>
        <v>0</v>
      </c>
      <c r="AA36" s="61">
        <f t="shared" si="8"/>
        <v>0</v>
      </c>
    </row>
    <row r="37" spans="1:27" ht="14.25" x14ac:dyDescent="0.15">
      <c r="A37" s="48"/>
      <c r="B37" s="63" t="s">
        <v>65</v>
      </c>
      <c r="C37" s="64">
        <f>'[1]一覧(今年度)'!CQ36</f>
        <v>7951</v>
      </c>
      <c r="D37" s="65">
        <f>'[1]一覧(今年度)'!CR36</f>
        <v>0</v>
      </c>
      <c r="E37" s="66">
        <f t="shared" si="2"/>
        <v>7951</v>
      </c>
      <c r="F37" s="106">
        <v>6886</v>
      </c>
      <c r="G37" s="68">
        <f t="shared" si="3"/>
        <v>15.466163229741506</v>
      </c>
      <c r="H37" s="64">
        <f>'[1]一覧(今年度)'!CT36</f>
        <v>7951</v>
      </c>
      <c r="I37" s="65">
        <f>'[1]一覧(今年度)'!CU36</f>
        <v>0</v>
      </c>
      <c r="J37" s="66">
        <f t="shared" si="4"/>
        <v>7951</v>
      </c>
      <c r="K37" s="106">
        <v>6886</v>
      </c>
      <c r="L37" s="68">
        <f t="shared" si="5"/>
        <v>15.466163229741506</v>
      </c>
      <c r="M37" s="97">
        <f t="shared" si="6"/>
        <v>100</v>
      </c>
      <c r="N37" s="98" t="str">
        <f t="shared" si="6"/>
        <v>-</v>
      </c>
      <c r="O37" s="99">
        <f t="shared" si="6"/>
        <v>100</v>
      </c>
      <c r="P37" s="100">
        <v>100</v>
      </c>
      <c r="Q37" s="73"/>
      <c r="R37" s="73"/>
      <c r="S37" s="74">
        <f>'[1]一覧(今年度)'!FJ36</f>
        <v>0</v>
      </c>
      <c r="T37" s="65">
        <f>'[1]一覧(今年度)'!FK36</f>
        <v>0</v>
      </c>
      <c r="U37" s="104">
        <f t="shared" si="0"/>
        <v>0</v>
      </c>
      <c r="V37" s="64">
        <f>'[1]一覧(今年度)'!HM36</f>
        <v>0</v>
      </c>
      <c r="W37" s="65">
        <f>'[1]一覧(今年度)'!HN36</f>
        <v>0</v>
      </c>
      <c r="X37" s="104">
        <f t="shared" si="9"/>
        <v>0</v>
      </c>
      <c r="Y37" s="74">
        <f t="shared" si="1"/>
        <v>0</v>
      </c>
      <c r="Z37" s="65">
        <f t="shared" si="1"/>
        <v>0</v>
      </c>
      <c r="AA37" s="104">
        <f t="shared" si="8"/>
        <v>0</v>
      </c>
    </row>
    <row r="38" spans="1:27" ht="14.25" x14ac:dyDescent="0.15">
      <c r="A38" s="48"/>
      <c r="B38" s="63" t="s">
        <v>66</v>
      </c>
      <c r="C38" s="64">
        <f>'[1]一覧(今年度)'!CQ37</f>
        <v>0</v>
      </c>
      <c r="D38" s="65">
        <f>'[1]一覧(今年度)'!CR37</f>
        <v>0</v>
      </c>
      <c r="E38" s="66">
        <f t="shared" si="2"/>
        <v>0</v>
      </c>
      <c r="F38" s="106">
        <v>0</v>
      </c>
      <c r="G38" s="68"/>
      <c r="H38" s="64">
        <f>'[1]一覧(今年度)'!CT37</f>
        <v>0</v>
      </c>
      <c r="I38" s="65">
        <f>'[1]一覧(今年度)'!CU37</f>
        <v>0</v>
      </c>
      <c r="J38" s="66">
        <f t="shared" si="4"/>
        <v>0</v>
      </c>
      <c r="K38" s="106">
        <v>0</v>
      </c>
      <c r="L38" s="68"/>
      <c r="M38" s="97" t="str">
        <f t="shared" si="6"/>
        <v>-</v>
      </c>
      <c r="N38" s="98" t="str">
        <f t="shared" si="6"/>
        <v>-</v>
      </c>
      <c r="O38" s="99" t="str">
        <f t="shared" si="6"/>
        <v>-</v>
      </c>
      <c r="P38" s="100" t="s">
        <v>37</v>
      </c>
      <c r="Q38" s="73"/>
      <c r="R38" s="73"/>
      <c r="S38" s="74">
        <f>'[1]一覧(今年度)'!FJ37</f>
        <v>0</v>
      </c>
      <c r="T38" s="65">
        <f>'[1]一覧(今年度)'!FK37</f>
        <v>0</v>
      </c>
      <c r="U38" s="104">
        <f t="shared" si="0"/>
        <v>0</v>
      </c>
      <c r="V38" s="64">
        <f>'[1]一覧(今年度)'!HM37</f>
        <v>0</v>
      </c>
      <c r="W38" s="65">
        <f>'[1]一覧(今年度)'!HN37</f>
        <v>0</v>
      </c>
      <c r="X38" s="104">
        <f t="shared" si="9"/>
        <v>0</v>
      </c>
      <c r="Y38" s="74">
        <f t="shared" si="1"/>
        <v>0</v>
      </c>
      <c r="Z38" s="65">
        <f t="shared" si="1"/>
        <v>0</v>
      </c>
      <c r="AA38" s="104">
        <f t="shared" si="8"/>
        <v>0</v>
      </c>
    </row>
    <row r="39" spans="1:27" ht="14.25" x14ac:dyDescent="0.15">
      <c r="A39" s="48"/>
      <c r="B39" s="126" t="s">
        <v>67</v>
      </c>
      <c r="C39" s="110">
        <f>'[1]一覧(今年度)'!CQ38</f>
        <v>0</v>
      </c>
      <c r="D39" s="111">
        <f>'[1]一覧(今年度)'!CR38</f>
        <v>0</v>
      </c>
      <c r="E39" s="112">
        <f t="shared" si="2"/>
        <v>0</v>
      </c>
      <c r="F39" s="113">
        <v>0</v>
      </c>
      <c r="G39" s="114"/>
      <c r="H39" s="110">
        <f>'[1]一覧(今年度)'!CT38</f>
        <v>0</v>
      </c>
      <c r="I39" s="111">
        <f>'[1]一覧(今年度)'!CU38</f>
        <v>0</v>
      </c>
      <c r="J39" s="112">
        <f t="shared" si="4"/>
        <v>0</v>
      </c>
      <c r="K39" s="113">
        <v>0</v>
      </c>
      <c r="L39" s="114"/>
      <c r="M39" s="127" t="str">
        <f t="shared" si="6"/>
        <v>-</v>
      </c>
      <c r="N39" s="128" t="str">
        <f t="shared" si="6"/>
        <v>-</v>
      </c>
      <c r="O39" s="129" t="str">
        <f t="shared" si="6"/>
        <v>-</v>
      </c>
      <c r="P39" s="130" t="s">
        <v>37</v>
      </c>
      <c r="Q39" s="131"/>
      <c r="R39" s="131"/>
      <c r="S39" s="132">
        <f>'[1]一覧(今年度)'!FJ38</f>
        <v>0</v>
      </c>
      <c r="T39" s="82">
        <f>'[1]一覧(今年度)'!FK38</f>
        <v>0</v>
      </c>
      <c r="U39" s="133">
        <f t="shared" si="0"/>
        <v>0</v>
      </c>
      <c r="V39" s="81">
        <f>'[1]一覧(今年度)'!HM38</f>
        <v>0</v>
      </c>
      <c r="W39" s="82">
        <f>'[1]一覧(今年度)'!HN38</f>
        <v>0</v>
      </c>
      <c r="X39" s="133">
        <f t="shared" si="9"/>
        <v>0</v>
      </c>
      <c r="Y39" s="132">
        <f t="shared" si="1"/>
        <v>0</v>
      </c>
      <c r="Z39" s="82">
        <f t="shared" si="1"/>
        <v>0</v>
      </c>
      <c r="AA39" s="133">
        <f t="shared" si="8"/>
        <v>0</v>
      </c>
    </row>
    <row r="40" spans="1:27" ht="14.25" x14ac:dyDescent="0.15">
      <c r="A40" s="48"/>
      <c r="B40" s="134" t="s">
        <v>68</v>
      </c>
      <c r="C40" s="50">
        <f>'[1]一覧(今年度)'!CQ39</f>
        <v>3040</v>
      </c>
      <c r="D40" s="51">
        <f>'[1]一覧(今年度)'!CR39</f>
        <v>0</v>
      </c>
      <c r="E40" s="52">
        <f t="shared" si="2"/>
        <v>3040</v>
      </c>
      <c r="F40" s="96">
        <v>976</v>
      </c>
      <c r="G40" s="54">
        <f t="shared" si="3"/>
        <v>211.47540983606555</v>
      </c>
      <c r="H40" s="50">
        <f>'[1]一覧(今年度)'!CT39</f>
        <v>3040</v>
      </c>
      <c r="I40" s="51">
        <f>'[1]一覧(今年度)'!CU39</f>
        <v>0</v>
      </c>
      <c r="J40" s="52">
        <f t="shared" si="4"/>
        <v>3040</v>
      </c>
      <c r="K40" s="96">
        <v>976</v>
      </c>
      <c r="L40" s="54">
        <f t="shared" si="5"/>
        <v>211.47540983606555</v>
      </c>
      <c r="M40" s="135">
        <f t="shared" si="6"/>
        <v>100</v>
      </c>
      <c r="N40" s="136" t="str">
        <f t="shared" si="6"/>
        <v>-</v>
      </c>
      <c r="O40" s="137">
        <f t="shared" si="6"/>
        <v>100</v>
      </c>
      <c r="P40" s="138">
        <v>100</v>
      </c>
      <c r="Q40" s="139"/>
      <c r="R40" s="139"/>
      <c r="S40" s="140">
        <f>'[1]一覧(今年度)'!FJ39</f>
        <v>0</v>
      </c>
      <c r="T40" s="141">
        <f>'[1]一覧(今年度)'!FK39</f>
        <v>0</v>
      </c>
      <c r="U40" s="142">
        <f t="shared" si="0"/>
        <v>0</v>
      </c>
      <c r="V40" s="143">
        <f>'[1]一覧(今年度)'!HM39</f>
        <v>0</v>
      </c>
      <c r="W40" s="141">
        <f>'[1]一覧(今年度)'!HN39</f>
        <v>0</v>
      </c>
      <c r="X40" s="142">
        <f t="shared" si="9"/>
        <v>0</v>
      </c>
      <c r="Y40" s="140">
        <f t="shared" si="1"/>
        <v>0</v>
      </c>
      <c r="Z40" s="141">
        <f t="shared" si="1"/>
        <v>0</v>
      </c>
      <c r="AA40" s="142">
        <f t="shared" si="8"/>
        <v>0</v>
      </c>
    </row>
    <row r="41" spans="1:27" ht="14.25" x14ac:dyDescent="0.15">
      <c r="A41" s="48"/>
      <c r="B41" s="134" t="s">
        <v>69</v>
      </c>
      <c r="C41" s="50">
        <f>'[1]一覧(今年度)'!CQ40</f>
        <v>3890</v>
      </c>
      <c r="D41" s="51">
        <f>'[1]一覧(今年度)'!CR40</f>
        <v>0</v>
      </c>
      <c r="E41" s="52">
        <f t="shared" si="2"/>
        <v>3890</v>
      </c>
      <c r="F41" s="96">
        <v>2685</v>
      </c>
      <c r="G41" s="54">
        <f t="shared" si="3"/>
        <v>44.878957169459966</v>
      </c>
      <c r="H41" s="50">
        <f>'[1]一覧(今年度)'!CT40</f>
        <v>3890</v>
      </c>
      <c r="I41" s="51">
        <f>'[1]一覧(今年度)'!CU40</f>
        <v>0</v>
      </c>
      <c r="J41" s="52">
        <f t="shared" si="4"/>
        <v>3890</v>
      </c>
      <c r="K41" s="96">
        <v>2685</v>
      </c>
      <c r="L41" s="54">
        <f t="shared" si="5"/>
        <v>44.878957169459966</v>
      </c>
      <c r="M41" s="135">
        <f t="shared" si="6"/>
        <v>100</v>
      </c>
      <c r="N41" s="136" t="str">
        <f t="shared" si="6"/>
        <v>-</v>
      </c>
      <c r="O41" s="137">
        <f t="shared" si="6"/>
        <v>100</v>
      </c>
      <c r="P41" s="138">
        <v>100</v>
      </c>
      <c r="Q41" s="139"/>
      <c r="R41" s="139"/>
      <c r="S41" s="140">
        <f>'[1]一覧(今年度)'!FJ40</f>
        <v>0</v>
      </c>
      <c r="T41" s="141">
        <f>'[1]一覧(今年度)'!FK40</f>
        <v>0</v>
      </c>
      <c r="U41" s="142">
        <f t="shared" si="0"/>
        <v>0</v>
      </c>
      <c r="V41" s="143">
        <f>'[1]一覧(今年度)'!HM40</f>
        <v>0</v>
      </c>
      <c r="W41" s="141">
        <f>'[1]一覧(今年度)'!HN40</f>
        <v>0</v>
      </c>
      <c r="X41" s="142">
        <f t="shared" si="9"/>
        <v>0</v>
      </c>
      <c r="Y41" s="140">
        <f t="shared" si="1"/>
        <v>0</v>
      </c>
      <c r="Z41" s="141">
        <f t="shared" si="1"/>
        <v>0</v>
      </c>
      <c r="AA41" s="142">
        <f t="shared" si="8"/>
        <v>0</v>
      </c>
    </row>
    <row r="42" spans="1:27" ht="14.25" x14ac:dyDescent="0.15">
      <c r="A42" s="48"/>
      <c r="B42" s="144" t="s">
        <v>70</v>
      </c>
      <c r="C42" s="145">
        <f t="shared" ref="C42:J42" si="10">C43+C44</f>
        <v>407031</v>
      </c>
      <c r="D42" s="146">
        <f t="shared" si="10"/>
        <v>2694</v>
      </c>
      <c r="E42" s="147">
        <f t="shared" si="10"/>
        <v>409725</v>
      </c>
      <c r="F42" s="148">
        <f>F43+F44</f>
        <v>305311</v>
      </c>
      <c r="G42" s="149">
        <f t="shared" si="3"/>
        <v>34.199226362626959</v>
      </c>
      <c r="H42" s="150">
        <f t="shared" si="10"/>
        <v>407133</v>
      </c>
      <c r="I42" s="146">
        <f t="shared" si="10"/>
        <v>406</v>
      </c>
      <c r="J42" s="147">
        <f t="shared" si="10"/>
        <v>407539</v>
      </c>
      <c r="K42" s="148">
        <f>K43+K44</f>
        <v>301168</v>
      </c>
      <c r="L42" s="149">
        <f t="shared" si="5"/>
        <v>35.319489454390904</v>
      </c>
      <c r="M42" s="151">
        <f t="shared" si="6"/>
        <v>100.02505951635135</v>
      </c>
      <c r="N42" s="152">
        <f t="shared" si="6"/>
        <v>15.070527097253155</v>
      </c>
      <c r="O42" s="137">
        <f t="shared" si="6"/>
        <v>99.466471413753126</v>
      </c>
      <c r="P42" s="137">
        <f>IFERROR(K42/F42*100,"-")</f>
        <v>98.643023015875613</v>
      </c>
      <c r="Q42" s="153">
        <f t="shared" ref="Q42:AA42" si="11">Q43+Q44</f>
        <v>0</v>
      </c>
      <c r="R42" s="153">
        <f t="shared" si="11"/>
        <v>0</v>
      </c>
      <c r="S42" s="145">
        <f t="shared" si="11"/>
        <v>327</v>
      </c>
      <c r="T42" s="146">
        <f t="shared" si="11"/>
        <v>0</v>
      </c>
      <c r="U42" s="146">
        <f t="shared" si="11"/>
        <v>327</v>
      </c>
      <c r="V42" s="150">
        <f t="shared" si="11"/>
        <v>0</v>
      </c>
      <c r="W42" s="146">
        <f t="shared" si="11"/>
        <v>0</v>
      </c>
      <c r="X42" s="154">
        <f t="shared" si="11"/>
        <v>0</v>
      </c>
      <c r="Y42" s="155">
        <f t="shared" si="11"/>
        <v>225</v>
      </c>
      <c r="Z42" s="156">
        <f t="shared" si="11"/>
        <v>2288</v>
      </c>
      <c r="AA42" s="157">
        <f t="shared" si="11"/>
        <v>2513</v>
      </c>
    </row>
    <row r="43" spans="1:27" ht="14.25" x14ac:dyDescent="0.15">
      <c r="A43" s="48"/>
      <c r="B43" s="158" t="s">
        <v>71</v>
      </c>
      <c r="C43" s="159">
        <f t="shared" ref="C43:J43" si="12">SUM(C7:C20)</f>
        <v>304589</v>
      </c>
      <c r="D43" s="160">
        <f t="shared" si="12"/>
        <v>2315</v>
      </c>
      <c r="E43" s="161">
        <f t="shared" si="12"/>
        <v>306904</v>
      </c>
      <c r="F43" s="160">
        <f>SUM(F7:F20)</f>
        <v>230778</v>
      </c>
      <c r="G43" s="162">
        <f t="shared" si="3"/>
        <v>32.98667983949943</v>
      </c>
      <c r="H43" s="163">
        <f t="shared" si="12"/>
        <v>304916</v>
      </c>
      <c r="I43" s="160">
        <f t="shared" si="12"/>
        <v>110</v>
      </c>
      <c r="J43" s="161">
        <f t="shared" si="12"/>
        <v>305026</v>
      </c>
      <c r="K43" s="160">
        <f t="shared" ref="K43" si="13">SUM(K7:K20)</f>
        <v>227168</v>
      </c>
      <c r="L43" s="162">
        <f t="shared" si="5"/>
        <v>34.273313142696153</v>
      </c>
      <c r="M43" s="164">
        <f t="shared" si="6"/>
        <v>100.10735778376763</v>
      </c>
      <c r="N43" s="165">
        <f t="shared" si="6"/>
        <v>4.7516198704103676</v>
      </c>
      <c r="O43" s="166">
        <f t="shared" si="6"/>
        <v>99.388082266767469</v>
      </c>
      <c r="P43" s="166">
        <f>IFERROR(K43/F43*100,"-")</f>
        <v>98.435726109074523</v>
      </c>
      <c r="Q43" s="167">
        <f t="shared" ref="Q43:AA43" si="14">SUM(Q7:Q20)</f>
        <v>0</v>
      </c>
      <c r="R43" s="167">
        <f t="shared" si="14"/>
        <v>0</v>
      </c>
      <c r="S43" s="159">
        <f t="shared" si="14"/>
        <v>327</v>
      </c>
      <c r="T43" s="160">
        <f t="shared" si="14"/>
        <v>0</v>
      </c>
      <c r="U43" s="168">
        <f t="shared" si="14"/>
        <v>327</v>
      </c>
      <c r="V43" s="169">
        <f t="shared" si="14"/>
        <v>0</v>
      </c>
      <c r="W43" s="160">
        <f t="shared" si="14"/>
        <v>0</v>
      </c>
      <c r="X43" s="133">
        <f t="shared" si="14"/>
        <v>0</v>
      </c>
      <c r="Y43" s="159">
        <f t="shared" si="14"/>
        <v>0</v>
      </c>
      <c r="Z43" s="160">
        <f t="shared" si="14"/>
        <v>2205</v>
      </c>
      <c r="AA43" s="133">
        <f t="shared" si="14"/>
        <v>2205</v>
      </c>
    </row>
    <row r="44" spans="1:27" ht="14.25" x14ac:dyDescent="0.15">
      <c r="A44" s="48"/>
      <c r="B44" s="170" t="s">
        <v>72</v>
      </c>
      <c r="C44" s="145">
        <f t="shared" ref="C44:K44" si="15">C46+C47+C48+C49+C50</f>
        <v>102442</v>
      </c>
      <c r="D44" s="146">
        <f t="shared" si="15"/>
        <v>379</v>
      </c>
      <c r="E44" s="171">
        <f t="shared" si="15"/>
        <v>102821</v>
      </c>
      <c r="F44" s="146">
        <f t="shared" si="15"/>
        <v>74533</v>
      </c>
      <c r="G44" s="172">
        <f t="shared" si="3"/>
        <v>37.953658111172231</v>
      </c>
      <c r="H44" s="150">
        <f t="shared" si="15"/>
        <v>102217</v>
      </c>
      <c r="I44" s="146">
        <f t="shared" si="15"/>
        <v>296</v>
      </c>
      <c r="J44" s="171">
        <f t="shared" si="15"/>
        <v>102513</v>
      </c>
      <c r="K44" s="146">
        <f t="shared" si="15"/>
        <v>74000</v>
      </c>
      <c r="L44" s="172">
        <f t="shared" si="5"/>
        <v>38.531081081081084</v>
      </c>
      <c r="M44" s="151">
        <f t="shared" si="6"/>
        <v>99.780363522773868</v>
      </c>
      <c r="N44" s="152">
        <f t="shared" si="6"/>
        <v>78.100263852242747</v>
      </c>
      <c r="O44" s="173">
        <f t="shared" si="6"/>
        <v>99.700450297118294</v>
      </c>
      <c r="P44" s="173">
        <f>IFERROR(K44/F44*100,"-")</f>
        <v>99.28488052272148</v>
      </c>
      <c r="Q44" s="153">
        <f t="shared" ref="Q44:AA44" si="16">Q46+Q47+Q48+Q49+Q50</f>
        <v>0</v>
      </c>
      <c r="R44" s="153">
        <f t="shared" si="16"/>
        <v>0</v>
      </c>
      <c r="S44" s="145">
        <f t="shared" si="16"/>
        <v>0</v>
      </c>
      <c r="T44" s="146">
        <f t="shared" si="16"/>
        <v>0</v>
      </c>
      <c r="U44" s="146">
        <f t="shared" si="16"/>
        <v>0</v>
      </c>
      <c r="V44" s="150">
        <f t="shared" si="16"/>
        <v>0</v>
      </c>
      <c r="W44" s="146">
        <f t="shared" si="16"/>
        <v>0</v>
      </c>
      <c r="X44" s="154">
        <f t="shared" si="16"/>
        <v>0</v>
      </c>
      <c r="Y44" s="145">
        <f t="shared" si="16"/>
        <v>225</v>
      </c>
      <c r="Z44" s="146">
        <f t="shared" si="16"/>
        <v>83</v>
      </c>
      <c r="AA44" s="154">
        <f t="shared" si="16"/>
        <v>308</v>
      </c>
    </row>
    <row r="45" spans="1:27" ht="14.25" hidden="1" x14ac:dyDescent="0.15">
      <c r="A45" s="48"/>
      <c r="B45" s="170" t="s">
        <v>73</v>
      </c>
      <c r="C45" s="145">
        <f t="shared" ref="C45:K45" si="17">SUM(C8:C20)</f>
        <v>130554</v>
      </c>
      <c r="D45" s="146">
        <f t="shared" si="17"/>
        <v>2251</v>
      </c>
      <c r="E45" s="147">
        <f t="shared" si="17"/>
        <v>132805</v>
      </c>
      <c r="F45" s="147">
        <f t="shared" si="17"/>
        <v>109688</v>
      </c>
      <c r="G45" s="147">
        <f t="shared" si="17"/>
        <v>115.58091317699416</v>
      </c>
      <c r="H45" s="150">
        <f t="shared" si="17"/>
        <v>130881</v>
      </c>
      <c r="I45" s="146">
        <f t="shared" si="17"/>
        <v>46</v>
      </c>
      <c r="J45" s="147">
        <f t="shared" si="17"/>
        <v>130927</v>
      </c>
      <c r="K45" s="147">
        <f t="shared" si="17"/>
        <v>107458</v>
      </c>
      <c r="L45" s="147">
        <f t="shared" si="5"/>
        <v>21.840160807012975</v>
      </c>
      <c r="M45" s="174">
        <f t="shared" ref="M45:O50" si="18">H45/C45*100</f>
        <v>100.25047106944254</v>
      </c>
      <c r="N45" s="175">
        <f t="shared" si="18"/>
        <v>2.0435362061306086</v>
      </c>
      <c r="O45" s="176">
        <f t="shared" si="18"/>
        <v>98.585896615338271</v>
      </c>
      <c r="P45" s="176">
        <f t="shared" ref="P45:P50" si="19">M45/F45*100</f>
        <v>9.1396024240976717E-2</v>
      </c>
      <c r="Q45" s="153">
        <f t="shared" ref="Q45:AA45" si="20">SUM(Q8:Q20)</f>
        <v>0</v>
      </c>
      <c r="R45" s="153">
        <f t="shared" si="20"/>
        <v>0</v>
      </c>
      <c r="S45" s="145">
        <f t="shared" si="20"/>
        <v>327</v>
      </c>
      <c r="T45" s="146">
        <f t="shared" si="20"/>
        <v>0</v>
      </c>
      <c r="U45" s="171">
        <f t="shared" si="20"/>
        <v>327</v>
      </c>
      <c r="V45" s="150">
        <f t="shared" si="20"/>
        <v>0</v>
      </c>
      <c r="W45" s="146">
        <f t="shared" si="20"/>
        <v>0</v>
      </c>
      <c r="X45" s="171">
        <f t="shared" si="20"/>
        <v>0</v>
      </c>
      <c r="Y45" s="145">
        <f t="shared" si="20"/>
        <v>0</v>
      </c>
      <c r="Z45" s="146">
        <f t="shared" si="20"/>
        <v>2205</v>
      </c>
      <c r="AA45" s="171">
        <f t="shared" si="20"/>
        <v>2205</v>
      </c>
    </row>
    <row r="46" spans="1:27" ht="14.25" hidden="1" x14ac:dyDescent="0.15">
      <c r="A46" s="48"/>
      <c r="B46" s="177" t="s">
        <v>74</v>
      </c>
      <c r="C46" s="145">
        <f t="shared" ref="C46:K46" si="21">SUM(C21:C27)</f>
        <v>32541</v>
      </c>
      <c r="D46" s="146">
        <f t="shared" si="21"/>
        <v>379</v>
      </c>
      <c r="E46" s="147">
        <f t="shared" si="21"/>
        <v>32920</v>
      </c>
      <c r="F46" s="147">
        <f t="shared" si="21"/>
        <v>25132</v>
      </c>
      <c r="G46" s="147">
        <f t="shared" si="21"/>
        <v>61.626377977094769</v>
      </c>
      <c r="H46" s="150">
        <f t="shared" si="21"/>
        <v>32316</v>
      </c>
      <c r="I46" s="146">
        <f t="shared" si="21"/>
        <v>296</v>
      </c>
      <c r="J46" s="147">
        <f t="shared" si="21"/>
        <v>32612</v>
      </c>
      <c r="K46" s="147">
        <f t="shared" si="21"/>
        <v>24599</v>
      </c>
      <c r="L46" s="147">
        <f t="shared" si="5"/>
        <v>32.574494898166591</v>
      </c>
      <c r="M46" s="174">
        <f t="shared" si="18"/>
        <v>99.308564580068222</v>
      </c>
      <c r="N46" s="175">
        <f t="shared" si="18"/>
        <v>78.100263852242747</v>
      </c>
      <c r="O46" s="176">
        <f t="shared" si="18"/>
        <v>99.0643985419198</v>
      </c>
      <c r="P46" s="176">
        <f t="shared" si="19"/>
        <v>0.39514787752693065</v>
      </c>
      <c r="Q46" s="153">
        <f t="shared" ref="Q46:AA46" si="22">SUM(Q21:Q27)</f>
        <v>0</v>
      </c>
      <c r="R46" s="153">
        <f t="shared" si="22"/>
        <v>0</v>
      </c>
      <c r="S46" s="145">
        <f t="shared" si="22"/>
        <v>0</v>
      </c>
      <c r="T46" s="146">
        <f t="shared" si="22"/>
        <v>0</v>
      </c>
      <c r="U46" s="142">
        <f t="shared" si="22"/>
        <v>0</v>
      </c>
      <c r="V46" s="150">
        <f t="shared" si="22"/>
        <v>0</v>
      </c>
      <c r="W46" s="146">
        <f t="shared" si="22"/>
        <v>0</v>
      </c>
      <c r="X46" s="142">
        <f t="shared" si="22"/>
        <v>0</v>
      </c>
      <c r="Y46" s="145">
        <f t="shared" si="22"/>
        <v>225</v>
      </c>
      <c r="Z46" s="146">
        <f t="shared" si="22"/>
        <v>83</v>
      </c>
      <c r="AA46" s="142">
        <f t="shared" si="22"/>
        <v>308</v>
      </c>
    </row>
    <row r="47" spans="1:27" ht="14.25" hidden="1" x14ac:dyDescent="0.15">
      <c r="A47" s="48"/>
      <c r="B47" s="177" t="s">
        <v>75</v>
      </c>
      <c r="C47" s="145">
        <f t="shared" ref="C47:K47" si="23">SUM(C28:C35)</f>
        <v>44022</v>
      </c>
      <c r="D47" s="146">
        <f t="shared" si="23"/>
        <v>0</v>
      </c>
      <c r="E47" s="147">
        <f t="shared" si="23"/>
        <v>44022</v>
      </c>
      <c r="F47" s="147">
        <f t="shared" si="23"/>
        <v>29160</v>
      </c>
      <c r="G47" s="147">
        <f t="shared" si="23"/>
        <v>127.12001198014306</v>
      </c>
      <c r="H47" s="150">
        <f t="shared" si="23"/>
        <v>44022</v>
      </c>
      <c r="I47" s="146">
        <f t="shared" si="23"/>
        <v>0</v>
      </c>
      <c r="J47" s="147">
        <f t="shared" si="23"/>
        <v>44022</v>
      </c>
      <c r="K47" s="147">
        <f t="shared" si="23"/>
        <v>29160</v>
      </c>
      <c r="L47" s="147">
        <f t="shared" si="5"/>
        <v>50.967078189300409</v>
      </c>
      <c r="M47" s="174">
        <f t="shared" si="18"/>
        <v>100</v>
      </c>
      <c r="N47" s="175" t="e">
        <f t="shared" si="18"/>
        <v>#DIV/0!</v>
      </c>
      <c r="O47" s="176">
        <f t="shared" si="18"/>
        <v>100</v>
      </c>
      <c r="P47" s="176">
        <f t="shared" si="19"/>
        <v>0.34293552812071332</v>
      </c>
      <c r="Q47" s="153">
        <f t="shared" ref="Q47:AA47" si="24">SUM(Q28:Q35)</f>
        <v>0</v>
      </c>
      <c r="R47" s="153">
        <f t="shared" si="24"/>
        <v>0</v>
      </c>
      <c r="S47" s="145">
        <f t="shared" si="24"/>
        <v>0</v>
      </c>
      <c r="T47" s="146">
        <f t="shared" si="24"/>
        <v>0</v>
      </c>
      <c r="U47" s="142">
        <f t="shared" si="24"/>
        <v>0</v>
      </c>
      <c r="V47" s="150">
        <f t="shared" si="24"/>
        <v>0</v>
      </c>
      <c r="W47" s="146">
        <f t="shared" si="24"/>
        <v>0</v>
      </c>
      <c r="X47" s="142">
        <f t="shared" si="24"/>
        <v>0</v>
      </c>
      <c r="Y47" s="145">
        <f t="shared" si="24"/>
        <v>0</v>
      </c>
      <c r="Z47" s="146">
        <f t="shared" si="24"/>
        <v>0</v>
      </c>
      <c r="AA47" s="142">
        <f t="shared" si="24"/>
        <v>0</v>
      </c>
    </row>
    <row r="48" spans="1:27" ht="14.25" hidden="1" x14ac:dyDescent="0.15">
      <c r="A48" s="48"/>
      <c r="B48" s="177" t="s">
        <v>76</v>
      </c>
      <c r="C48" s="145">
        <f t="shared" ref="C48:K48" si="25">SUM(C36:C39)</f>
        <v>18949</v>
      </c>
      <c r="D48" s="146">
        <f t="shared" si="25"/>
        <v>0</v>
      </c>
      <c r="E48" s="147">
        <f t="shared" si="25"/>
        <v>18949</v>
      </c>
      <c r="F48" s="147">
        <f t="shared" si="25"/>
        <v>16580</v>
      </c>
      <c r="G48" s="147">
        <f t="shared" si="25"/>
        <v>28.917782788231293</v>
      </c>
      <c r="H48" s="150">
        <f t="shared" si="25"/>
        <v>18949</v>
      </c>
      <c r="I48" s="146">
        <f t="shared" si="25"/>
        <v>0</v>
      </c>
      <c r="J48" s="147">
        <f t="shared" si="25"/>
        <v>18949</v>
      </c>
      <c r="K48" s="147">
        <f t="shared" si="25"/>
        <v>16580</v>
      </c>
      <c r="L48" s="147">
        <f t="shared" si="5"/>
        <v>14.288299155609169</v>
      </c>
      <c r="M48" s="174">
        <f t="shared" si="18"/>
        <v>100</v>
      </c>
      <c r="N48" s="175" t="e">
        <f t="shared" si="18"/>
        <v>#DIV/0!</v>
      </c>
      <c r="O48" s="176">
        <f t="shared" si="18"/>
        <v>100</v>
      </c>
      <c r="P48" s="176">
        <f t="shared" si="19"/>
        <v>0.60313630880579006</v>
      </c>
      <c r="Q48" s="153">
        <f t="shared" ref="Q48:AA48" si="26">SUM(Q36:Q39)</f>
        <v>0</v>
      </c>
      <c r="R48" s="153">
        <f t="shared" si="26"/>
        <v>0</v>
      </c>
      <c r="S48" s="145">
        <f t="shared" si="26"/>
        <v>0</v>
      </c>
      <c r="T48" s="146">
        <f t="shared" si="26"/>
        <v>0</v>
      </c>
      <c r="U48" s="142">
        <f t="shared" si="26"/>
        <v>0</v>
      </c>
      <c r="V48" s="150">
        <f t="shared" si="26"/>
        <v>0</v>
      </c>
      <c r="W48" s="146">
        <f t="shared" si="26"/>
        <v>0</v>
      </c>
      <c r="X48" s="142">
        <f t="shared" si="26"/>
        <v>0</v>
      </c>
      <c r="Y48" s="145">
        <f t="shared" si="26"/>
        <v>0</v>
      </c>
      <c r="Z48" s="146">
        <f t="shared" si="26"/>
        <v>0</v>
      </c>
      <c r="AA48" s="142">
        <f t="shared" si="26"/>
        <v>0</v>
      </c>
    </row>
    <row r="49" spans="1:27" ht="14.25" hidden="1" x14ac:dyDescent="0.15">
      <c r="A49" s="48"/>
      <c r="B49" s="177" t="s">
        <v>77</v>
      </c>
      <c r="C49" s="145">
        <f t="shared" ref="C49:L50" si="27">SUM(C40:C40)</f>
        <v>3040</v>
      </c>
      <c r="D49" s="146">
        <f t="shared" si="27"/>
        <v>0</v>
      </c>
      <c r="E49" s="147">
        <f t="shared" si="27"/>
        <v>3040</v>
      </c>
      <c r="F49" s="147">
        <f t="shared" si="27"/>
        <v>976</v>
      </c>
      <c r="G49" s="147">
        <f t="shared" si="27"/>
        <v>211.47540983606555</v>
      </c>
      <c r="H49" s="150">
        <f t="shared" si="27"/>
        <v>3040</v>
      </c>
      <c r="I49" s="146">
        <f t="shared" si="27"/>
        <v>0</v>
      </c>
      <c r="J49" s="147">
        <f t="shared" si="27"/>
        <v>3040</v>
      </c>
      <c r="K49" s="147">
        <f t="shared" si="27"/>
        <v>976</v>
      </c>
      <c r="L49" s="147">
        <f t="shared" si="5"/>
        <v>211.47540983606555</v>
      </c>
      <c r="M49" s="174">
        <f t="shared" si="18"/>
        <v>100</v>
      </c>
      <c r="N49" s="175" t="e">
        <f t="shared" si="18"/>
        <v>#DIV/0!</v>
      </c>
      <c r="O49" s="176">
        <f t="shared" si="18"/>
        <v>100</v>
      </c>
      <c r="P49" s="176">
        <f t="shared" si="19"/>
        <v>10.245901639344263</v>
      </c>
      <c r="Q49" s="153">
        <f t="shared" ref="Q49:AA50" si="28">SUM(Q40:Q40)</f>
        <v>0</v>
      </c>
      <c r="R49" s="153">
        <f t="shared" si="28"/>
        <v>0</v>
      </c>
      <c r="S49" s="145">
        <f t="shared" si="28"/>
        <v>0</v>
      </c>
      <c r="T49" s="146">
        <f t="shared" si="28"/>
        <v>0</v>
      </c>
      <c r="U49" s="142">
        <f t="shared" si="28"/>
        <v>0</v>
      </c>
      <c r="V49" s="150">
        <f t="shared" si="28"/>
        <v>0</v>
      </c>
      <c r="W49" s="146">
        <f t="shared" si="28"/>
        <v>0</v>
      </c>
      <c r="X49" s="142">
        <f t="shared" si="28"/>
        <v>0</v>
      </c>
      <c r="Y49" s="145">
        <f t="shared" si="28"/>
        <v>0</v>
      </c>
      <c r="Z49" s="146">
        <f t="shared" si="28"/>
        <v>0</v>
      </c>
      <c r="AA49" s="142">
        <f t="shared" si="28"/>
        <v>0</v>
      </c>
    </row>
    <row r="50" spans="1:27" ht="14.25" hidden="1" x14ac:dyDescent="0.15">
      <c r="A50" s="48"/>
      <c r="B50" s="177" t="s">
        <v>78</v>
      </c>
      <c r="C50" s="145">
        <f>SUM(C41:C41)</f>
        <v>3890</v>
      </c>
      <c r="D50" s="146">
        <f t="shared" si="27"/>
        <v>0</v>
      </c>
      <c r="E50" s="147">
        <f t="shared" si="27"/>
        <v>3890</v>
      </c>
      <c r="F50" s="147">
        <f t="shared" si="27"/>
        <v>2685</v>
      </c>
      <c r="G50" s="147">
        <f t="shared" si="27"/>
        <v>44.878957169459966</v>
      </c>
      <c r="H50" s="150">
        <f t="shared" si="27"/>
        <v>3890</v>
      </c>
      <c r="I50" s="146">
        <f t="shared" si="27"/>
        <v>0</v>
      </c>
      <c r="J50" s="147">
        <f t="shared" si="27"/>
        <v>3890</v>
      </c>
      <c r="K50" s="147">
        <f t="shared" si="27"/>
        <v>2685</v>
      </c>
      <c r="L50" s="147">
        <f t="shared" si="27"/>
        <v>44.878957169459966</v>
      </c>
      <c r="M50" s="174">
        <f t="shared" si="18"/>
        <v>100</v>
      </c>
      <c r="N50" s="175" t="e">
        <f t="shared" si="18"/>
        <v>#DIV/0!</v>
      </c>
      <c r="O50" s="176">
        <f t="shared" si="18"/>
        <v>100</v>
      </c>
      <c r="P50" s="176">
        <f t="shared" si="19"/>
        <v>3.7243947858472999</v>
      </c>
      <c r="Q50" s="153">
        <f t="shared" si="28"/>
        <v>0</v>
      </c>
      <c r="R50" s="153">
        <f t="shared" si="28"/>
        <v>0</v>
      </c>
      <c r="S50" s="145">
        <f t="shared" si="28"/>
        <v>0</v>
      </c>
      <c r="T50" s="146">
        <f t="shared" si="28"/>
        <v>0</v>
      </c>
      <c r="U50" s="142">
        <f t="shared" si="28"/>
        <v>0</v>
      </c>
      <c r="V50" s="150">
        <f t="shared" si="28"/>
        <v>0</v>
      </c>
      <c r="W50" s="146">
        <f t="shared" si="28"/>
        <v>0</v>
      </c>
      <c r="X50" s="142">
        <f t="shared" si="28"/>
        <v>0</v>
      </c>
      <c r="Y50" s="145">
        <f t="shared" si="28"/>
        <v>0</v>
      </c>
      <c r="Z50" s="146">
        <f t="shared" si="28"/>
        <v>0</v>
      </c>
      <c r="AA50" s="142">
        <f t="shared" si="28"/>
        <v>0</v>
      </c>
    </row>
  </sheetData>
  <mergeCells count="16"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M1:R2"/>
    <mergeCell ref="C4:G4"/>
    <mergeCell ref="H4:L4"/>
    <mergeCell ref="M4:P4"/>
    <mergeCell ref="S4:U4"/>
    <mergeCell ref="V4:X4"/>
  </mergeCells>
  <phoneticPr fontId="3"/>
  <dataValidations count="2">
    <dataValidation imeMode="on" allowBlank="1" showInputMessage="1" showErrorMessage="1" sqref="B54:B1048576 M1 B1:B50 A2 S2:XFD6 C2:I2 D5:G6 K2 I5:L6 Q3:R6 A3:C6 D3:G3 H3:H6 I3:J3 M3:M6 N3:O3 N5:P6"/>
    <dataValidation imeMode="off" allowBlank="1" showInputMessage="1" showErrorMessage="1" sqref="S1:XFD1 A1 A54:A1048576 A7:A50 F1:G1 I1:L1 C54:XFD1048576 C7:XFD50"/>
  </dataValidations>
  <pageMargins left="0.39370078740157483" right="0.19685039370078741" top="0.59055118110236227" bottom="0.39370078740157483" header="0.19685039370078741" footer="0.19685039370078741"/>
  <pageSetup paperSize="9" scale="82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</vt:lpstr>
      <vt:lpstr>入湯!Print_Area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2023-09-01T01:47:47Z</cp:lastPrinted>
  <dcterms:created xsi:type="dcterms:W3CDTF">2023-09-01T01:47:16Z</dcterms:created>
  <dcterms:modified xsi:type="dcterms:W3CDTF">2023-09-01T01:47:50Z</dcterms:modified>
</cp:coreProperties>
</file>