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4）\04_R5.5末\09_HP更新\HP用データ\"/>
    </mc:Choice>
  </mc:AlternateContent>
  <bookViews>
    <workbookView xWindow="0" yWindow="0" windowWidth="28800" windowHeight="12210"/>
  </bookViews>
  <sheets>
    <sheet name="軽自" sheetId="1" r:id="rId1"/>
  </sheets>
  <externalReferences>
    <externalReference r:id="rId2"/>
  </externalReferences>
  <definedNames>
    <definedName name="_xlnm.Print_Area" localSheetId="0">軽自!$B$1:$AA$52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0" i="1" l="1"/>
  <c r="R50" i="1"/>
  <c r="Q50" i="1"/>
  <c r="K50" i="1"/>
  <c r="F50" i="1"/>
  <c r="D50" i="1"/>
  <c r="N50" i="1" s="1"/>
  <c r="C50" i="1"/>
  <c r="W49" i="1"/>
  <c r="R49" i="1"/>
  <c r="Q49" i="1"/>
  <c r="K49" i="1"/>
  <c r="I49" i="1"/>
  <c r="H49" i="1"/>
  <c r="F49" i="1"/>
  <c r="W48" i="1"/>
  <c r="R48" i="1"/>
  <c r="Q48" i="1"/>
  <c r="K48" i="1"/>
  <c r="F48" i="1"/>
  <c r="R47" i="1"/>
  <c r="R44" i="1" s="1"/>
  <c r="Q47" i="1"/>
  <c r="Q44" i="1" s="1"/>
  <c r="Q42" i="1" s="1"/>
  <c r="K47" i="1"/>
  <c r="F47" i="1"/>
  <c r="W46" i="1"/>
  <c r="R46" i="1"/>
  <c r="Q46" i="1"/>
  <c r="K46" i="1"/>
  <c r="F46" i="1"/>
  <c r="R45" i="1"/>
  <c r="Q45" i="1"/>
  <c r="K45" i="1"/>
  <c r="F45" i="1"/>
  <c r="K44" i="1"/>
  <c r="P44" i="1" s="1"/>
  <c r="F44" i="1"/>
  <c r="R43" i="1"/>
  <c r="Q43" i="1"/>
  <c r="K43" i="1"/>
  <c r="K42" i="1" s="1"/>
  <c r="P42" i="1" s="1"/>
  <c r="F43" i="1"/>
  <c r="F42" i="1"/>
  <c r="W41" i="1"/>
  <c r="W50" i="1" s="1"/>
  <c r="V41" i="1"/>
  <c r="T41" i="1"/>
  <c r="T50" i="1" s="1"/>
  <c r="S41" i="1"/>
  <c r="J41" i="1"/>
  <c r="I41" i="1"/>
  <c r="I50" i="1" s="1"/>
  <c r="H41" i="1"/>
  <c r="H50" i="1" s="1"/>
  <c r="M50" i="1" s="1"/>
  <c r="P50" i="1" s="1"/>
  <c r="D41" i="1"/>
  <c r="Z41" i="1" s="1"/>
  <c r="Z50" i="1" s="1"/>
  <c r="C41" i="1"/>
  <c r="E41" i="1" s="1"/>
  <c r="Y40" i="1"/>
  <c r="X40" i="1"/>
  <c r="X49" i="1" s="1"/>
  <c r="W40" i="1"/>
  <c r="V40" i="1"/>
  <c r="V49" i="1" s="1"/>
  <c r="U40" i="1"/>
  <c r="U49" i="1" s="1"/>
  <c r="T40" i="1"/>
  <c r="T49" i="1" s="1"/>
  <c r="S40" i="1"/>
  <c r="S49" i="1" s="1"/>
  <c r="N40" i="1"/>
  <c r="J40" i="1"/>
  <c r="I40" i="1"/>
  <c r="H40" i="1"/>
  <c r="D40" i="1"/>
  <c r="D49" i="1" s="1"/>
  <c r="C40" i="1"/>
  <c r="W39" i="1"/>
  <c r="V39" i="1"/>
  <c r="X39" i="1" s="1"/>
  <c r="T39" i="1"/>
  <c r="U39" i="1" s="1"/>
  <c r="S39" i="1"/>
  <c r="N39" i="1"/>
  <c r="I39" i="1"/>
  <c r="H39" i="1"/>
  <c r="M39" i="1" s="1"/>
  <c r="E39" i="1"/>
  <c r="G39" i="1" s="1"/>
  <c r="D39" i="1"/>
  <c r="Z39" i="1" s="1"/>
  <c r="C39" i="1"/>
  <c r="Y39" i="1" s="1"/>
  <c r="AA39" i="1" s="1"/>
  <c r="W38" i="1"/>
  <c r="V38" i="1"/>
  <c r="X38" i="1" s="1"/>
  <c r="T38" i="1"/>
  <c r="U38" i="1" s="1"/>
  <c r="S38" i="1"/>
  <c r="M38" i="1"/>
  <c r="I38" i="1"/>
  <c r="H38" i="1"/>
  <c r="D38" i="1"/>
  <c r="Z38" i="1" s="1"/>
  <c r="C38" i="1"/>
  <c r="E38" i="1" s="1"/>
  <c r="G38" i="1" s="1"/>
  <c r="X37" i="1"/>
  <c r="W37" i="1"/>
  <c r="V37" i="1"/>
  <c r="T37" i="1"/>
  <c r="U37" i="1" s="1"/>
  <c r="S37" i="1"/>
  <c r="N37" i="1"/>
  <c r="M37" i="1"/>
  <c r="J37" i="1"/>
  <c r="O37" i="1" s="1"/>
  <c r="I37" i="1"/>
  <c r="H37" i="1"/>
  <c r="D37" i="1"/>
  <c r="Z37" i="1" s="1"/>
  <c r="C37" i="1"/>
  <c r="E37" i="1" s="1"/>
  <c r="G37" i="1" s="1"/>
  <c r="W36" i="1"/>
  <c r="V36" i="1"/>
  <c r="X36" i="1" s="1"/>
  <c r="T36" i="1"/>
  <c r="T48" i="1" s="1"/>
  <c r="S36" i="1"/>
  <c r="N36" i="1"/>
  <c r="I36" i="1"/>
  <c r="H36" i="1"/>
  <c r="M36" i="1" s="1"/>
  <c r="E36" i="1"/>
  <c r="D36" i="1"/>
  <c r="C36" i="1"/>
  <c r="W35" i="1"/>
  <c r="V35" i="1"/>
  <c r="X35" i="1" s="1"/>
  <c r="U35" i="1"/>
  <c r="T35" i="1"/>
  <c r="S35" i="1"/>
  <c r="I35" i="1"/>
  <c r="H35" i="1"/>
  <c r="M35" i="1" s="1"/>
  <c r="E35" i="1"/>
  <c r="G35" i="1" s="1"/>
  <c r="D35" i="1"/>
  <c r="Z35" i="1" s="1"/>
  <c r="C35" i="1"/>
  <c r="Y35" i="1" s="1"/>
  <c r="AA35" i="1" s="1"/>
  <c r="Y34" i="1"/>
  <c r="AA34" i="1" s="1"/>
  <c r="X34" i="1"/>
  <c r="W34" i="1"/>
  <c r="V34" i="1"/>
  <c r="T34" i="1"/>
  <c r="S34" i="1"/>
  <c r="U34" i="1" s="1"/>
  <c r="N34" i="1"/>
  <c r="M34" i="1"/>
  <c r="I34" i="1"/>
  <c r="J34" i="1" s="1"/>
  <c r="H34" i="1"/>
  <c r="D34" i="1"/>
  <c r="Z34" i="1" s="1"/>
  <c r="C34" i="1"/>
  <c r="E34" i="1" s="1"/>
  <c r="G34" i="1" s="1"/>
  <c r="X33" i="1"/>
  <c r="W33" i="1"/>
  <c r="V33" i="1"/>
  <c r="T33" i="1"/>
  <c r="U33" i="1" s="1"/>
  <c r="S33" i="1"/>
  <c r="M33" i="1"/>
  <c r="I33" i="1"/>
  <c r="H33" i="1"/>
  <c r="J33" i="1" s="1"/>
  <c r="L33" i="1" s="1"/>
  <c r="D33" i="1"/>
  <c r="E33" i="1" s="1"/>
  <c r="G33" i="1" s="1"/>
  <c r="C33" i="1"/>
  <c r="Y33" i="1" s="1"/>
  <c r="W32" i="1"/>
  <c r="V32" i="1"/>
  <c r="X32" i="1" s="1"/>
  <c r="U32" i="1"/>
  <c r="T32" i="1"/>
  <c r="S32" i="1"/>
  <c r="I32" i="1"/>
  <c r="N32" i="1" s="1"/>
  <c r="H32" i="1"/>
  <c r="E32" i="1"/>
  <c r="G32" i="1" s="1"/>
  <c r="D32" i="1"/>
  <c r="Z32" i="1" s="1"/>
  <c r="C32" i="1"/>
  <c r="W31" i="1"/>
  <c r="X31" i="1" s="1"/>
  <c r="V31" i="1"/>
  <c r="U31" i="1"/>
  <c r="T31" i="1"/>
  <c r="S31" i="1"/>
  <c r="M31" i="1"/>
  <c r="L31" i="1"/>
  <c r="I31" i="1"/>
  <c r="N31" i="1" s="1"/>
  <c r="H31" i="1"/>
  <c r="J31" i="1" s="1"/>
  <c r="D31" i="1"/>
  <c r="Z31" i="1" s="1"/>
  <c r="C31" i="1"/>
  <c r="E31" i="1" s="1"/>
  <c r="G31" i="1" s="1"/>
  <c r="X30" i="1"/>
  <c r="W30" i="1"/>
  <c r="V30" i="1"/>
  <c r="T30" i="1"/>
  <c r="S30" i="1"/>
  <c r="U30" i="1" s="1"/>
  <c r="M30" i="1"/>
  <c r="I30" i="1"/>
  <c r="H30" i="1"/>
  <c r="J30" i="1" s="1"/>
  <c r="L30" i="1" s="1"/>
  <c r="D30" i="1"/>
  <c r="E30" i="1" s="1"/>
  <c r="G30" i="1" s="1"/>
  <c r="C30" i="1"/>
  <c r="Y30" i="1" s="1"/>
  <c r="W29" i="1"/>
  <c r="W47" i="1" s="1"/>
  <c r="V29" i="1"/>
  <c r="X29" i="1" s="1"/>
  <c r="T29" i="1"/>
  <c r="U29" i="1" s="1"/>
  <c r="S29" i="1"/>
  <c r="I29" i="1"/>
  <c r="N29" i="1" s="1"/>
  <c r="H29" i="1"/>
  <c r="D29" i="1"/>
  <c r="Z29" i="1" s="1"/>
  <c r="C29" i="1"/>
  <c r="X28" i="1"/>
  <c r="W28" i="1"/>
  <c r="V28" i="1"/>
  <c r="V47" i="1" s="1"/>
  <c r="U28" i="1"/>
  <c r="T28" i="1"/>
  <c r="S28" i="1"/>
  <c r="S47" i="1" s="1"/>
  <c r="N28" i="1"/>
  <c r="M28" i="1"/>
  <c r="J28" i="1"/>
  <c r="I28" i="1"/>
  <c r="I47" i="1" s="1"/>
  <c r="H28" i="1"/>
  <c r="D28" i="1"/>
  <c r="C28" i="1"/>
  <c r="C47" i="1" s="1"/>
  <c r="Y27" i="1"/>
  <c r="W27" i="1"/>
  <c r="V27" i="1"/>
  <c r="X27" i="1" s="1"/>
  <c r="U27" i="1"/>
  <c r="T27" i="1"/>
  <c r="S27" i="1"/>
  <c r="N27" i="1"/>
  <c r="I27" i="1"/>
  <c r="J27" i="1" s="1"/>
  <c r="H27" i="1"/>
  <c r="M27" i="1" s="1"/>
  <c r="D27" i="1"/>
  <c r="Z27" i="1" s="1"/>
  <c r="C27" i="1"/>
  <c r="E27" i="1" s="1"/>
  <c r="G27" i="1" s="1"/>
  <c r="W26" i="1"/>
  <c r="V26" i="1"/>
  <c r="X26" i="1" s="1"/>
  <c r="T26" i="1"/>
  <c r="U26" i="1" s="1"/>
  <c r="S26" i="1"/>
  <c r="I26" i="1"/>
  <c r="N26" i="1" s="1"/>
  <c r="H26" i="1"/>
  <c r="M26" i="1" s="1"/>
  <c r="D26" i="1"/>
  <c r="Z26" i="1" s="1"/>
  <c r="C26" i="1"/>
  <c r="Y26" i="1" s="1"/>
  <c r="W25" i="1"/>
  <c r="V25" i="1"/>
  <c r="X25" i="1" s="1"/>
  <c r="T25" i="1"/>
  <c r="U25" i="1" s="1"/>
  <c r="S25" i="1"/>
  <c r="J25" i="1"/>
  <c r="I25" i="1"/>
  <c r="N25" i="1" s="1"/>
  <c r="H25" i="1"/>
  <c r="M25" i="1" s="1"/>
  <c r="D25" i="1"/>
  <c r="E25" i="1" s="1"/>
  <c r="G25" i="1" s="1"/>
  <c r="C25" i="1"/>
  <c r="W24" i="1"/>
  <c r="V24" i="1"/>
  <c r="X24" i="1" s="1"/>
  <c r="T24" i="1"/>
  <c r="S24" i="1"/>
  <c r="U24" i="1" s="1"/>
  <c r="N24" i="1"/>
  <c r="J24" i="1"/>
  <c r="L24" i="1" s="1"/>
  <c r="I24" i="1"/>
  <c r="H24" i="1"/>
  <c r="D24" i="1"/>
  <c r="Z24" i="1" s="1"/>
  <c r="C24" i="1"/>
  <c r="E24" i="1" s="1"/>
  <c r="W23" i="1"/>
  <c r="X23" i="1" s="1"/>
  <c r="V23" i="1"/>
  <c r="T23" i="1"/>
  <c r="U23" i="1" s="1"/>
  <c r="S23" i="1"/>
  <c r="N23" i="1"/>
  <c r="I23" i="1"/>
  <c r="H23" i="1"/>
  <c r="M23" i="1" s="1"/>
  <c r="E23" i="1"/>
  <c r="G23" i="1" s="1"/>
  <c r="D23" i="1"/>
  <c r="Z23" i="1" s="1"/>
  <c r="C23" i="1"/>
  <c r="Y23" i="1" s="1"/>
  <c r="AA23" i="1" s="1"/>
  <c r="W22" i="1"/>
  <c r="V22" i="1"/>
  <c r="X22" i="1" s="1"/>
  <c r="T22" i="1"/>
  <c r="S22" i="1"/>
  <c r="S46" i="1" s="1"/>
  <c r="M22" i="1"/>
  <c r="I22" i="1"/>
  <c r="H22" i="1"/>
  <c r="G22" i="1"/>
  <c r="E22" i="1"/>
  <c r="D22" i="1"/>
  <c r="C22" i="1"/>
  <c r="X21" i="1"/>
  <c r="W21" i="1"/>
  <c r="V21" i="1"/>
  <c r="U21" i="1"/>
  <c r="T21" i="1"/>
  <c r="T46" i="1" s="1"/>
  <c r="S21" i="1"/>
  <c r="N21" i="1"/>
  <c r="M21" i="1"/>
  <c r="J21" i="1"/>
  <c r="I21" i="1"/>
  <c r="H21" i="1"/>
  <c r="H46" i="1" s="1"/>
  <c r="D21" i="1"/>
  <c r="Z21" i="1" s="1"/>
  <c r="C21" i="1"/>
  <c r="C46" i="1" s="1"/>
  <c r="X20" i="1"/>
  <c r="W20" i="1"/>
  <c r="V20" i="1"/>
  <c r="T20" i="1"/>
  <c r="S20" i="1"/>
  <c r="U20" i="1" s="1"/>
  <c r="N20" i="1"/>
  <c r="I20" i="1"/>
  <c r="H20" i="1"/>
  <c r="M20" i="1" s="1"/>
  <c r="E20" i="1"/>
  <c r="G20" i="1" s="1"/>
  <c r="D20" i="1"/>
  <c r="Z20" i="1" s="1"/>
  <c r="C20" i="1"/>
  <c r="W19" i="1"/>
  <c r="V19" i="1"/>
  <c r="X19" i="1" s="1"/>
  <c r="U19" i="1"/>
  <c r="T19" i="1"/>
  <c r="S19" i="1"/>
  <c r="I19" i="1"/>
  <c r="H19" i="1"/>
  <c r="M19" i="1" s="1"/>
  <c r="E19" i="1"/>
  <c r="G19" i="1" s="1"/>
  <c r="D19" i="1"/>
  <c r="C19" i="1"/>
  <c r="Y19" i="1" s="1"/>
  <c r="X18" i="1"/>
  <c r="W18" i="1"/>
  <c r="V18" i="1"/>
  <c r="U18" i="1"/>
  <c r="T18" i="1"/>
  <c r="S18" i="1"/>
  <c r="N18" i="1"/>
  <c r="M18" i="1"/>
  <c r="I18" i="1"/>
  <c r="H18" i="1"/>
  <c r="J18" i="1" s="1"/>
  <c r="D18" i="1"/>
  <c r="Z18" i="1" s="1"/>
  <c r="C18" i="1"/>
  <c r="E18" i="1" s="1"/>
  <c r="G18" i="1" s="1"/>
  <c r="Z17" i="1"/>
  <c r="X17" i="1"/>
  <c r="W17" i="1"/>
  <c r="V17" i="1"/>
  <c r="T17" i="1"/>
  <c r="U17" i="1" s="1"/>
  <c r="S17" i="1"/>
  <c r="O17" i="1"/>
  <c r="M17" i="1"/>
  <c r="I17" i="1"/>
  <c r="N17" i="1" s="1"/>
  <c r="H17" i="1"/>
  <c r="J17" i="1" s="1"/>
  <c r="L17" i="1" s="1"/>
  <c r="D17" i="1"/>
  <c r="E17" i="1" s="1"/>
  <c r="G17" i="1" s="1"/>
  <c r="C17" i="1"/>
  <c r="Y17" i="1" s="1"/>
  <c r="AA17" i="1" s="1"/>
  <c r="W16" i="1"/>
  <c r="V16" i="1"/>
  <c r="X16" i="1" s="1"/>
  <c r="U16" i="1"/>
  <c r="T16" i="1"/>
  <c r="S16" i="1"/>
  <c r="I16" i="1"/>
  <c r="N16" i="1" s="1"/>
  <c r="H16" i="1"/>
  <c r="E16" i="1"/>
  <c r="G16" i="1" s="1"/>
  <c r="D16" i="1"/>
  <c r="Z16" i="1" s="1"/>
  <c r="C16" i="1"/>
  <c r="Y16" i="1" s="1"/>
  <c r="AA16" i="1" s="1"/>
  <c r="W15" i="1"/>
  <c r="X15" i="1" s="1"/>
  <c r="V15" i="1"/>
  <c r="U15" i="1"/>
  <c r="T15" i="1"/>
  <c r="S15" i="1"/>
  <c r="M15" i="1"/>
  <c r="L15" i="1"/>
  <c r="I15" i="1"/>
  <c r="N15" i="1" s="1"/>
  <c r="H15" i="1"/>
  <c r="J15" i="1" s="1"/>
  <c r="O15" i="1" s="1"/>
  <c r="D15" i="1"/>
  <c r="C15" i="1"/>
  <c r="E15" i="1" s="1"/>
  <c r="G15" i="1" s="1"/>
  <c r="X14" i="1"/>
  <c r="W14" i="1"/>
  <c r="V14" i="1"/>
  <c r="T14" i="1"/>
  <c r="S14" i="1"/>
  <c r="U14" i="1" s="1"/>
  <c r="M14" i="1"/>
  <c r="I14" i="1"/>
  <c r="H14" i="1"/>
  <c r="J14" i="1" s="1"/>
  <c r="L14" i="1" s="1"/>
  <c r="D14" i="1"/>
  <c r="E14" i="1" s="1"/>
  <c r="G14" i="1" s="1"/>
  <c r="C14" i="1"/>
  <c r="Y14" i="1" s="1"/>
  <c r="W13" i="1"/>
  <c r="V13" i="1"/>
  <c r="X13" i="1" s="1"/>
  <c r="T13" i="1"/>
  <c r="U13" i="1" s="1"/>
  <c r="S13" i="1"/>
  <c r="I13" i="1"/>
  <c r="N13" i="1" s="1"/>
  <c r="H13" i="1"/>
  <c r="D13" i="1"/>
  <c r="Z13" i="1" s="1"/>
  <c r="C13" i="1"/>
  <c r="Y13" i="1" s="1"/>
  <c r="AA13" i="1" s="1"/>
  <c r="X12" i="1"/>
  <c r="W12" i="1"/>
  <c r="V12" i="1"/>
  <c r="U12" i="1"/>
  <c r="T12" i="1"/>
  <c r="S12" i="1"/>
  <c r="N12" i="1"/>
  <c r="M12" i="1"/>
  <c r="J12" i="1"/>
  <c r="I12" i="1"/>
  <c r="H12" i="1"/>
  <c r="D12" i="1"/>
  <c r="Z12" i="1" s="1"/>
  <c r="C12" i="1"/>
  <c r="E12" i="1" s="1"/>
  <c r="G12" i="1" s="1"/>
  <c r="W11" i="1"/>
  <c r="V11" i="1"/>
  <c r="X11" i="1" s="1"/>
  <c r="T11" i="1"/>
  <c r="U11" i="1" s="1"/>
  <c r="S11" i="1"/>
  <c r="N11" i="1"/>
  <c r="I11" i="1"/>
  <c r="H11" i="1"/>
  <c r="J11" i="1" s="1"/>
  <c r="D11" i="1"/>
  <c r="Z11" i="1" s="1"/>
  <c r="C11" i="1"/>
  <c r="E11" i="1" s="1"/>
  <c r="G11" i="1" s="1"/>
  <c r="W10" i="1"/>
  <c r="V10" i="1"/>
  <c r="X10" i="1" s="1"/>
  <c r="T10" i="1"/>
  <c r="U10" i="1" s="1"/>
  <c r="S10" i="1"/>
  <c r="I10" i="1"/>
  <c r="N10" i="1" s="1"/>
  <c r="H10" i="1"/>
  <c r="M10" i="1" s="1"/>
  <c r="D10" i="1"/>
  <c r="C10" i="1"/>
  <c r="Y10" i="1" s="1"/>
  <c r="W9" i="1"/>
  <c r="V9" i="1"/>
  <c r="T9" i="1"/>
  <c r="U9" i="1" s="1"/>
  <c r="S9" i="1"/>
  <c r="J9" i="1"/>
  <c r="I9" i="1"/>
  <c r="N9" i="1" s="1"/>
  <c r="H9" i="1"/>
  <c r="M9" i="1" s="1"/>
  <c r="E9" i="1"/>
  <c r="G9" i="1" s="1"/>
  <c r="D9" i="1"/>
  <c r="Z9" i="1" s="1"/>
  <c r="C9" i="1"/>
  <c r="Y9" i="1" s="1"/>
  <c r="Y8" i="1"/>
  <c r="W8" i="1"/>
  <c r="V8" i="1"/>
  <c r="X8" i="1" s="1"/>
  <c r="T8" i="1"/>
  <c r="S8" i="1"/>
  <c r="S45" i="1" s="1"/>
  <c r="N8" i="1"/>
  <c r="J8" i="1"/>
  <c r="L8" i="1" s="1"/>
  <c r="I8" i="1"/>
  <c r="I45" i="1" s="1"/>
  <c r="H8" i="1"/>
  <c r="H45" i="1" s="1"/>
  <c r="D8" i="1"/>
  <c r="Z8" i="1" s="1"/>
  <c r="C8" i="1"/>
  <c r="X7" i="1"/>
  <c r="W7" i="1"/>
  <c r="W43" i="1" s="1"/>
  <c r="V7" i="1"/>
  <c r="V43" i="1" s="1"/>
  <c r="T7" i="1"/>
  <c r="T43" i="1" s="1"/>
  <c r="S7" i="1"/>
  <c r="N7" i="1"/>
  <c r="I7" i="1"/>
  <c r="H7" i="1"/>
  <c r="M7" i="1" s="1"/>
  <c r="E7" i="1"/>
  <c r="D7" i="1"/>
  <c r="D43" i="1" s="1"/>
  <c r="C7" i="1"/>
  <c r="Y7" i="1" s="1"/>
  <c r="B1" i="1"/>
  <c r="S48" i="1" l="1"/>
  <c r="S44" i="1" s="1"/>
  <c r="U36" i="1"/>
  <c r="U48" i="1" s="1"/>
  <c r="AA9" i="1"/>
  <c r="X9" i="1"/>
  <c r="X45" i="1" s="1"/>
  <c r="V45" i="1"/>
  <c r="Y29" i="1"/>
  <c r="AA29" i="1" s="1"/>
  <c r="L34" i="1"/>
  <c r="O34" i="1"/>
  <c r="W44" i="1"/>
  <c r="V50" i="1"/>
  <c r="X41" i="1"/>
  <c r="X50" i="1" s="1"/>
  <c r="AA7" i="1"/>
  <c r="M32" i="1"/>
  <c r="J32" i="1"/>
  <c r="W42" i="1"/>
  <c r="L27" i="1"/>
  <c r="O27" i="1"/>
  <c r="N30" i="1"/>
  <c r="Z30" i="1"/>
  <c r="AA30" i="1" s="1"/>
  <c r="X48" i="1"/>
  <c r="Y49" i="1"/>
  <c r="AA14" i="1"/>
  <c r="G41" i="1"/>
  <c r="G50" i="1" s="1"/>
  <c r="E50" i="1"/>
  <c r="O24" i="1"/>
  <c r="G24" i="1"/>
  <c r="G7" i="1"/>
  <c r="X43" i="1"/>
  <c r="T45" i="1"/>
  <c r="Y11" i="1"/>
  <c r="AA11" i="1" s="1"/>
  <c r="M13" i="1"/>
  <c r="J13" i="1"/>
  <c r="M16" i="1"/>
  <c r="J16" i="1"/>
  <c r="Z19" i="1"/>
  <c r="AA19" i="1" s="1"/>
  <c r="I46" i="1"/>
  <c r="D47" i="1"/>
  <c r="N33" i="1"/>
  <c r="Z33" i="1"/>
  <c r="AA33" i="1" s="1"/>
  <c r="N49" i="1"/>
  <c r="L18" i="1"/>
  <c r="O18" i="1"/>
  <c r="V42" i="1"/>
  <c r="AA27" i="1"/>
  <c r="M29" i="1"/>
  <c r="H47" i="1"/>
  <c r="M47" i="1" s="1"/>
  <c r="P47" i="1" s="1"/>
  <c r="J29" i="1"/>
  <c r="Z10" i="1"/>
  <c r="M46" i="1"/>
  <c r="P46" i="1" s="1"/>
  <c r="N14" i="1"/>
  <c r="Z14" i="1"/>
  <c r="Y20" i="1"/>
  <c r="AA20" i="1" s="1"/>
  <c r="X46" i="1"/>
  <c r="M24" i="1"/>
  <c r="Y24" i="1"/>
  <c r="AA24" i="1" s="1"/>
  <c r="O30" i="1"/>
  <c r="N35" i="1"/>
  <c r="J35" i="1"/>
  <c r="E48" i="1"/>
  <c r="G36" i="1"/>
  <c r="G48" i="1" s="1"/>
  <c r="N38" i="1"/>
  <c r="J38" i="1"/>
  <c r="C49" i="1"/>
  <c r="M49" i="1" s="1"/>
  <c r="P49" i="1" s="1"/>
  <c r="E40" i="1"/>
  <c r="AA10" i="1"/>
  <c r="O25" i="1"/>
  <c r="L25" i="1"/>
  <c r="N22" i="1"/>
  <c r="J22" i="1"/>
  <c r="E8" i="1"/>
  <c r="E43" i="1" s="1"/>
  <c r="C45" i="1"/>
  <c r="O9" i="1"/>
  <c r="L9" i="1"/>
  <c r="L11" i="1"/>
  <c r="O11" i="1"/>
  <c r="Y22" i="1"/>
  <c r="Y25" i="1"/>
  <c r="AA25" i="1" s="1"/>
  <c r="N47" i="1"/>
  <c r="O31" i="1"/>
  <c r="O33" i="1"/>
  <c r="J50" i="1"/>
  <c r="O50" i="1" s="1"/>
  <c r="O41" i="1"/>
  <c r="L41" i="1"/>
  <c r="L50" i="1" s="1"/>
  <c r="L12" i="1"/>
  <c r="O12" i="1"/>
  <c r="M45" i="1"/>
  <c r="P45" i="1" s="1"/>
  <c r="AA8" i="1"/>
  <c r="O14" i="1"/>
  <c r="Z15" i="1"/>
  <c r="N19" i="1"/>
  <c r="J19" i="1"/>
  <c r="Z22" i="1"/>
  <c r="Z46" i="1" s="1"/>
  <c r="AA26" i="1"/>
  <c r="L28" i="1"/>
  <c r="J47" i="1"/>
  <c r="X47" i="1"/>
  <c r="Y32" i="1"/>
  <c r="AA32" i="1" s="1"/>
  <c r="I48" i="1"/>
  <c r="N48" i="1" s="1"/>
  <c r="M40" i="1"/>
  <c r="H43" i="1"/>
  <c r="Z7" i="1"/>
  <c r="M8" i="1"/>
  <c r="E10" i="1"/>
  <c r="G10" i="1" s="1"/>
  <c r="M11" i="1"/>
  <c r="E13" i="1"/>
  <c r="G13" i="1" s="1"/>
  <c r="L21" i="1"/>
  <c r="U22" i="1"/>
  <c r="U46" i="1" s="1"/>
  <c r="U44" i="1" s="1"/>
  <c r="E26" i="1"/>
  <c r="G26" i="1" s="1"/>
  <c r="E29" i="1"/>
  <c r="G29" i="1" s="1"/>
  <c r="D48" i="1"/>
  <c r="Z36" i="1"/>
  <c r="Z48" i="1" s="1"/>
  <c r="L37" i="1"/>
  <c r="U41" i="1"/>
  <c r="U50" i="1" s="1"/>
  <c r="P43" i="1"/>
  <c r="D46" i="1"/>
  <c r="D44" i="1" s="1"/>
  <c r="D42" i="1" s="1"/>
  <c r="V48" i="1"/>
  <c r="Y18" i="1"/>
  <c r="AA18" i="1" s="1"/>
  <c r="Y37" i="1"/>
  <c r="AA37" i="1" s="1"/>
  <c r="Z40" i="1"/>
  <c r="Z49" i="1" s="1"/>
  <c r="D45" i="1"/>
  <c r="N45" i="1" s="1"/>
  <c r="I43" i="1"/>
  <c r="Y15" i="1"/>
  <c r="AA15" i="1" s="1"/>
  <c r="O21" i="1"/>
  <c r="Y28" i="1"/>
  <c r="Y31" i="1"/>
  <c r="AA31" i="1" s="1"/>
  <c r="M41" i="1"/>
  <c r="S43" i="1"/>
  <c r="R42" i="1"/>
  <c r="U7" i="1"/>
  <c r="U43" i="1" s="1"/>
  <c r="Y12" i="1"/>
  <c r="AA12" i="1" s="1"/>
  <c r="J7" i="1"/>
  <c r="J10" i="1"/>
  <c r="E21" i="1"/>
  <c r="J23" i="1"/>
  <c r="J26" i="1"/>
  <c r="Z28" i="1"/>
  <c r="Y38" i="1"/>
  <c r="AA38" i="1" s="1"/>
  <c r="J39" i="1"/>
  <c r="N41" i="1"/>
  <c r="Y41" i="1"/>
  <c r="C43" i="1"/>
  <c r="U8" i="1"/>
  <c r="U45" i="1" s="1"/>
  <c r="J20" i="1"/>
  <c r="Z25" i="1"/>
  <c r="E28" i="1"/>
  <c r="J36" i="1"/>
  <c r="H48" i="1"/>
  <c r="M48" i="1" s="1"/>
  <c r="P48" i="1" s="1"/>
  <c r="T47" i="1"/>
  <c r="T44" i="1" s="1"/>
  <c r="T42" i="1" s="1"/>
  <c r="Y21" i="1"/>
  <c r="W45" i="1"/>
  <c r="V46" i="1"/>
  <c r="V44" i="1" s="1"/>
  <c r="U47" i="1"/>
  <c r="C48" i="1"/>
  <c r="C44" i="1" s="1"/>
  <c r="Y36" i="1"/>
  <c r="L40" i="1"/>
  <c r="J49" i="1"/>
  <c r="G43" i="1" l="1"/>
  <c r="N46" i="1"/>
  <c r="I44" i="1"/>
  <c r="N44" i="1" s="1"/>
  <c r="O19" i="1"/>
  <c r="L19" i="1"/>
  <c r="AA22" i="1"/>
  <c r="L22" i="1"/>
  <c r="O22" i="1"/>
  <c r="L38" i="1"/>
  <c r="O38" i="1"/>
  <c r="H44" i="1"/>
  <c r="M44" i="1" s="1"/>
  <c r="Y43" i="1"/>
  <c r="E47" i="1"/>
  <c r="O47" i="1" s="1"/>
  <c r="G28" i="1"/>
  <c r="G47" i="1" s="1"/>
  <c r="U42" i="1"/>
  <c r="N43" i="1"/>
  <c r="Z45" i="1"/>
  <c r="X44" i="1"/>
  <c r="L16" i="1"/>
  <c r="O16" i="1"/>
  <c r="Y48" i="1"/>
  <c r="AA36" i="1"/>
  <c r="AA48" i="1" s="1"/>
  <c r="Z47" i="1"/>
  <c r="Z44" i="1" s="1"/>
  <c r="J46" i="1"/>
  <c r="AA40" i="1"/>
  <c r="AA49" i="1" s="1"/>
  <c r="O8" i="1"/>
  <c r="G8" i="1"/>
  <c r="G45" i="1" s="1"/>
  <c r="E45" i="1"/>
  <c r="L39" i="1"/>
  <c r="O39" i="1"/>
  <c r="L20" i="1"/>
  <c r="O20" i="1"/>
  <c r="L26" i="1"/>
  <c r="O26" i="1"/>
  <c r="S42" i="1"/>
  <c r="O28" i="1"/>
  <c r="O29" i="1"/>
  <c r="L29" i="1"/>
  <c r="L13" i="1"/>
  <c r="O13" i="1"/>
  <c r="L7" i="1"/>
  <c r="J43" i="1"/>
  <c r="O7" i="1"/>
  <c r="AA43" i="1"/>
  <c r="L36" i="1"/>
  <c r="J48" i="1"/>
  <c r="O36" i="1"/>
  <c r="L23" i="1"/>
  <c r="O23" i="1"/>
  <c r="L47" i="1"/>
  <c r="AA45" i="1"/>
  <c r="O35" i="1"/>
  <c r="L35" i="1"/>
  <c r="L32" i="1"/>
  <c r="O32" i="1"/>
  <c r="X42" i="1"/>
  <c r="J45" i="1"/>
  <c r="AA21" i="1"/>
  <c r="Y46" i="1"/>
  <c r="C42" i="1"/>
  <c r="G21" i="1"/>
  <c r="G46" i="1" s="1"/>
  <c r="E46" i="1"/>
  <c r="Z43" i="1"/>
  <c r="Y45" i="1"/>
  <c r="L49" i="1"/>
  <c r="AA41" i="1"/>
  <c r="AA50" i="1" s="1"/>
  <c r="Y50" i="1"/>
  <c r="L10" i="1"/>
  <c r="O10" i="1"/>
  <c r="Y47" i="1"/>
  <c r="AA28" i="1"/>
  <c r="AA47" i="1" s="1"/>
  <c r="M43" i="1"/>
  <c r="H42" i="1"/>
  <c r="E49" i="1"/>
  <c r="O49" i="1" s="1"/>
  <c r="O40" i="1"/>
  <c r="G40" i="1"/>
  <c r="G49" i="1" s="1"/>
  <c r="M42" i="1" l="1"/>
  <c r="AA46" i="1"/>
  <c r="AA44" i="1" s="1"/>
  <c r="Y42" i="1"/>
  <c r="O45" i="1"/>
  <c r="L45" i="1"/>
  <c r="J42" i="1"/>
  <c r="O43" i="1"/>
  <c r="L43" i="1"/>
  <c r="Y44" i="1"/>
  <c r="Z42" i="1"/>
  <c r="O46" i="1"/>
  <c r="L46" i="1"/>
  <c r="J44" i="1"/>
  <c r="I42" i="1"/>
  <c r="N42" i="1" s="1"/>
  <c r="E44" i="1"/>
  <c r="AA42" i="1"/>
  <c r="L48" i="1"/>
  <c r="O48" i="1"/>
  <c r="L42" i="1" l="1"/>
  <c r="O44" i="1"/>
  <c r="L44" i="1"/>
  <c r="G44" i="1"/>
  <c r="E42" i="1"/>
  <c r="G42" i="1" s="1"/>
  <c r="O42" i="1" l="1"/>
</calcChain>
</file>

<file path=xl/sharedStrings.xml><?xml version="1.0" encoding="utf-8"?>
<sst xmlns="http://schemas.openxmlformats.org/spreadsheetml/2006/main" count="96" uniqueCount="78">
  <si>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8"/>
  </si>
  <si>
    <t>軽自動車税　（環境性能割を除く）</t>
    <phoneticPr fontId="10"/>
  </si>
  <si>
    <t>（単位</t>
    <rPh sb="1" eb="3">
      <t>タンイ</t>
    </rPh>
    <phoneticPr fontId="10"/>
  </si>
  <si>
    <t>：千円）</t>
    <rPh sb="1" eb="3">
      <t>センエン</t>
    </rPh>
    <phoneticPr fontId="8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</si>
  <si>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10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</si>
  <si>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10"/>
  </si>
  <si>
    <t>収　　入　　率</t>
    <rPh sb="0" eb="1">
      <t>シュウ</t>
    </rPh>
    <rPh sb="3" eb="4">
      <t>ニュウ</t>
    </rPh>
    <rPh sb="6" eb="7">
      <t>リツ</t>
    </rPh>
    <phoneticPr fontId="10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</si>
  <si>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10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</si>
  <si>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10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</si>
  <si>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10"/>
  </si>
  <si>
    <t>収入未済額</t>
    <rPh sb="0" eb="2">
      <t>シュウニュウ</t>
    </rPh>
    <rPh sb="2" eb="4">
      <t>ミサイ</t>
    </rPh>
    <rPh sb="4" eb="5">
      <t>ガク</t>
    </rPh>
    <phoneticPr fontId="10"/>
  </si>
  <si>
    <t>市町村名</t>
    <rPh sb="0" eb="3">
      <t>シチョウソン</t>
    </rPh>
    <rPh sb="3" eb="4">
      <t>ナ</t>
    </rPh>
    <phoneticPr fontId="8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</si>
  <si>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10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</si>
  <si>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10"/>
  </si>
  <si>
    <t>計</t>
    <rPh sb="0" eb="1">
      <t>ケイ</t>
    </rPh>
    <phoneticPr fontId="10"/>
  </si>
  <si>
    <t>【参考】</t>
    <rPh sb="1" eb="3">
      <t>サンコウ</t>
    </rPh>
    <phoneticPr fontId="8"/>
  </si>
  <si>
    <t>現年</t>
    <rPh sb="0" eb="1">
      <t>ゲン</t>
    </rPh>
    <rPh sb="1" eb="2">
      <t>ネン</t>
    </rPh>
    <phoneticPr fontId="10"/>
  </si>
  <si>
    <t>滞繰</t>
    <rPh sb="0" eb="1">
      <t>タイ</t>
    </rPh>
    <rPh sb="1" eb="2">
      <t>クリ</t>
    </rPh>
    <phoneticPr fontId="10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</si>
  <si>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10"/>
  </si>
  <si>
    <t>滞納
繰越分</t>
    <rPh sb="0" eb="2">
      <t>タイノウ</t>
    </rPh>
    <rPh sb="3" eb="5">
      <t>クリコシ</t>
    </rPh>
    <rPh sb="5" eb="6">
      <t>ブン</t>
    </rPh>
    <phoneticPr fontId="10"/>
  </si>
  <si>
    <t>イ</t>
  </si>
  <si>
    <t>ロ</t>
  </si>
  <si>
    <t>ハ</t>
  </si>
  <si>
    <t>前年度</t>
    <rPh sb="0" eb="2">
      <t>ゼンネン</t>
    </rPh>
    <rPh sb="2" eb="3">
      <t>ド</t>
    </rPh>
    <phoneticPr fontId="8"/>
  </si>
  <si>
    <t>前年比</t>
    <rPh sb="0" eb="3">
      <t>ゼンネンヒ</t>
    </rPh>
    <phoneticPr fontId="8"/>
  </si>
  <si>
    <t>ニ</t>
  </si>
  <si>
    <t>ホ</t>
  </si>
  <si>
    <t>ヘ</t>
  </si>
  <si>
    <t>ニ/イ</t>
  </si>
  <si>
    <t>ホ/ロ</t>
  </si>
  <si>
    <t>ヘ/ハ</t>
  </si>
  <si>
    <t>前年度</t>
    <rPh sb="0" eb="3">
      <t>ゼンネンド</t>
    </rPh>
    <phoneticPr fontId="8"/>
  </si>
  <si>
    <t>調定済額</t>
    <rPh sb="0" eb="2">
      <t>チョウテイ</t>
    </rPh>
    <rPh sb="2" eb="3">
      <t>ズミ</t>
    </rPh>
    <rPh sb="3" eb="4">
      <t>ガク</t>
    </rPh>
    <phoneticPr fontId="10"/>
  </si>
  <si>
    <t>収入済額</t>
    <rPh sb="0" eb="2">
      <t>シュウニュウ</t>
    </rPh>
    <rPh sb="2" eb="3">
      <t>ズミ</t>
    </rPh>
    <rPh sb="3" eb="4">
      <t>ガク</t>
    </rPh>
    <phoneticPr fontId="10"/>
  </si>
  <si>
    <t>仙台市</t>
    <rPh sb="0" eb="3">
      <t>センダイシ</t>
    </rPh>
    <phoneticPr fontId="10"/>
  </si>
  <si>
    <t>石巻市</t>
    <rPh sb="0" eb="3">
      <t>イシノマキシ</t>
    </rPh>
    <phoneticPr fontId="10"/>
  </si>
  <si>
    <t>塩竈市</t>
    <rPh sb="0" eb="3">
      <t>シオガマシ</t>
    </rPh>
    <phoneticPr fontId="10"/>
  </si>
  <si>
    <t>気仙沼市</t>
    <rPh sb="0" eb="4">
      <t>ケセンヌマシ</t>
    </rPh>
    <phoneticPr fontId="10"/>
  </si>
  <si>
    <t>白石市</t>
    <rPh sb="0" eb="3">
      <t>シロイシシ</t>
    </rPh>
    <phoneticPr fontId="10"/>
  </si>
  <si>
    <t>名取市</t>
    <rPh sb="0" eb="3">
      <t>ナトリシ</t>
    </rPh>
    <phoneticPr fontId="10"/>
  </si>
  <si>
    <t>角田市</t>
    <rPh sb="0" eb="3">
      <t>カクダシ</t>
    </rPh>
    <phoneticPr fontId="10"/>
  </si>
  <si>
    <t>多賀城市</t>
    <rPh sb="0" eb="4">
      <t>タガジョウシ</t>
    </rPh>
    <phoneticPr fontId="10"/>
  </si>
  <si>
    <t>岩沼市</t>
    <rPh sb="0" eb="3">
      <t>イワヌマシ</t>
    </rPh>
    <phoneticPr fontId="10"/>
  </si>
  <si>
    <t>登米市</t>
    <rPh sb="0" eb="3">
      <t>トメシ</t>
    </rPh>
    <phoneticPr fontId="10"/>
  </si>
  <si>
    <t>栗原市</t>
    <rPh sb="0" eb="2">
      <t>クリハラ</t>
    </rPh>
    <rPh sb="2" eb="3">
      <t>シ</t>
    </rPh>
    <phoneticPr fontId="10"/>
  </si>
  <si>
    <t>東松島市</t>
    <rPh sb="0" eb="1">
      <t>ヒガシ</t>
    </rPh>
    <rPh sb="1" eb="3">
      <t>マツシマ</t>
    </rPh>
    <rPh sb="3" eb="4">
      <t>シ</t>
    </rPh>
    <phoneticPr fontId="10"/>
  </si>
  <si>
    <t>大崎市</t>
    <phoneticPr fontId="10"/>
  </si>
  <si>
    <t>富谷市</t>
    <rPh sb="0" eb="2">
      <t>トミヤ</t>
    </rPh>
    <rPh sb="2" eb="3">
      <t>シ</t>
    </rPh>
    <phoneticPr fontId="10"/>
  </si>
  <si>
    <t>蔵王町</t>
    <rPh sb="0" eb="3">
      <t>ザオウチョウ</t>
    </rPh>
    <phoneticPr fontId="10"/>
  </si>
  <si>
    <t>七ヶ宿町</t>
    <rPh sb="0" eb="3">
      <t>シチガシュク</t>
    </rPh>
    <rPh sb="3" eb="4">
      <t>チョウ</t>
    </rPh>
    <phoneticPr fontId="10"/>
  </si>
  <si>
    <t>大河原町</t>
    <rPh sb="0" eb="3">
      <t>オオガワラ</t>
    </rPh>
    <rPh sb="3" eb="4">
      <t>チョウ</t>
    </rPh>
    <phoneticPr fontId="10"/>
  </si>
  <si>
    <t>村田町</t>
    <rPh sb="0" eb="2">
      <t>ムラタ</t>
    </rPh>
    <rPh sb="2" eb="3">
      <t>チョウ</t>
    </rPh>
    <phoneticPr fontId="10"/>
  </si>
  <si>
    <t>柴田町</t>
    <rPh sb="0" eb="2">
      <t>シバタ</t>
    </rPh>
    <rPh sb="2" eb="3">
      <t>チョウ</t>
    </rPh>
    <phoneticPr fontId="10"/>
  </si>
  <si>
    <t>川崎町</t>
    <rPh sb="0" eb="3">
      <t>カワサキチョウ</t>
    </rPh>
    <phoneticPr fontId="10"/>
  </si>
  <si>
    <t>丸森町</t>
    <rPh sb="0" eb="2">
      <t>マルモリ</t>
    </rPh>
    <rPh sb="2" eb="3">
      <t>チョウ</t>
    </rPh>
    <phoneticPr fontId="10"/>
  </si>
  <si>
    <t>亘理町</t>
    <rPh sb="0" eb="3">
      <t>ワタリチョウ</t>
    </rPh>
    <phoneticPr fontId="10"/>
  </si>
  <si>
    <t>山元町</t>
    <rPh sb="0" eb="2">
      <t>ヤマモト</t>
    </rPh>
    <rPh sb="2" eb="3">
      <t>チョウ</t>
    </rPh>
    <phoneticPr fontId="10"/>
  </si>
  <si>
    <t>松島町</t>
    <rPh sb="0" eb="3">
      <t>マツシマチョウ</t>
    </rPh>
    <phoneticPr fontId="10"/>
  </si>
  <si>
    <t>七ヶ浜町</t>
    <rPh sb="0" eb="3">
      <t>シチガハマ</t>
    </rPh>
    <rPh sb="3" eb="4">
      <t>チョウ</t>
    </rPh>
    <phoneticPr fontId="10"/>
  </si>
  <si>
    <t>利府町</t>
    <rPh sb="0" eb="3">
      <t>リフチョウ</t>
    </rPh>
    <phoneticPr fontId="10"/>
  </si>
  <si>
    <t>大和町</t>
    <rPh sb="0" eb="3">
      <t>タイワチョウ</t>
    </rPh>
    <phoneticPr fontId="10"/>
  </si>
  <si>
    <t>大郷町</t>
    <rPh sb="0" eb="2">
      <t>オオサト</t>
    </rPh>
    <rPh sb="2" eb="3">
      <t>チョウ</t>
    </rPh>
    <phoneticPr fontId="10"/>
  </si>
  <si>
    <t>大衡村</t>
    <rPh sb="0" eb="3">
      <t>オオヒラムラ</t>
    </rPh>
    <phoneticPr fontId="10"/>
  </si>
  <si>
    <t>色麻町</t>
    <rPh sb="0" eb="3">
      <t>シカマチョウ</t>
    </rPh>
    <phoneticPr fontId="10"/>
  </si>
  <si>
    <t>加美町</t>
    <rPh sb="0" eb="2">
      <t>カミ</t>
    </rPh>
    <rPh sb="2" eb="3">
      <t>チョウ</t>
    </rPh>
    <phoneticPr fontId="10"/>
  </si>
  <si>
    <t>涌谷町</t>
    <rPh sb="0" eb="3">
      <t>ワクヤチョウ</t>
    </rPh>
    <phoneticPr fontId="10"/>
  </si>
  <si>
    <t>美里町</t>
    <rPh sb="0" eb="3">
      <t>ミサトチョウ</t>
    </rPh>
    <phoneticPr fontId="10"/>
  </si>
  <si>
    <t>女川町</t>
    <rPh sb="0" eb="3">
      <t>オナガワチョウ</t>
    </rPh>
    <phoneticPr fontId="10"/>
  </si>
  <si>
    <t>南三陸町</t>
    <rPh sb="0" eb="1">
      <t>ミナミ</t>
    </rPh>
    <rPh sb="1" eb="3">
      <t>サンリク</t>
    </rPh>
    <rPh sb="3" eb="4">
      <t>チョウ</t>
    </rPh>
    <phoneticPr fontId="10"/>
  </si>
  <si>
    <t>県計</t>
    <rPh sb="0" eb="1">
      <t>ケン</t>
    </rPh>
    <rPh sb="1" eb="2">
      <t>ケイ</t>
    </rPh>
    <phoneticPr fontId="10"/>
  </si>
  <si>
    <t>市部計</t>
    <rPh sb="0" eb="2">
      <t>シブ</t>
    </rPh>
    <rPh sb="2" eb="3">
      <t>ケイ</t>
    </rPh>
    <phoneticPr fontId="10"/>
  </si>
  <si>
    <t>町村計</t>
    <rPh sb="0" eb="2">
      <t>チョウソン</t>
    </rPh>
    <rPh sb="2" eb="3">
      <t>ケイ</t>
    </rPh>
    <phoneticPr fontId="10"/>
  </si>
  <si>
    <t>大都市除く</t>
    <rPh sb="0" eb="3">
      <t>ダイトシ</t>
    </rPh>
    <rPh sb="3" eb="4">
      <t>ノゾ</t>
    </rPh>
    <phoneticPr fontId="10"/>
  </si>
  <si>
    <t>仙南地域計</t>
    <rPh sb="0" eb="2">
      <t>センナン</t>
    </rPh>
    <rPh sb="2" eb="4">
      <t>チイキ</t>
    </rPh>
    <rPh sb="4" eb="5">
      <t>ケイ</t>
    </rPh>
    <phoneticPr fontId="10"/>
  </si>
  <si>
    <t>仙台地域計</t>
    <rPh sb="0" eb="2">
      <t>センダイ</t>
    </rPh>
    <rPh sb="2" eb="4">
      <t>チイキ</t>
    </rPh>
    <rPh sb="4" eb="5">
      <t>ケイ</t>
    </rPh>
    <phoneticPr fontId="10"/>
  </si>
  <si>
    <t>大崎地域計</t>
    <rPh sb="0" eb="2">
      <t>オオサキ</t>
    </rPh>
    <rPh sb="2" eb="4">
      <t>チイキ</t>
    </rPh>
    <rPh sb="4" eb="5">
      <t>ケイ</t>
    </rPh>
    <phoneticPr fontId="10"/>
  </si>
  <si>
    <t>石巻地域計</t>
    <rPh sb="0" eb="2">
      <t>イシノマキ</t>
    </rPh>
    <rPh sb="2" eb="4">
      <t>チイキ</t>
    </rPh>
    <rPh sb="4" eb="5">
      <t>ケイ</t>
    </rPh>
    <phoneticPr fontId="10"/>
  </si>
  <si>
    <t>本吉地域計</t>
    <rPh sb="0" eb="2">
      <t>モトヨシ</t>
    </rPh>
    <rPh sb="2" eb="4">
      <t>チイキ</t>
    </rPh>
    <rPh sb="4" eb="5">
      <t>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</si>
</sst>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0.0_ "/>
    <numFmt numFmtId="178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" fillId="0" borderId="0" xfId="1" applyFont="1">
      <alignment vertical="center"/>
    </xf>
    <xf numFmtId="38" fontId="4" fillId="0" borderId="0" xfId="2" applyFont="1" applyFill="1" applyBorder="1" applyAlignment="1" applyProtection="1">
      <alignment horizontal="left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horizontal="left" vertical="center" justifyLastLine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Continuous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Continuous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2" fillId="2" borderId="25" xfId="1" applyFont="1" applyFill="1" applyBorder="1" applyAlignment="1">
      <alignment horizontal="left" vertical="center" justifyLastLine="1"/>
    </xf>
    <xf numFmtId="38" fontId="2" fillId="0" borderId="2" xfId="3" applyFont="1" applyBorder="1" applyAlignment="1"/>
    <xf numFmtId="38" fontId="2" fillId="0" borderId="6" xfId="3" applyFont="1" applyBorder="1" applyAlignment="1"/>
    <xf numFmtId="38" fontId="5" fillId="2" borderId="4" xfId="3" applyFont="1" applyFill="1" applyBorder="1" applyAlignment="1"/>
    <xf numFmtId="38" fontId="5" fillId="3" borderId="6" xfId="3" applyFont="1" applyFill="1" applyBorder="1" applyAlignment="1"/>
    <xf numFmtId="176" fontId="5" fillId="2" borderId="4" xfId="3" applyNumberFormat="1" applyFont="1" applyFill="1" applyBorder="1" applyAlignment="1"/>
    <xf numFmtId="38" fontId="2" fillId="0" borderId="3" xfId="3" applyFont="1" applyBorder="1" applyAlignment="1"/>
    <xf numFmtId="177" fontId="2" fillId="0" borderId="8" xfId="1" applyNumberFormat="1" applyFont="1" applyBorder="1" applyAlignment="1"/>
    <xf numFmtId="177" fontId="2" fillId="0" borderId="6" xfId="1" applyNumberFormat="1" applyFont="1" applyBorder="1" applyAlignment="1"/>
    <xf numFmtId="177" fontId="5" fillId="2" borderId="7" xfId="1" applyNumberFormat="1" applyFont="1" applyFill="1" applyBorder="1" applyAlignment="1"/>
    <xf numFmtId="177" fontId="5" fillId="3" borderId="7" xfId="1" applyNumberFormat="1" applyFont="1" applyFill="1" applyBorder="1" applyAlignment="1"/>
    <xf numFmtId="38" fontId="2" fillId="0" borderId="25" xfId="3" applyFont="1" applyBorder="1" applyAlignment="1"/>
    <xf numFmtId="38" fontId="2" fillId="2" borderId="7" xfId="1" applyNumberFormat="1" applyFont="1" applyFill="1" applyBorder="1" applyAlignment="1"/>
    <xf numFmtId="38" fontId="2" fillId="0" borderId="5" xfId="3" applyFont="1" applyBorder="1" applyAlignment="1"/>
    <xf numFmtId="0" fontId="2" fillId="2" borderId="26" xfId="1" applyFont="1" applyFill="1" applyBorder="1" applyAlignment="1">
      <alignment horizontal="left" vertical="center" justifyLastLine="1"/>
    </xf>
    <xf numFmtId="38" fontId="2" fillId="0" borderId="27" xfId="3" applyFont="1" applyBorder="1" applyAlignment="1"/>
    <xf numFmtId="38" fontId="2" fillId="0" borderId="28" xfId="3" applyFont="1" applyBorder="1" applyAlignment="1"/>
    <xf numFmtId="38" fontId="5" fillId="2" borderId="29" xfId="3" applyFont="1" applyFill="1" applyBorder="1" applyAlignment="1"/>
    <xf numFmtId="38" fontId="5" fillId="3" borderId="28" xfId="3" applyFont="1" applyFill="1" applyBorder="1" applyAlignment="1"/>
    <xf numFmtId="176" fontId="5" fillId="2" borderId="29" xfId="3" applyNumberFormat="1" applyFont="1" applyFill="1" applyBorder="1" applyAlignment="1"/>
    <xf numFmtId="38" fontId="2" fillId="0" borderId="30" xfId="3" applyFont="1" applyBorder="1" applyAlignment="1"/>
    <xf numFmtId="177" fontId="2" fillId="0" borderId="31" xfId="1" applyNumberFormat="1" applyFont="1" applyBorder="1" applyAlignment="1"/>
    <xf numFmtId="177" fontId="2" fillId="0" borderId="28" xfId="1" applyNumberFormat="1" applyFont="1" applyBorder="1" applyAlignment="1"/>
    <xf numFmtId="177" fontId="5" fillId="2" borderId="32" xfId="1" applyNumberFormat="1" applyFont="1" applyFill="1" applyBorder="1" applyAlignment="1"/>
    <xf numFmtId="177" fontId="5" fillId="3" borderId="32" xfId="1" applyNumberFormat="1" applyFont="1" applyFill="1" applyBorder="1" applyAlignment="1"/>
    <xf numFmtId="38" fontId="2" fillId="0" borderId="26" xfId="3" applyFont="1" applyBorder="1" applyAlignment="1"/>
    <xf numFmtId="38" fontId="2" fillId="2" borderId="32" xfId="1" applyNumberFormat="1" applyFont="1" applyFill="1" applyBorder="1" applyAlignment="1"/>
    <xf numFmtId="38" fontId="2" fillId="0" borderId="33" xfId="3" applyFont="1" applyBorder="1" applyAlignment="1"/>
    <xf numFmtId="0" fontId="11" fillId="0" borderId="0" xfId="1" applyFont="1" applyBorder="1">
      <alignment vertical="center"/>
    </xf>
    <xf numFmtId="0" fontId="2" fillId="0" borderId="0" xfId="1" applyFont="1" applyBorder="1">
      <alignment vertical="center"/>
    </xf>
    <xf numFmtId="0" fontId="2" fillId="2" borderId="15" xfId="1" applyFont="1" applyFill="1" applyBorder="1" applyAlignment="1">
      <alignment horizontal="left" vertical="center" justifyLastLine="1"/>
    </xf>
    <xf numFmtId="38" fontId="2" fillId="0" borderId="34" xfId="3" applyFont="1" applyBorder="1" applyAlignment="1"/>
    <xf numFmtId="38" fontId="2" fillId="0" borderId="11" xfId="3" applyFont="1" applyBorder="1" applyAlignment="1"/>
    <xf numFmtId="38" fontId="5" fillId="2" borderId="14" xfId="3" applyFont="1" applyFill="1" applyBorder="1" applyAlignment="1"/>
    <xf numFmtId="38" fontId="5" fillId="3" borderId="35" xfId="3" applyFont="1" applyFill="1" applyBorder="1" applyAlignment="1"/>
    <xf numFmtId="176" fontId="5" fillId="2" borderId="14" xfId="3" applyNumberFormat="1" applyFont="1" applyFill="1" applyBorder="1" applyAlignment="1"/>
    <xf numFmtId="38" fontId="2" fillId="0" borderId="36" xfId="3" applyFont="1" applyBorder="1" applyAlignment="1"/>
    <xf numFmtId="177" fontId="2" fillId="0" borderId="22" xfId="1" applyNumberFormat="1" applyFont="1" applyBorder="1" applyAlignment="1"/>
    <xf numFmtId="177" fontId="2" fillId="0" borderId="21" xfId="1" applyNumberFormat="1" applyFont="1" applyBorder="1" applyAlignment="1"/>
    <xf numFmtId="177" fontId="5" fillId="2" borderId="23" xfId="1" applyNumberFormat="1" applyFont="1" applyFill="1" applyBorder="1" applyAlignment="1"/>
    <xf numFmtId="177" fontId="5" fillId="3" borderId="23" xfId="1" applyNumberFormat="1" applyFont="1" applyFill="1" applyBorder="1" applyAlignment="1"/>
    <xf numFmtId="38" fontId="2" fillId="0" borderId="15" xfId="3" applyFont="1" applyBorder="1" applyAlignment="1"/>
    <xf numFmtId="38" fontId="2" fillId="0" borderId="37" xfId="3" applyFont="1" applyBorder="1" applyAlignment="1"/>
    <xf numFmtId="38" fontId="2" fillId="0" borderId="21" xfId="3" applyFont="1" applyBorder="1" applyAlignment="1"/>
    <xf numFmtId="38" fontId="2" fillId="2" borderId="23" xfId="1" applyNumberFormat="1" applyFont="1" applyFill="1" applyBorder="1" applyAlignment="1"/>
    <xf numFmtId="38" fontId="2" fillId="0" borderId="38" xfId="3" applyFont="1" applyBorder="1" applyAlignment="1"/>
    <xf numFmtId="0" fontId="2" fillId="2" borderId="39" xfId="1" applyFont="1" applyFill="1" applyBorder="1" applyAlignment="1">
      <alignment horizontal="left" vertical="center" justifyLastLine="1"/>
    </xf>
    <xf numFmtId="38" fontId="5" fillId="3" borderId="5" xfId="3" applyFont="1" applyFill="1" applyBorder="1" applyAlignment="1"/>
    <xf numFmtId="177" fontId="2" fillId="0" borderId="40" xfId="1" applyNumberFormat="1" applyFont="1" applyBorder="1" applyAlignment="1"/>
    <xf numFmtId="177" fontId="2" fillId="0" borderId="41" xfId="1" applyNumberFormat="1" applyFont="1" applyBorder="1" applyAlignment="1"/>
    <xf numFmtId="177" fontId="5" fillId="2" borderId="42" xfId="1" applyNumberFormat="1" applyFont="1" applyFill="1" applyBorder="1" applyAlignment="1"/>
    <xf numFmtId="177" fontId="5" fillId="3" borderId="42" xfId="1" applyNumberFormat="1" applyFont="1" applyFill="1" applyBorder="1" applyAlignment="1"/>
    <xf numFmtId="38" fontId="2" fillId="0" borderId="39" xfId="3" applyFont="1" applyBorder="1" applyAlignment="1"/>
    <xf numFmtId="38" fontId="2" fillId="0" borderId="43" xfId="3" applyFont="1" applyBorder="1" applyAlignment="1"/>
    <xf numFmtId="38" fontId="2" fillId="0" borderId="41" xfId="3" applyFont="1" applyBorder="1" applyAlignment="1"/>
    <xf numFmtId="38" fontId="2" fillId="2" borderId="42" xfId="1" applyNumberFormat="1" applyFont="1" applyFill="1" applyBorder="1" applyAlignment="1"/>
    <xf numFmtId="38" fontId="2" fillId="0" borderId="44" xfId="3" applyFont="1" applyBorder="1" applyAlignment="1"/>
    <xf numFmtId="38" fontId="5" fillId="3" borderId="33" xfId="3" applyFont="1" applyFill="1" applyBorder="1" applyAlignment="1"/>
    <xf numFmtId="38" fontId="2" fillId="0" borderId="28" xfId="3" applyFont="1" applyFill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0" borderId="46" xfId="3" applyFont="1" applyBorder="1" applyAlignment="1"/>
    <xf numFmtId="38" fontId="2" fillId="0" borderId="35" xfId="3" applyFont="1" applyBorder="1" applyAlignment="1"/>
    <xf numFmtId="38" fontId="5" fillId="2" borderId="47" xfId="3" applyFont="1" applyFill="1" applyBorder="1" applyAlignment="1"/>
    <xf numFmtId="38" fontId="5" fillId="3" borderId="48" xfId="3" applyFont="1" applyFill="1" applyBorder="1" applyAlignment="1"/>
    <xf numFmtId="176" fontId="5" fillId="2" borderId="47" xfId="3" applyNumberFormat="1" applyFont="1" applyFill="1" applyBorder="1" applyAlignment="1"/>
    <xf numFmtId="38" fontId="2" fillId="0" borderId="49" xfId="3" applyFont="1" applyBorder="1" applyAlignment="1"/>
    <xf numFmtId="177" fontId="2" fillId="0" borderId="48" xfId="1" applyNumberFormat="1" applyFont="1" applyBorder="1" applyAlignment="1"/>
    <xf numFmtId="177" fontId="2" fillId="0" borderId="35" xfId="1" applyNumberFormat="1" applyFont="1" applyBorder="1" applyAlignment="1"/>
    <xf numFmtId="177" fontId="5" fillId="2" borderId="50" xfId="1" applyNumberFormat="1" applyFont="1" applyFill="1" applyBorder="1" applyAlignment="1"/>
    <xf numFmtId="177" fontId="5" fillId="3" borderId="50" xfId="1" applyNumberFormat="1" applyFont="1" applyFill="1" applyBorder="1" applyAlignment="1"/>
    <xf numFmtId="38" fontId="2" fillId="0" borderId="45" xfId="3" applyFont="1" applyBorder="1" applyAlignment="1"/>
    <xf numFmtId="38" fontId="2" fillId="2" borderId="50" xfId="1" applyNumberFormat="1" applyFont="1" applyFill="1" applyBorder="1" applyAlignment="1"/>
    <xf numFmtId="177" fontId="2" fillId="0" borderId="5" xfId="1" applyNumberFormat="1" applyFont="1" applyBorder="1" applyAlignment="1"/>
    <xf numFmtId="38" fontId="5" fillId="2" borderId="51" xfId="3" applyFont="1" applyFill="1" applyBorder="1" applyAlignment="1"/>
    <xf numFmtId="38" fontId="5" fillId="3" borderId="40" xfId="3" applyFont="1" applyFill="1" applyBorder="1" applyAlignment="1"/>
    <xf numFmtId="176" fontId="5" fillId="2" borderId="51" xfId="3" applyNumberFormat="1" applyFont="1" applyFill="1" applyBorder="1" applyAlignment="1"/>
    <xf numFmtId="0" fontId="2" fillId="2" borderId="52" xfId="1" applyFont="1" applyFill="1" applyBorder="1" applyAlignment="1">
      <alignment horizontal="left" vertical="center" justifyLastLine="1"/>
    </xf>
    <xf numFmtId="177" fontId="2" fillId="0" borderId="17" xfId="1" applyNumberFormat="1" applyFont="1" applyBorder="1" applyAlignment="1"/>
    <xf numFmtId="177" fontId="2" fillId="0" borderId="18" xfId="1" applyNumberFormat="1" applyFont="1" applyBorder="1" applyAlignment="1"/>
    <xf numFmtId="177" fontId="5" fillId="2" borderId="24" xfId="1" applyNumberFormat="1" applyFont="1" applyFill="1" applyBorder="1" applyAlignment="1"/>
    <xf numFmtId="177" fontId="5" fillId="3" borderId="24" xfId="1" applyNumberFormat="1" applyFont="1" applyFill="1" applyBorder="1" applyAlignment="1"/>
    <xf numFmtId="38" fontId="2" fillId="0" borderId="52" xfId="3" applyFont="1" applyBorder="1" applyAlignment="1"/>
    <xf numFmtId="38" fontId="2" fillId="2" borderId="24" xfId="1" applyNumberFormat="1" applyFont="1" applyFill="1" applyBorder="1" applyAlignment="1"/>
    <xf numFmtId="0" fontId="2" fillId="2" borderId="53" xfId="1" applyFont="1" applyFill="1" applyBorder="1" applyAlignment="1">
      <alignment horizontal="left" vertical="center" justifyLastLine="1"/>
    </xf>
    <xf numFmtId="177" fontId="2" fillId="0" borderId="54" xfId="1" applyNumberFormat="1" applyFont="1" applyBorder="1" applyAlignment="1"/>
    <xf numFmtId="177" fontId="2" fillId="0" borderId="55" xfId="1" applyNumberFormat="1" applyFont="1" applyBorder="1" applyAlignment="1"/>
    <xf numFmtId="177" fontId="5" fillId="2" borderId="56" xfId="1" applyNumberFormat="1" applyFont="1" applyFill="1" applyBorder="1" applyAlignment="1"/>
    <xf numFmtId="177" fontId="5" fillId="3" borderId="56" xfId="1" applyNumberFormat="1" applyFont="1" applyFill="1" applyBorder="1" applyAlignment="1"/>
    <xf numFmtId="38" fontId="2" fillId="0" borderId="53" xfId="3" applyFont="1" applyBorder="1" applyAlignment="1"/>
    <xf numFmtId="38" fontId="2" fillId="0" borderId="57" xfId="3" applyFont="1" applyBorder="1" applyAlignment="1"/>
    <xf numFmtId="38" fontId="2" fillId="0" borderId="55" xfId="3" applyFont="1" applyBorder="1" applyAlignment="1"/>
    <xf numFmtId="38" fontId="2" fillId="2" borderId="56" xfId="1" applyNumberFormat="1" applyFont="1" applyFill="1" applyBorder="1" applyAlignment="1"/>
    <xf numFmtId="38" fontId="2" fillId="0" borderId="58" xfId="3" applyFont="1" applyBorder="1" applyAlignment="1"/>
    <xf numFmtId="0" fontId="5" fillId="2" borderId="53" xfId="1" applyFont="1" applyFill="1" applyBorder="1" applyAlignment="1">
      <alignment horizontal="center" vertical="center" justifyLastLine="1"/>
    </xf>
    <xf numFmtId="38" fontId="2" fillId="2" borderId="57" xfId="3" applyFont="1" applyFill="1" applyBorder="1" applyAlignment="1"/>
    <xf numFmtId="38" fontId="2" fillId="2" borderId="55" xfId="3" applyFont="1" applyFill="1" applyBorder="1" applyAlignment="1"/>
    <xf numFmtId="38" fontId="5" fillId="2" borderId="59" xfId="3" applyFont="1" applyFill="1" applyBorder="1" applyAlignment="1"/>
    <xf numFmtId="38" fontId="5" fillId="2" borderId="55" xfId="3" applyFont="1" applyFill="1" applyBorder="1" applyAlignment="1"/>
    <xf numFmtId="178" fontId="5" fillId="2" borderId="55" xfId="3" applyNumberFormat="1" applyFont="1" applyFill="1" applyBorder="1" applyAlignment="1"/>
    <xf numFmtId="38" fontId="2" fillId="2" borderId="58" xfId="3" applyFont="1" applyFill="1" applyBorder="1" applyAlignment="1"/>
    <xf numFmtId="177" fontId="2" fillId="2" borderId="54" xfId="1" applyNumberFormat="1" applyFont="1" applyFill="1" applyBorder="1" applyAlignment="1"/>
    <xf numFmtId="177" fontId="2" fillId="2" borderId="55" xfId="1" applyNumberFormat="1" applyFont="1" applyFill="1" applyBorder="1" applyAlignment="1"/>
    <xf numFmtId="38" fontId="2" fillId="2" borderId="53" xfId="3" applyFont="1" applyFill="1" applyBorder="1" applyAlignment="1"/>
    <xf numFmtId="38" fontId="2" fillId="2" borderId="56" xfId="3" applyFont="1" applyFill="1" applyBorder="1" applyAlignment="1"/>
    <xf numFmtId="38" fontId="2" fillId="2" borderId="57" xfId="3" applyFont="1" applyFill="1" applyBorder="1" applyAlignment="1">
      <alignment shrinkToFit="1"/>
    </xf>
    <xf numFmtId="38" fontId="2" fillId="2" borderId="55" xfId="3" applyFont="1" applyFill="1" applyBorder="1" applyAlignment="1">
      <alignment shrinkToFit="1"/>
    </xf>
    <xf numFmtId="38" fontId="2" fillId="2" borderId="56" xfId="3" applyFont="1" applyFill="1" applyBorder="1" applyAlignment="1">
      <alignment shrinkToFit="1"/>
    </xf>
    <xf numFmtId="0" fontId="2" fillId="2" borderId="9" xfId="1" applyFont="1" applyFill="1" applyBorder="1" applyAlignment="1">
      <alignment horizontal="center" vertical="center" justifyLastLine="1"/>
    </xf>
    <xf numFmtId="38" fontId="2" fillId="2" borderId="0" xfId="3" applyFont="1" applyFill="1" applyBorder="1" applyAlignment="1"/>
    <xf numFmtId="38" fontId="2" fillId="2" borderId="18" xfId="3" applyFont="1" applyFill="1" applyBorder="1" applyAlignment="1"/>
    <xf numFmtId="38" fontId="2" fillId="2" borderId="60" xfId="3" applyFont="1" applyFill="1" applyBorder="1" applyAlignment="1"/>
    <xf numFmtId="178" fontId="2" fillId="2" borderId="18" xfId="3" applyNumberFormat="1" applyFont="1" applyFill="1" applyBorder="1" applyAlignment="1"/>
    <xf numFmtId="38" fontId="2" fillId="2" borderId="61" xfId="3" applyFont="1" applyFill="1" applyBorder="1" applyAlignment="1"/>
    <xf numFmtId="177" fontId="2" fillId="2" borderId="17" xfId="1" applyNumberFormat="1" applyFont="1" applyFill="1" applyBorder="1" applyAlignment="1"/>
    <xf numFmtId="177" fontId="2" fillId="2" borderId="18" xfId="1" applyNumberFormat="1" applyFont="1" applyFill="1" applyBorder="1" applyAlignment="1"/>
    <xf numFmtId="177" fontId="2" fillId="2" borderId="24" xfId="1" applyNumberFormat="1" applyFont="1" applyFill="1" applyBorder="1" applyAlignment="1"/>
    <xf numFmtId="38" fontId="2" fillId="2" borderId="9" xfId="3" applyFont="1" applyFill="1" applyBorder="1" applyAlignment="1"/>
    <xf numFmtId="38" fontId="2" fillId="2" borderId="19" xfId="1" applyNumberFormat="1" applyFont="1" applyFill="1" applyBorder="1" applyAlignment="1"/>
    <xf numFmtId="38" fontId="2" fillId="2" borderId="20" xfId="3" applyFont="1" applyFill="1" applyBorder="1" applyAlignment="1"/>
    <xf numFmtId="0" fontId="2" fillId="2" borderId="53" xfId="1" applyFont="1" applyFill="1" applyBorder="1" applyAlignment="1">
      <alignment horizontal="center" vertical="center" justifyLastLine="1"/>
    </xf>
    <xf numFmtId="38" fontId="2" fillId="2" borderId="59" xfId="3" applyFont="1" applyFill="1" applyBorder="1" applyAlignment="1"/>
    <xf numFmtId="178" fontId="2" fillId="2" borderId="55" xfId="3" applyNumberFormat="1" applyFont="1" applyFill="1" applyBorder="1" applyAlignment="1"/>
    <xf numFmtId="177" fontId="2" fillId="2" borderId="56" xfId="1" applyNumberFormat="1" applyFont="1" applyFill="1" applyBorder="1" applyAlignment="1"/>
    <xf numFmtId="0" fontId="2" fillId="2" borderId="53" xfId="1" applyFont="1" applyFill="1" applyBorder="1" applyAlignment="1">
      <alignment horizontal="right" vertical="center" justifyLastLine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</cellXfs>
  <cellStyles count="4">
    <cellStyle name="桁区切り 2" xfId="2"/>
    <cellStyle name="桁区切り 3" xfId="3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&#31246;&#21209;/03&#22320;&#26041;&#31246;&#38306;&#20418;/0306&#24500;&#21454;&#38306;&#20418;/&#9679;&#24500;&#21454;&#23455;&#32318;&#35519;/&#24500;&#21454;&#23455;&#32318;&#65288;R&#20803;&#65374;R5&#65289;/&#24500;&#21454;&#23455;&#32318;&#65288;R4&#65289;/04_R5.5&#26411;/90_&#38598;&#35336;&#32080;&#26524;/&#9314;&#31246;&#30446;&#21029;&#38598;&#35336;&#65292;&#24066;&#30010;&#26449;&#21029;&#65292;&#65299;&#24180;&#23550;&#27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集計"/>
      <sheetName val="②税目別（計）"/>
      <sheetName val="住民税"/>
      <sheetName val="固定"/>
      <sheetName val="（土地）"/>
      <sheetName val="（家屋）"/>
      <sheetName val="（償却資産）"/>
      <sheetName val="軽自"/>
      <sheetName val="たばこ"/>
      <sheetName val="入湯"/>
      <sheetName val="都市計画"/>
      <sheetName val="国保"/>
      <sheetName val="③市町村別 前年比"/>
      <sheetName val="④前年比【国保】"/>
      <sheetName val="⑤３年比【調定】"/>
      <sheetName val="⑤３年比【収入】 "/>
      <sheetName val="一覧(今年度)"/>
      <sheetName val="一覧(前年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令和４年度　市町村税の徴収実績に関する調（令和５年５月末現在）</v>
          </cell>
        </row>
        <row r="6">
          <cell r="BS6">
            <v>1828490</v>
          </cell>
          <cell r="BT6">
            <v>64708</v>
          </cell>
          <cell r="BV6">
            <v>1804849</v>
          </cell>
          <cell r="BW6">
            <v>22991</v>
          </cell>
          <cell r="FB6">
            <v>555</v>
          </cell>
          <cell r="FC6">
            <v>140</v>
          </cell>
          <cell r="HA6">
            <v>12</v>
          </cell>
          <cell r="HB6">
            <v>8002</v>
          </cell>
        </row>
        <row r="7">
          <cell r="BS7">
            <v>457896</v>
          </cell>
          <cell r="BT7">
            <v>20497</v>
          </cell>
          <cell r="BV7">
            <v>450133</v>
          </cell>
          <cell r="BW7">
            <v>5096</v>
          </cell>
          <cell r="FB7">
            <v>37</v>
          </cell>
          <cell r="FC7">
            <v>6</v>
          </cell>
          <cell r="HA7">
            <v>0</v>
          </cell>
          <cell r="HB7">
            <v>4173</v>
          </cell>
        </row>
        <row r="8">
          <cell r="BS8">
            <v>134916</v>
          </cell>
          <cell r="BT8">
            <v>3769</v>
          </cell>
          <cell r="BV8">
            <v>133645</v>
          </cell>
          <cell r="BW8">
            <v>724</v>
          </cell>
          <cell r="FB8">
            <v>13</v>
          </cell>
          <cell r="FC8">
            <v>0</v>
          </cell>
          <cell r="HA8">
            <v>0</v>
          </cell>
          <cell r="HB8">
            <v>501</v>
          </cell>
        </row>
        <row r="9">
          <cell r="BS9">
            <v>207292</v>
          </cell>
          <cell r="BT9">
            <v>15579</v>
          </cell>
          <cell r="BV9">
            <v>203474</v>
          </cell>
          <cell r="BW9">
            <v>2746</v>
          </cell>
          <cell r="FB9">
            <v>29</v>
          </cell>
          <cell r="FC9">
            <v>10</v>
          </cell>
          <cell r="HA9">
            <v>4</v>
          </cell>
          <cell r="HB9">
            <v>1756</v>
          </cell>
        </row>
        <row r="10">
          <cell r="BS10">
            <v>118677</v>
          </cell>
          <cell r="BT10">
            <v>9387</v>
          </cell>
          <cell r="BV10">
            <v>116460</v>
          </cell>
          <cell r="BW10">
            <v>1745</v>
          </cell>
          <cell r="FB10">
            <v>0</v>
          </cell>
          <cell r="FC10">
            <v>0</v>
          </cell>
          <cell r="HA10">
            <v>0</v>
          </cell>
          <cell r="HB10">
            <v>1313</v>
          </cell>
        </row>
        <row r="11">
          <cell r="BS11">
            <v>210744</v>
          </cell>
          <cell r="BT11">
            <v>7215</v>
          </cell>
          <cell r="BV11">
            <v>207983</v>
          </cell>
          <cell r="BW11">
            <v>1692</v>
          </cell>
          <cell r="FB11">
            <v>3</v>
          </cell>
          <cell r="FC11">
            <v>0</v>
          </cell>
          <cell r="HA11">
            <v>0</v>
          </cell>
          <cell r="HB11">
            <v>616</v>
          </cell>
        </row>
        <row r="12">
          <cell r="BS12">
            <v>115994</v>
          </cell>
          <cell r="BT12">
            <v>8541</v>
          </cell>
          <cell r="BV12">
            <v>114156</v>
          </cell>
          <cell r="BW12">
            <v>1518</v>
          </cell>
          <cell r="FB12">
            <v>0</v>
          </cell>
          <cell r="FC12">
            <v>0</v>
          </cell>
          <cell r="HA12">
            <v>21</v>
          </cell>
          <cell r="HB12">
            <v>1004</v>
          </cell>
        </row>
        <row r="13">
          <cell r="BS13">
            <v>150569</v>
          </cell>
          <cell r="BT13">
            <v>3665</v>
          </cell>
          <cell r="BV13">
            <v>148990</v>
          </cell>
          <cell r="BW13">
            <v>857</v>
          </cell>
          <cell r="FB13">
            <v>29</v>
          </cell>
          <cell r="FC13">
            <v>0</v>
          </cell>
          <cell r="HA13">
            <v>0</v>
          </cell>
          <cell r="HB13">
            <v>416</v>
          </cell>
        </row>
        <row r="14">
          <cell r="BS14">
            <v>120343</v>
          </cell>
          <cell r="BT14">
            <v>5953</v>
          </cell>
          <cell r="BV14">
            <v>118215</v>
          </cell>
          <cell r="BW14">
            <v>958</v>
          </cell>
          <cell r="FB14">
            <v>6</v>
          </cell>
          <cell r="FC14">
            <v>0</v>
          </cell>
          <cell r="HA14">
            <v>0</v>
          </cell>
          <cell r="HB14">
            <v>574</v>
          </cell>
        </row>
        <row r="15">
          <cell r="BS15">
            <v>324559</v>
          </cell>
          <cell r="BT15">
            <v>19565</v>
          </cell>
          <cell r="BV15">
            <v>318986</v>
          </cell>
          <cell r="BW15">
            <v>4651</v>
          </cell>
          <cell r="FB15">
            <v>101</v>
          </cell>
          <cell r="FC15">
            <v>26</v>
          </cell>
          <cell r="HA15">
            <v>0</v>
          </cell>
          <cell r="HB15">
            <v>2346</v>
          </cell>
        </row>
        <row r="16">
          <cell r="BS16">
            <v>274059</v>
          </cell>
          <cell r="BT16">
            <v>14510</v>
          </cell>
          <cell r="BV16">
            <v>269864</v>
          </cell>
          <cell r="BW16">
            <v>3057</v>
          </cell>
          <cell r="FB16">
            <v>93</v>
          </cell>
          <cell r="FC16">
            <v>0</v>
          </cell>
          <cell r="HA16">
            <v>98</v>
          </cell>
          <cell r="HB16">
            <v>2585</v>
          </cell>
        </row>
        <row r="17">
          <cell r="BS17">
            <v>127409</v>
          </cell>
          <cell r="BT17">
            <v>5562</v>
          </cell>
          <cell r="BV17">
            <v>124905</v>
          </cell>
          <cell r="BW17">
            <v>1317</v>
          </cell>
          <cell r="FB17">
            <v>42</v>
          </cell>
          <cell r="FC17">
            <v>12</v>
          </cell>
          <cell r="HA17">
            <v>17</v>
          </cell>
          <cell r="HB17">
            <v>581</v>
          </cell>
        </row>
        <row r="18">
          <cell r="BS18">
            <v>467690</v>
          </cell>
          <cell r="BT18">
            <v>28935</v>
          </cell>
          <cell r="BV18">
            <v>457945</v>
          </cell>
          <cell r="BW18">
            <v>4652</v>
          </cell>
          <cell r="FB18">
            <v>115</v>
          </cell>
          <cell r="FC18">
            <v>2</v>
          </cell>
          <cell r="HA18">
            <v>37</v>
          </cell>
          <cell r="HB18">
            <v>4176</v>
          </cell>
        </row>
        <row r="19">
          <cell r="BS19">
            <v>126540</v>
          </cell>
          <cell r="BT19">
            <v>1990</v>
          </cell>
          <cell r="BV19">
            <v>125929</v>
          </cell>
          <cell r="BW19">
            <v>717</v>
          </cell>
          <cell r="FB19">
            <v>13</v>
          </cell>
          <cell r="FC19">
            <v>0</v>
          </cell>
          <cell r="HA19">
            <v>0</v>
          </cell>
          <cell r="HB19">
            <v>138</v>
          </cell>
        </row>
        <row r="20">
          <cell r="BS20">
            <v>50929</v>
          </cell>
          <cell r="BT20">
            <v>2340</v>
          </cell>
          <cell r="BV20">
            <v>50018</v>
          </cell>
          <cell r="BW20">
            <v>933</v>
          </cell>
          <cell r="FB20">
            <v>0</v>
          </cell>
          <cell r="FC20">
            <v>0</v>
          </cell>
          <cell r="HA20">
            <v>0</v>
          </cell>
          <cell r="HB20">
            <v>2</v>
          </cell>
        </row>
        <row r="21">
          <cell r="BS21">
            <v>4811</v>
          </cell>
          <cell r="BT21">
            <v>30</v>
          </cell>
          <cell r="BV21">
            <v>4811</v>
          </cell>
          <cell r="BW21">
            <v>2</v>
          </cell>
          <cell r="FB21">
            <v>0</v>
          </cell>
          <cell r="FC21">
            <v>0</v>
          </cell>
          <cell r="HA21">
            <v>0</v>
          </cell>
          <cell r="HB21">
            <v>26</v>
          </cell>
        </row>
        <row r="22">
          <cell r="BS22">
            <v>76558</v>
          </cell>
          <cell r="BT22">
            <v>4355</v>
          </cell>
          <cell r="BV22">
            <v>75130</v>
          </cell>
          <cell r="BW22">
            <v>859</v>
          </cell>
          <cell r="FB22">
            <v>0</v>
          </cell>
          <cell r="FC22">
            <v>0</v>
          </cell>
          <cell r="HA22">
            <v>0</v>
          </cell>
          <cell r="HB22">
            <v>523</v>
          </cell>
        </row>
        <row r="23">
          <cell r="BS23">
            <v>42923</v>
          </cell>
          <cell r="BT23">
            <v>2857</v>
          </cell>
          <cell r="BV23">
            <v>42265</v>
          </cell>
          <cell r="BW23">
            <v>740</v>
          </cell>
          <cell r="FB23">
            <v>0</v>
          </cell>
          <cell r="FC23">
            <v>26</v>
          </cell>
          <cell r="HA23">
            <v>0</v>
          </cell>
          <cell r="HB23">
            <v>129</v>
          </cell>
        </row>
        <row r="24">
          <cell r="BS24">
            <v>113944</v>
          </cell>
          <cell r="BT24">
            <v>5561</v>
          </cell>
          <cell r="BV24">
            <v>112454</v>
          </cell>
          <cell r="BW24">
            <v>1217</v>
          </cell>
          <cell r="FB24">
            <v>41</v>
          </cell>
          <cell r="FC24">
            <v>0</v>
          </cell>
          <cell r="HA24">
            <v>0</v>
          </cell>
          <cell r="HB24">
            <v>538</v>
          </cell>
        </row>
        <row r="25">
          <cell r="BS25">
            <v>33890</v>
          </cell>
          <cell r="BT25">
            <v>1744</v>
          </cell>
          <cell r="BV25">
            <v>33073</v>
          </cell>
          <cell r="BW25">
            <v>290</v>
          </cell>
          <cell r="FB25">
            <v>2</v>
          </cell>
          <cell r="FC25">
            <v>0</v>
          </cell>
          <cell r="HA25">
            <v>0</v>
          </cell>
          <cell r="HB25">
            <v>35</v>
          </cell>
        </row>
        <row r="26">
          <cell r="BS26">
            <v>57754</v>
          </cell>
          <cell r="BT26">
            <v>2588</v>
          </cell>
          <cell r="BV26">
            <v>57060</v>
          </cell>
          <cell r="BW26">
            <v>350</v>
          </cell>
          <cell r="FB26">
            <v>7</v>
          </cell>
          <cell r="FC26">
            <v>0</v>
          </cell>
          <cell r="HA26">
            <v>0</v>
          </cell>
          <cell r="HB26">
            <v>48</v>
          </cell>
        </row>
        <row r="27">
          <cell r="BS27">
            <v>114366</v>
          </cell>
          <cell r="BT27">
            <v>2400</v>
          </cell>
          <cell r="BV27">
            <v>113164</v>
          </cell>
          <cell r="BW27">
            <v>700</v>
          </cell>
          <cell r="FB27">
            <v>27</v>
          </cell>
          <cell r="FC27">
            <v>13</v>
          </cell>
          <cell r="HA27">
            <v>0</v>
          </cell>
          <cell r="HB27">
            <v>126</v>
          </cell>
        </row>
        <row r="28">
          <cell r="BS28">
            <v>45679</v>
          </cell>
          <cell r="BT28">
            <v>1109</v>
          </cell>
          <cell r="BV28">
            <v>45163</v>
          </cell>
          <cell r="BW28">
            <v>251</v>
          </cell>
          <cell r="FB28">
            <v>11</v>
          </cell>
          <cell r="FC28">
            <v>0</v>
          </cell>
          <cell r="HA28">
            <v>7</v>
          </cell>
          <cell r="HB28">
            <v>186</v>
          </cell>
        </row>
        <row r="29">
          <cell r="BS29">
            <v>36630</v>
          </cell>
          <cell r="BT29">
            <v>201</v>
          </cell>
          <cell r="BV29">
            <v>36595</v>
          </cell>
          <cell r="BW29">
            <v>20</v>
          </cell>
          <cell r="FB29">
            <v>0</v>
          </cell>
          <cell r="FC29">
            <v>0</v>
          </cell>
          <cell r="HA29">
            <v>0</v>
          </cell>
          <cell r="HB29">
            <v>99</v>
          </cell>
        </row>
        <row r="30">
          <cell r="BS30">
            <v>55923</v>
          </cell>
          <cell r="BT30">
            <v>313</v>
          </cell>
          <cell r="BV30">
            <v>55749</v>
          </cell>
          <cell r="BW30">
            <v>97</v>
          </cell>
          <cell r="FB30">
            <v>0</v>
          </cell>
          <cell r="FC30">
            <v>0</v>
          </cell>
          <cell r="HA30">
            <v>0</v>
          </cell>
          <cell r="HB30">
            <v>0</v>
          </cell>
        </row>
        <row r="31">
          <cell r="BS31">
            <v>100019</v>
          </cell>
          <cell r="BT31">
            <v>3411</v>
          </cell>
          <cell r="BV31">
            <v>99242</v>
          </cell>
          <cell r="BW31">
            <v>709</v>
          </cell>
          <cell r="FB31">
            <v>51</v>
          </cell>
          <cell r="FC31">
            <v>0</v>
          </cell>
          <cell r="HA31">
            <v>0</v>
          </cell>
          <cell r="HB31">
            <v>450</v>
          </cell>
        </row>
        <row r="32">
          <cell r="BS32">
            <v>91914</v>
          </cell>
          <cell r="BT32">
            <v>2144</v>
          </cell>
          <cell r="BV32">
            <v>91154</v>
          </cell>
          <cell r="BW32">
            <v>754</v>
          </cell>
          <cell r="FB32">
            <v>39</v>
          </cell>
          <cell r="FC32">
            <v>19</v>
          </cell>
          <cell r="HA32">
            <v>0</v>
          </cell>
          <cell r="HB32">
            <v>111</v>
          </cell>
        </row>
        <row r="33">
          <cell r="BS33">
            <v>31576</v>
          </cell>
          <cell r="BT33">
            <v>130</v>
          </cell>
          <cell r="BV33">
            <v>31565</v>
          </cell>
          <cell r="BW33">
            <v>7</v>
          </cell>
          <cell r="FB33">
            <v>4</v>
          </cell>
          <cell r="FC33">
            <v>0</v>
          </cell>
          <cell r="HA33">
            <v>0</v>
          </cell>
          <cell r="HB33">
            <v>71</v>
          </cell>
        </row>
        <row r="34">
          <cell r="BS34">
            <v>22718</v>
          </cell>
          <cell r="BT34">
            <v>843</v>
          </cell>
          <cell r="BV34">
            <v>22539</v>
          </cell>
          <cell r="BW34">
            <v>237</v>
          </cell>
          <cell r="FB34">
            <v>0</v>
          </cell>
          <cell r="FC34">
            <v>0</v>
          </cell>
          <cell r="HA34">
            <v>0</v>
          </cell>
          <cell r="HB34">
            <v>105</v>
          </cell>
        </row>
        <row r="35">
          <cell r="BS35">
            <v>31432</v>
          </cell>
          <cell r="BT35">
            <v>799</v>
          </cell>
          <cell r="BV35">
            <v>31264</v>
          </cell>
          <cell r="BW35">
            <v>313</v>
          </cell>
          <cell r="FB35">
            <v>0</v>
          </cell>
          <cell r="FC35">
            <v>0</v>
          </cell>
          <cell r="HA35">
            <v>0</v>
          </cell>
          <cell r="HB35">
            <v>134</v>
          </cell>
        </row>
        <row r="36">
          <cell r="BS36">
            <v>96799</v>
          </cell>
          <cell r="BT36">
            <v>1285</v>
          </cell>
          <cell r="BV36">
            <v>96209</v>
          </cell>
          <cell r="BW36">
            <v>447</v>
          </cell>
          <cell r="FB36">
            <v>0</v>
          </cell>
          <cell r="FC36">
            <v>0</v>
          </cell>
          <cell r="HA36">
            <v>0</v>
          </cell>
          <cell r="HB36">
            <v>154</v>
          </cell>
        </row>
        <row r="37">
          <cell r="BS37">
            <v>61329</v>
          </cell>
          <cell r="BT37">
            <v>3774</v>
          </cell>
          <cell r="BV37">
            <v>60135</v>
          </cell>
          <cell r="BW37">
            <v>1292</v>
          </cell>
          <cell r="FB37">
            <v>12</v>
          </cell>
          <cell r="FC37">
            <v>2</v>
          </cell>
          <cell r="HA37">
            <v>0</v>
          </cell>
          <cell r="HB37">
            <v>232</v>
          </cell>
        </row>
        <row r="38">
          <cell r="BS38">
            <v>84446</v>
          </cell>
          <cell r="BT38">
            <v>3086</v>
          </cell>
          <cell r="BV38">
            <v>83291</v>
          </cell>
          <cell r="BW38">
            <v>872</v>
          </cell>
          <cell r="FB38">
            <v>11</v>
          </cell>
          <cell r="FC38">
            <v>0</v>
          </cell>
          <cell r="HA38">
            <v>0</v>
          </cell>
          <cell r="HB38">
            <v>205</v>
          </cell>
        </row>
        <row r="39">
          <cell r="BS39">
            <v>19917</v>
          </cell>
          <cell r="BT39">
            <v>810</v>
          </cell>
          <cell r="BV39">
            <v>19660</v>
          </cell>
          <cell r="BW39">
            <v>152</v>
          </cell>
          <cell r="FB39">
            <v>0</v>
          </cell>
          <cell r="FC39">
            <v>0</v>
          </cell>
          <cell r="HA39">
            <v>0</v>
          </cell>
          <cell r="HB39">
            <v>122</v>
          </cell>
        </row>
        <row r="40">
          <cell r="BS40">
            <v>47104</v>
          </cell>
          <cell r="BT40">
            <v>224</v>
          </cell>
          <cell r="BV40">
            <v>46763</v>
          </cell>
          <cell r="BW40">
            <v>76</v>
          </cell>
          <cell r="FB40">
            <v>14</v>
          </cell>
          <cell r="FC40">
            <v>0</v>
          </cell>
          <cell r="HA40">
            <v>0</v>
          </cell>
          <cell r="HB40">
            <v>7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zoomScaleNormal="100" zoomScaleSheetLayoutView="100" workbookViewId="0">
      <selection activeCell="AE18" sqref="AE18"/>
    </sheetView>
  </sheetViews>
  <sheetFormatPr defaultColWidth="8.875" defaultRowHeight="11.25" x14ac:dyDescent="0.4"/>
  <cols>
    <col min="1" max="1" width="1.625" style="1" customWidth="1"/>
    <col min="2" max="2" width="8.125" style="10" customWidth="1"/>
    <col min="3" max="3" width="9.875" style="1" bestFit="1" customWidth="1"/>
    <col min="4" max="4" width="9" style="1" bestFit="1" customWidth="1"/>
    <col min="5" max="5" width="9.25" style="1" bestFit="1" customWidth="1"/>
    <col min="6" max="6" width="11.375" style="1" hidden="1" customWidth="1"/>
    <col min="7" max="7" width="6.125" style="1" hidden="1" customWidth="1"/>
    <col min="8" max="9" width="9" style="1" bestFit="1" customWidth="1"/>
    <col min="10" max="10" width="9.25" style="1" bestFit="1" customWidth="1"/>
    <col min="11" max="11" width="11.375" style="1" hidden="1" customWidth="1"/>
    <col min="12" max="12" width="6" style="1" customWidth="1"/>
    <col min="13" max="13" width="5.75" style="1" bestFit="1" customWidth="1"/>
    <col min="14" max="14" width="4.875" style="1" bestFit="1" customWidth="1"/>
    <col min="15" max="15" width="5.5" style="1" bestFit="1" customWidth="1"/>
    <col min="16" max="16" width="5.5" style="1" hidden="1" customWidth="1"/>
    <col min="17" max="18" width="7.5" style="1" hidden="1" customWidth="1"/>
    <col min="19" max="19" width="6.125" style="1" bestFit="1" customWidth="1"/>
    <col min="20" max="20" width="6" style="1" bestFit="1" customWidth="1"/>
    <col min="21" max="22" width="6.125" style="1" bestFit="1" customWidth="1"/>
    <col min="23" max="24" width="7" style="1" bestFit="1" customWidth="1"/>
    <col min="25" max="27" width="8.125" style="1" bestFit="1" customWidth="1"/>
    <col min="28" max="16384" width="8.875" style="1"/>
  </cols>
  <sheetData>
    <row r="1" spans="1:27" ht="14.25" x14ac:dyDescent="0.4">
      <c r="B1" s="2" t="str">
        <f>'[1]一覧(今年度)'!B1</f>
        <v>令和４年度　市町村税の徴収実績に関する調（令和５年５月末現在）</v>
      </c>
      <c r="C1" s="3"/>
      <c r="D1" s="3"/>
      <c r="E1" s="3"/>
      <c r="F1" s="3"/>
      <c r="G1" s="3"/>
      <c r="H1" s="3"/>
      <c r="I1" s="3"/>
      <c r="J1" s="3"/>
      <c r="K1" s="4"/>
      <c r="L1" s="4"/>
      <c r="S1" s="3"/>
      <c r="T1" s="3"/>
      <c r="U1" s="3"/>
      <c r="V1" s="3"/>
      <c r="W1" s="3"/>
      <c r="X1" s="3"/>
      <c r="Y1" s="3"/>
    </row>
    <row r="2" spans="1:27" ht="14.25" x14ac:dyDescent="0.15">
      <c r="A2" s="5"/>
      <c r="B2" s="6" t="s">
        <v>0</v>
      </c>
      <c r="C2" s="7"/>
      <c r="D2" s="7"/>
      <c r="E2" s="7"/>
      <c r="F2" s="7"/>
      <c r="G2" s="7"/>
      <c r="H2" s="7"/>
      <c r="I2" s="7"/>
      <c r="L2" s="8" t="s">
        <v>1</v>
      </c>
      <c r="M2" s="8"/>
      <c r="N2" s="8"/>
      <c r="O2" s="8"/>
      <c r="P2" s="8"/>
      <c r="S2" s="9"/>
      <c r="T2" s="9"/>
      <c r="U2" s="9"/>
      <c r="V2" s="9"/>
      <c r="W2" s="9"/>
      <c r="X2" s="9"/>
    </row>
    <row r="3" spans="1:27" ht="14.25" x14ac:dyDescent="0.15">
      <c r="K3" s="8"/>
      <c r="L3" s="8"/>
      <c r="M3" s="8"/>
      <c r="N3" s="8"/>
      <c r="O3" s="8"/>
      <c r="P3" s="8"/>
      <c r="Z3" s="11" t="s">
        <v>2</v>
      </c>
      <c r="AA3" s="12" t="s">
        <v>3</v>
      </c>
    </row>
    <row r="4" spans="1:27" ht="18.75" customHeight="1" x14ac:dyDescent="0.4">
      <c r="B4" s="13"/>
      <c r="C4" s="165" t="s">
        <v>4</v>
      </c>
      <c r="D4" s="166"/>
      <c r="E4" s="166"/>
      <c r="F4" s="166"/>
      <c r="G4" s="167"/>
      <c r="H4" s="165" t="s">
        <v>5</v>
      </c>
      <c r="I4" s="166"/>
      <c r="J4" s="166"/>
      <c r="K4" s="166"/>
      <c r="L4" s="166"/>
      <c r="M4" s="165" t="s">
        <v>6</v>
      </c>
      <c r="N4" s="166"/>
      <c r="O4" s="166"/>
      <c r="P4" s="167"/>
      <c r="Q4" s="14" t="s">
        <v>7</v>
      </c>
      <c r="R4" s="14"/>
      <c r="S4" s="168" t="s">
        <v>8</v>
      </c>
      <c r="T4" s="169"/>
      <c r="U4" s="170"/>
      <c r="V4" s="171" t="s">
        <v>9</v>
      </c>
      <c r="W4" s="169"/>
      <c r="X4" s="170"/>
      <c r="Y4" s="168" t="s">
        <v>10</v>
      </c>
      <c r="Z4" s="169"/>
      <c r="AA4" s="170"/>
    </row>
    <row r="5" spans="1:27" ht="11.25" customHeight="1" x14ac:dyDescent="0.4">
      <c r="B5" s="15" t="s">
        <v>11</v>
      </c>
      <c r="C5" s="16" t="s">
        <v>12</v>
      </c>
      <c r="D5" s="17" t="s">
        <v>13</v>
      </c>
      <c r="E5" s="18" t="s">
        <v>14</v>
      </c>
      <c r="F5" s="19" t="s">
        <v>15</v>
      </c>
      <c r="G5" s="19" t="s">
        <v>15</v>
      </c>
      <c r="H5" s="20" t="s">
        <v>12</v>
      </c>
      <c r="I5" s="17" t="s">
        <v>13</v>
      </c>
      <c r="J5" s="21" t="s">
        <v>14</v>
      </c>
      <c r="K5" s="16" t="s">
        <v>15</v>
      </c>
      <c r="L5" s="19" t="s">
        <v>15</v>
      </c>
      <c r="M5" s="20" t="s">
        <v>16</v>
      </c>
      <c r="N5" s="17" t="s">
        <v>17</v>
      </c>
      <c r="O5" s="17" t="s">
        <v>14</v>
      </c>
      <c r="P5" s="22" t="s">
        <v>15</v>
      </c>
      <c r="Q5" s="23" t="s">
        <v>12</v>
      </c>
      <c r="R5" s="23"/>
      <c r="S5" s="157" t="s">
        <v>18</v>
      </c>
      <c r="T5" s="159" t="s">
        <v>19</v>
      </c>
      <c r="U5" s="161" t="s">
        <v>14</v>
      </c>
      <c r="V5" s="163" t="s">
        <v>18</v>
      </c>
      <c r="W5" s="159" t="s">
        <v>19</v>
      </c>
      <c r="X5" s="161" t="s">
        <v>14</v>
      </c>
      <c r="Y5" s="157" t="s">
        <v>18</v>
      </c>
      <c r="Z5" s="159" t="s">
        <v>19</v>
      </c>
      <c r="AA5" s="161" t="s">
        <v>14</v>
      </c>
    </row>
    <row r="6" spans="1:27" x14ac:dyDescent="0.4">
      <c r="B6" s="15"/>
      <c r="C6" s="24" t="s">
        <v>20</v>
      </c>
      <c r="D6" s="25" t="s">
        <v>21</v>
      </c>
      <c r="E6" s="26" t="s">
        <v>22</v>
      </c>
      <c r="F6" s="27" t="s">
        <v>23</v>
      </c>
      <c r="G6" s="27" t="s">
        <v>24</v>
      </c>
      <c r="H6" s="28" t="s">
        <v>25</v>
      </c>
      <c r="I6" s="25" t="s">
        <v>26</v>
      </c>
      <c r="J6" s="29" t="s">
        <v>27</v>
      </c>
      <c r="K6" s="30" t="s">
        <v>23</v>
      </c>
      <c r="L6" s="31" t="s">
        <v>24</v>
      </c>
      <c r="M6" s="30" t="s">
        <v>28</v>
      </c>
      <c r="N6" s="25" t="s">
        <v>29</v>
      </c>
      <c r="O6" s="27" t="s">
        <v>30</v>
      </c>
      <c r="P6" s="31" t="s">
        <v>31</v>
      </c>
      <c r="Q6" s="15" t="s">
        <v>32</v>
      </c>
      <c r="R6" s="15" t="s">
        <v>33</v>
      </c>
      <c r="S6" s="158"/>
      <c r="T6" s="160"/>
      <c r="U6" s="162"/>
      <c r="V6" s="164"/>
      <c r="W6" s="160"/>
      <c r="X6" s="162"/>
      <c r="Y6" s="158"/>
      <c r="Z6" s="160"/>
      <c r="AA6" s="162"/>
    </row>
    <row r="7" spans="1:27" ht="14.25" x14ac:dyDescent="0.15">
      <c r="A7" s="32"/>
      <c r="B7" s="33" t="s">
        <v>34</v>
      </c>
      <c r="C7" s="34">
        <f>'[1]一覧(今年度)'!BS6</f>
        <v>1828490</v>
      </c>
      <c r="D7" s="35">
        <f>'[1]一覧(今年度)'!BT6</f>
        <v>64708</v>
      </c>
      <c r="E7" s="36">
        <f>SUM(C7:D7)</f>
        <v>1893198</v>
      </c>
      <c r="F7" s="37">
        <v>1826176</v>
      </c>
      <c r="G7" s="38">
        <f>(E7-F7)/F7*100</f>
        <v>3.6700734211817481</v>
      </c>
      <c r="H7" s="39">
        <f>'[1]一覧(今年度)'!BV6</f>
        <v>1804849</v>
      </c>
      <c r="I7" s="35">
        <f>'[1]一覧(今年度)'!BW6</f>
        <v>22991</v>
      </c>
      <c r="J7" s="36">
        <f>SUM(H7:I7)</f>
        <v>1827840</v>
      </c>
      <c r="K7" s="37">
        <v>1753244</v>
      </c>
      <c r="L7" s="38">
        <f>(J7-K7)/K7*100</f>
        <v>4.2547414963347938</v>
      </c>
      <c r="M7" s="40">
        <f>H7/C7*100</f>
        <v>98.707075236944135</v>
      </c>
      <c r="N7" s="41">
        <f>I7/D7*100</f>
        <v>35.530382642022623</v>
      </c>
      <c r="O7" s="42">
        <f>J7/E7*100</f>
        <v>96.547746194534326</v>
      </c>
      <c r="P7" s="43">
        <v>96.006299502348085</v>
      </c>
      <c r="Q7" s="44"/>
      <c r="R7" s="44"/>
      <c r="S7" s="39">
        <f>'[1]一覧(今年度)'!FB6</f>
        <v>555</v>
      </c>
      <c r="T7" s="35">
        <f>'[1]一覧(今年度)'!FC6</f>
        <v>140</v>
      </c>
      <c r="U7" s="45">
        <f t="shared" ref="U7:U41" si="0">SUM(S7:T7)</f>
        <v>695</v>
      </c>
      <c r="V7" s="34">
        <f>'[1]一覧(今年度)'!HA6</f>
        <v>12</v>
      </c>
      <c r="W7" s="35">
        <f>'[1]一覧(今年度)'!HB6</f>
        <v>8002</v>
      </c>
      <c r="X7" s="45">
        <f>SUM(V7:W7)</f>
        <v>8014</v>
      </c>
      <c r="Y7" s="46">
        <f t="shared" ref="Y7:Z41" si="1">C7-H7+S7-V7</f>
        <v>24184</v>
      </c>
      <c r="Z7" s="35">
        <f t="shared" si="1"/>
        <v>33855</v>
      </c>
      <c r="AA7" s="45">
        <f>SUM(Y7:Z7)</f>
        <v>58039</v>
      </c>
    </row>
    <row r="8" spans="1:27" ht="14.25" x14ac:dyDescent="0.15">
      <c r="A8" s="32"/>
      <c r="B8" s="47" t="s">
        <v>35</v>
      </c>
      <c r="C8" s="48">
        <f>'[1]一覧(今年度)'!BS7</f>
        <v>457896</v>
      </c>
      <c r="D8" s="49">
        <f>'[1]一覧(今年度)'!BT7</f>
        <v>20497</v>
      </c>
      <c r="E8" s="50">
        <f t="shared" ref="E8:E41" si="2">SUM(C8:D8)</f>
        <v>478393</v>
      </c>
      <c r="F8" s="51">
        <v>464545</v>
      </c>
      <c r="G8" s="52">
        <f t="shared" ref="G8:G44" si="3">(E8-F8)/F8*100</f>
        <v>2.98098139039275</v>
      </c>
      <c r="H8" s="53">
        <f>'[1]一覧(今年度)'!BV7</f>
        <v>450133</v>
      </c>
      <c r="I8" s="49">
        <f>'[1]一覧(今年度)'!BW7</f>
        <v>5096</v>
      </c>
      <c r="J8" s="50">
        <f t="shared" ref="J8:J41" si="4">SUM(H8:I8)</f>
        <v>455229</v>
      </c>
      <c r="K8" s="51">
        <v>441058</v>
      </c>
      <c r="L8" s="52">
        <f t="shared" ref="L8:L49" si="5">(J8-K8)/K8*100</f>
        <v>3.2129561191498626</v>
      </c>
      <c r="M8" s="54">
        <f t="shared" ref="M8:O41" si="6">H8/C8*100</f>
        <v>98.304636860771879</v>
      </c>
      <c r="N8" s="55">
        <f t="shared" si="6"/>
        <v>24.862174952432063</v>
      </c>
      <c r="O8" s="56">
        <f t="shared" si="6"/>
        <v>95.157955906545453</v>
      </c>
      <c r="P8" s="57">
        <v>94.944085072490282</v>
      </c>
      <c r="Q8" s="58"/>
      <c r="R8" s="58"/>
      <c r="S8" s="53">
        <f>'[1]一覧(今年度)'!FB7</f>
        <v>37</v>
      </c>
      <c r="T8" s="49">
        <f>'[1]一覧(今年度)'!FC7</f>
        <v>6</v>
      </c>
      <c r="U8" s="59">
        <f t="shared" si="0"/>
        <v>43</v>
      </c>
      <c r="V8" s="48">
        <f>'[1]一覧(今年度)'!HA7</f>
        <v>0</v>
      </c>
      <c r="W8" s="49">
        <f>'[1]一覧(今年度)'!HB7</f>
        <v>4173</v>
      </c>
      <c r="X8" s="59">
        <f t="shared" ref="X8:X19" si="7">SUM(V8:W8)</f>
        <v>4173</v>
      </c>
      <c r="Y8" s="60">
        <f t="shared" si="1"/>
        <v>7800</v>
      </c>
      <c r="Z8" s="49">
        <f t="shared" si="1"/>
        <v>11234</v>
      </c>
      <c r="AA8" s="59">
        <f t="shared" ref="AA8:AA41" si="8">SUM(Y8:Z8)</f>
        <v>19034</v>
      </c>
    </row>
    <row r="9" spans="1:27" ht="14.25" x14ac:dyDescent="0.15">
      <c r="A9" s="32"/>
      <c r="B9" s="47" t="s">
        <v>36</v>
      </c>
      <c r="C9" s="48">
        <f>'[1]一覧(今年度)'!BS8</f>
        <v>134916</v>
      </c>
      <c r="D9" s="49">
        <f>'[1]一覧(今年度)'!BT8</f>
        <v>3769</v>
      </c>
      <c r="E9" s="50">
        <f t="shared" si="2"/>
        <v>138685</v>
      </c>
      <c r="F9" s="51">
        <v>134562</v>
      </c>
      <c r="G9" s="52">
        <f t="shared" si="3"/>
        <v>3.0640151008457068</v>
      </c>
      <c r="H9" s="53">
        <f>'[1]一覧(今年度)'!BV8</f>
        <v>133645</v>
      </c>
      <c r="I9" s="49">
        <f>'[1]一覧(今年度)'!BW8</f>
        <v>724</v>
      </c>
      <c r="J9" s="50">
        <f t="shared" si="4"/>
        <v>134369</v>
      </c>
      <c r="K9" s="51">
        <v>130393</v>
      </c>
      <c r="L9" s="52">
        <f t="shared" si="5"/>
        <v>3.0492434409822611</v>
      </c>
      <c r="M9" s="54">
        <f t="shared" si="6"/>
        <v>99.057932343087558</v>
      </c>
      <c r="N9" s="55">
        <f t="shared" si="6"/>
        <v>19.20933934730698</v>
      </c>
      <c r="O9" s="56">
        <f t="shared" si="6"/>
        <v>96.8879114540145</v>
      </c>
      <c r="P9" s="57">
        <v>96.901799913794378</v>
      </c>
      <c r="Q9" s="58"/>
      <c r="R9" s="58"/>
      <c r="S9" s="53">
        <f>'[1]一覧(今年度)'!FB8</f>
        <v>13</v>
      </c>
      <c r="T9" s="49">
        <f>'[1]一覧(今年度)'!FC8</f>
        <v>0</v>
      </c>
      <c r="U9" s="59">
        <f t="shared" si="0"/>
        <v>13</v>
      </c>
      <c r="V9" s="48">
        <f>'[1]一覧(今年度)'!HA8</f>
        <v>0</v>
      </c>
      <c r="W9" s="49">
        <f>'[1]一覧(今年度)'!HB8</f>
        <v>501</v>
      </c>
      <c r="X9" s="59">
        <f t="shared" si="7"/>
        <v>501</v>
      </c>
      <c r="Y9" s="60">
        <f t="shared" si="1"/>
        <v>1284</v>
      </c>
      <c r="Z9" s="49">
        <f t="shared" si="1"/>
        <v>2544</v>
      </c>
      <c r="AA9" s="59">
        <f t="shared" si="8"/>
        <v>3828</v>
      </c>
    </row>
    <row r="10" spans="1:27" ht="14.25" x14ac:dyDescent="0.15">
      <c r="A10" s="32"/>
      <c r="B10" s="47" t="s">
        <v>37</v>
      </c>
      <c r="C10" s="48">
        <f>'[1]一覧(今年度)'!BS9</f>
        <v>207292</v>
      </c>
      <c r="D10" s="49">
        <f>'[1]一覧(今年度)'!BT9</f>
        <v>15579</v>
      </c>
      <c r="E10" s="50">
        <f t="shared" si="2"/>
        <v>222871</v>
      </c>
      <c r="F10" s="51">
        <v>219501</v>
      </c>
      <c r="G10" s="52">
        <f t="shared" si="3"/>
        <v>1.5353005225488723</v>
      </c>
      <c r="H10" s="53">
        <f>'[1]一覧(今年度)'!BV9</f>
        <v>203474</v>
      </c>
      <c r="I10" s="49">
        <f>'[1]一覧(今年度)'!BW9</f>
        <v>2746</v>
      </c>
      <c r="J10" s="50">
        <f t="shared" si="4"/>
        <v>206220</v>
      </c>
      <c r="K10" s="51">
        <v>201963</v>
      </c>
      <c r="L10" s="52">
        <f t="shared" si="5"/>
        <v>2.107811826918792</v>
      </c>
      <c r="M10" s="54">
        <f t="shared" si="6"/>
        <v>98.158153715531711</v>
      </c>
      <c r="N10" s="55">
        <f t="shared" si="6"/>
        <v>17.626291803068234</v>
      </c>
      <c r="O10" s="56">
        <f t="shared" si="6"/>
        <v>92.528861987427703</v>
      </c>
      <c r="P10" s="57">
        <v>92.010059179684831</v>
      </c>
      <c r="Q10" s="58"/>
      <c r="R10" s="58"/>
      <c r="S10" s="53">
        <f>'[1]一覧(今年度)'!FB9</f>
        <v>29</v>
      </c>
      <c r="T10" s="49">
        <f>'[1]一覧(今年度)'!FC9</f>
        <v>10</v>
      </c>
      <c r="U10" s="59">
        <f t="shared" si="0"/>
        <v>39</v>
      </c>
      <c r="V10" s="48">
        <f>'[1]一覧(今年度)'!HA9</f>
        <v>4</v>
      </c>
      <c r="W10" s="49">
        <f>'[1]一覧(今年度)'!HB9</f>
        <v>1756</v>
      </c>
      <c r="X10" s="59">
        <f t="shared" si="7"/>
        <v>1760</v>
      </c>
      <c r="Y10" s="60">
        <f t="shared" si="1"/>
        <v>3843</v>
      </c>
      <c r="Z10" s="49">
        <f t="shared" si="1"/>
        <v>11087</v>
      </c>
      <c r="AA10" s="59">
        <f t="shared" si="8"/>
        <v>14930</v>
      </c>
    </row>
    <row r="11" spans="1:27" ht="14.25" x14ac:dyDescent="0.15">
      <c r="A11" s="32"/>
      <c r="B11" s="47" t="s">
        <v>38</v>
      </c>
      <c r="C11" s="48">
        <f>'[1]一覧(今年度)'!BS10</f>
        <v>118677</v>
      </c>
      <c r="D11" s="49">
        <f>'[1]一覧(今年度)'!BT10</f>
        <v>9387</v>
      </c>
      <c r="E11" s="50">
        <f t="shared" si="2"/>
        <v>128064</v>
      </c>
      <c r="F11" s="51">
        <v>125762</v>
      </c>
      <c r="G11" s="52">
        <f t="shared" si="3"/>
        <v>1.8304416278367073</v>
      </c>
      <c r="H11" s="53">
        <f>'[1]一覧(今年度)'!BV10</f>
        <v>116460</v>
      </c>
      <c r="I11" s="49">
        <f>'[1]一覧(今年度)'!BW10</f>
        <v>1745</v>
      </c>
      <c r="J11" s="50">
        <f t="shared" si="4"/>
        <v>118205</v>
      </c>
      <c r="K11" s="51">
        <v>114460</v>
      </c>
      <c r="L11" s="52">
        <f t="shared" si="5"/>
        <v>3.2718853748034245</v>
      </c>
      <c r="M11" s="54">
        <f t="shared" si="6"/>
        <v>98.131904244293338</v>
      </c>
      <c r="N11" s="55">
        <f t="shared" si="6"/>
        <v>18.589538723766914</v>
      </c>
      <c r="O11" s="56">
        <f t="shared" si="6"/>
        <v>92.301505497251384</v>
      </c>
      <c r="P11" s="57">
        <v>91.013183632575817</v>
      </c>
      <c r="Q11" s="58"/>
      <c r="R11" s="58"/>
      <c r="S11" s="53">
        <f>'[1]一覧(今年度)'!FB10</f>
        <v>0</v>
      </c>
      <c r="T11" s="49">
        <f>'[1]一覧(今年度)'!FC10</f>
        <v>0</v>
      </c>
      <c r="U11" s="59">
        <f t="shared" si="0"/>
        <v>0</v>
      </c>
      <c r="V11" s="48">
        <f>'[1]一覧(今年度)'!HA10</f>
        <v>0</v>
      </c>
      <c r="W11" s="49">
        <f>'[1]一覧(今年度)'!HB10</f>
        <v>1313</v>
      </c>
      <c r="X11" s="59">
        <f t="shared" si="7"/>
        <v>1313</v>
      </c>
      <c r="Y11" s="60">
        <f t="shared" si="1"/>
        <v>2217</v>
      </c>
      <c r="Z11" s="49">
        <f t="shared" si="1"/>
        <v>6329</v>
      </c>
      <c r="AA11" s="59">
        <f t="shared" si="8"/>
        <v>8546</v>
      </c>
    </row>
    <row r="12" spans="1:27" ht="14.25" x14ac:dyDescent="0.15">
      <c r="A12" s="32"/>
      <c r="B12" s="47" t="s">
        <v>39</v>
      </c>
      <c r="C12" s="48">
        <f>'[1]一覧(今年度)'!BS11</f>
        <v>210744</v>
      </c>
      <c r="D12" s="49">
        <f>'[1]一覧(今年度)'!BT11</f>
        <v>7215</v>
      </c>
      <c r="E12" s="50">
        <f t="shared" si="2"/>
        <v>217959</v>
      </c>
      <c r="F12" s="51">
        <v>209339</v>
      </c>
      <c r="G12" s="52">
        <f t="shared" si="3"/>
        <v>4.117722927882526</v>
      </c>
      <c r="H12" s="53">
        <f>'[1]一覧(今年度)'!BV11</f>
        <v>207983</v>
      </c>
      <c r="I12" s="49">
        <f>'[1]一覧(今年度)'!BW11</f>
        <v>1692</v>
      </c>
      <c r="J12" s="50">
        <f t="shared" si="4"/>
        <v>209675</v>
      </c>
      <c r="K12" s="51">
        <v>201546</v>
      </c>
      <c r="L12" s="52">
        <f t="shared" si="5"/>
        <v>4.0333224177110933</v>
      </c>
      <c r="M12" s="54">
        <f t="shared" si="6"/>
        <v>98.689879664426982</v>
      </c>
      <c r="N12" s="55">
        <f t="shared" si="6"/>
        <v>23.451143451143452</v>
      </c>
      <c r="O12" s="56">
        <f t="shared" si="6"/>
        <v>96.199285186663559</v>
      </c>
      <c r="P12" s="57">
        <v>96.27733007227512</v>
      </c>
      <c r="Q12" s="58"/>
      <c r="R12" s="58"/>
      <c r="S12" s="53">
        <f>'[1]一覧(今年度)'!FB11</f>
        <v>3</v>
      </c>
      <c r="T12" s="49">
        <f>'[1]一覧(今年度)'!FC11</f>
        <v>0</v>
      </c>
      <c r="U12" s="59">
        <f t="shared" si="0"/>
        <v>3</v>
      </c>
      <c r="V12" s="48">
        <f>'[1]一覧(今年度)'!HA11</f>
        <v>0</v>
      </c>
      <c r="W12" s="49">
        <f>'[1]一覧(今年度)'!HB11</f>
        <v>616</v>
      </c>
      <c r="X12" s="59">
        <f t="shared" si="7"/>
        <v>616</v>
      </c>
      <c r="Y12" s="60">
        <f t="shared" si="1"/>
        <v>2764</v>
      </c>
      <c r="Z12" s="49">
        <f t="shared" si="1"/>
        <v>4907</v>
      </c>
      <c r="AA12" s="59">
        <f t="shared" si="8"/>
        <v>7671</v>
      </c>
    </row>
    <row r="13" spans="1:27" ht="14.25" x14ac:dyDescent="0.15">
      <c r="A13" s="32"/>
      <c r="B13" s="47" t="s">
        <v>40</v>
      </c>
      <c r="C13" s="48">
        <f>'[1]一覧(今年度)'!BS12</f>
        <v>115994</v>
      </c>
      <c r="D13" s="49">
        <f>'[1]一覧(今年度)'!BT12</f>
        <v>8541</v>
      </c>
      <c r="E13" s="50">
        <f t="shared" si="2"/>
        <v>124535</v>
      </c>
      <c r="F13" s="51">
        <v>122958</v>
      </c>
      <c r="G13" s="52">
        <f t="shared" si="3"/>
        <v>1.282551765643553</v>
      </c>
      <c r="H13" s="53">
        <f>'[1]一覧(今年度)'!BV12</f>
        <v>114156</v>
      </c>
      <c r="I13" s="49">
        <f>'[1]一覧(今年度)'!BW12</f>
        <v>1518</v>
      </c>
      <c r="J13" s="50">
        <f t="shared" si="4"/>
        <v>115674</v>
      </c>
      <c r="K13" s="51">
        <v>113122</v>
      </c>
      <c r="L13" s="52">
        <f t="shared" si="5"/>
        <v>2.2559714290765722</v>
      </c>
      <c r="M13" s="54">
        <f t="shared" si="6"/>
        <v>98.415435281135231</v>
      </c>
      <c r="N13" s="55">
        <f t="shared" si="6"/>
        <v>17.77309448542325</v>
      </c>
      <c r="O13" s="56">
        <f t="shared" si="6"/>
        <v>92.884731200064238</v>
      </c>
      <c r="P13" s="57">
        <v>92.00052050293597</v>
      </c>
      <c r="Q13" s="58"/>
      <c r="R13" s="58"/>
      <c r="S13" s="53">
        <f>'[1]一覧(今年度)'!FB12</f>
        <v>0</v>
      </c>
      <c r="T13" s="49">
        <f>'[1]一覧(今年度)'!FC12</f>
        <v>0</v>
      </c>
      <c r="U13" s="59">
        <f t="shared" si="0"/>
        <v>0</v>
      </c>
      <c r="V13" s="48">
        <f>'[1]一覧(今年度)'!HA12</f>
        <v>21</v>
      </c>
      <c r="W13" s="49">
        <f>'[1]一覧(今年度)'!HB12</f>
        <v>1004</v>
      </c>
      <c r="X13" s="59">
        <f t="shared" si="7"/>
        <v>1025</v>
      </c>
      <c r="Y13" s="60">
        <f t="shared" si="1"/>
        <v>1817</v>
      </c>
      <c r="Z13" s="49">
        <f t="shared" si="1"/>
        <v>6019</v>
      </c>
      <c r="AA13" s="59">
        <f t="shared" si="8"/>
        <v>7836</v>
      </c>
    </row>
    <row r="14" spans="1:27" s="62" customFormat="1" ht="14.25" x14ac:dyDescent="0.15">
      <c r="A14" s="61"/>
      <c r="B14" s="47" t="s">
        <v>41</v>
      </c>
      <c r="C14" s="48">
        <f>'[1]一覧(今年度)'!BS13</f>
        <v>150569</v>
      </c>
      <c r="D14" s="49">
        <f>'[1]一覧(今年度)'!BT13</f>
        <v>3665</v>
      </c>
      <c r="E14" s="50">
        <f t="shared" si="2"/>
        <v>154234</v>
      </c>
      <c r="F14" s="51">
        <v>147432</v>
      </c>
      <c r="G14" s="52">
        <f t="shared" si="3"/>
        <v>4.6136523956807212</v>
      </c>
      <c r="H14" s="53">
        <f>'[1]一覧(今年度)'!BV13</f>
        <v>148990</v>
      </c>
      <c r="I14" s="49">
        <f>'[1]一覧(今年度)'!BW13</f>
        <v>857</v>
      </c>
      <c r="J14" s="50">
        <f t="shared" si="4"/>
        <v>149847</v>
      </c>
      <c r="K14" s="51">
        <v>143539</v>
      </c>
      <c r="L14" s="52">
        <f t="shared" si="5"/>
        <v>4.3946244574645217</v>
      </c>
      <c r="M14" s="54">
        <f t="shared" si="6"/>
        <v>98.951311358911866</v>
      </c>
      <c r="N14" s="55">
        <f t="shared" si="6"/>
        <v>23.383356070941336</v>
      </c>
      <c r="O14" s="56">
        <f t="shared" si="6"/>
        <v>97.155620680265059</v>
      </c>
      <c r="P14" s="57">
        <v>97.359460632698472</v>
      </c>
      <c r="Q14" s="58"/>
      <c r="R14" s="58"/>
      <c r="S14" s="53">
        <f>'[1]一覧(今年度)'!FB13</f>
        <v>29</v>
      </c>
      <c r="T14" s="49">
        <f>'[1]一覧(今年度)'!FC13</f>
        <v>0</v>
      </c>
      <c r="U14" s="59">
        <f t="shared" si="0"/>
        <v>29</v>
      </c>
      <c r="V14" s="48">
        <f>'[1]一覧(今年度)'!HA13</f>
        <v>0</v>
      </c>
      <c r="W14" s="49">
        <f>'[1]一覧(今年度)'!HB13</f>
        <v>416</v>
      </c>
      <c r="X14" s="59">
        <f t="shared" si="7"/>
        <v>416</v>
      </c>
      <c r="Y14" s="60">
        <f t="shared" si="1"/>
        <v>1608</v>
      </c>
      <c r="Z14" s="49">
        <f t="shared" si="1"/>
        <v>2392</v>
      </c>
      <c r="AA14" s="59">
        <f t="shared" si="8"/>
        <v>4000</v>
      </c>
    </row>
    <row r="15" spans="1:27" s="62" customFormat="1" ht="14.25" x14ac:dyDescent="0.15">
      <c r="A15" s="61"/>
      <c r="B15" s="47" t="s">
        <v>42</v>
      </c>
      <c r="C15" s="48">
        <f>'[1]一覧(今年度)'!BS14</f>
        <v>120343</v>
      </c>
      <c r="D15" s="49">
        <f>'[1]一覧(今年度)'!BT14</f>
        <v>5953</v>
      </c>
      <c r="E15" s="50">
        <f t="shared" si="2"/>
        <v>126296</v>
      </c>
      <c r="F15" s="51">
        <v>122068</v>
      </c>
      <c r="G15" s="52">
        <f t="shared" si="3"/>
        <v>3.4636432152570702</v>
      </c>
      <c r="H15" s="53">
        <f>'[1]一覧(今年度)'!BV14</f>
        <v>118215</v>
      </c>
      <c r="I15" s="49">
        <f>'[1]一覧(今年度)'!BW14</f>
        <v>958</v>
      </c>
      <c r="J15" s="50">
        <f t="shared" si="4"/>
        <v>119173</v>
      </c>
      <c r="K15" s="51">
        <v>115515</v>
      </c>
      <c r="L15" s="52">
        <f t="shared" si="5"/>
        <v>3.1666883088776347</v>
      </c>
      <c r="M15" s="54">
        <f t="shared" si="6"/>
        <v>98.231720997482199</v>
      </c>
      <c r="N15" s="55">
        <f t="shared" si="6"/>
        <v>16.092726356458929</v>
      </c>
      <c r="O15" s="56">
        <f t="shared" si="6"/>
        <v>94.360074745043391</v>
      </c>
      <c r="P15" s="57">
        <v>94.631680702559223</v>
      </c>
      <c r="Q15" s="58"/>
      <c r="R15" s="58"/>
      <c r="S15" s="53">
        <f>'[1]一覧(今年度)'!FB14</f>
        <v>6</v>
      </c>
      <c r="T15" s="49">
        <f>'[1]一覧(今年度)'!FC14</f>
        <v>0</v>
      </c>
      <c r="U15" s="59">
        <f t="shared" si="0"/>
        <v>6</v>
      </c>
      <c r="V15" s="48">
        <f>'[1]一覧(今年度)'!HA14</f>
        <v>0</v>
      </c>
      <c r="W15" s="49">
        <f>'[1]一覧(今年度)'!HB14</f>
        <v>574</v>
      </c>
      <c r="X15" s="59">
        <f t="shared" si="7"/>
        <v>574</v>
      </c>
      <c r="Y15" s="60">
        <f t="shared" si="1"/>
        <v>2134</v>
      </c>
      <c r="Z15" s="49">
        <f t="shared" si="1"/>
        <v>4421</v>
      </c>
      <c r="AA15" s="59">
        <f t="shared" si="8"/>
        <v>6555</v>
      </c>
    </row>
    <row r="16" spans="1:27" s="62" customFormat="1" ht="14.25" x14ac:dyDescent="0.15">
      <c r="A16" s="61"/>
      <c r="B16" s="47" t="s">
        <v>43</v>
      </c>
      <c r="C16" s="48">
        <f>'[1]一覧(今年度)'!BS15</f>
        <v>324559</v>
      </c>
      <c r="D16" s="49">
        <f>'[1]一覧(今年度)'!BT15</f>
        <v>19565</v>
      </c>
      <c r="E16" s="50">
        <f t="shared" si="2"/>
        <v>344124</v>
      </c>
      <c r="F16" s="51">
        <v>336271</v>
      </c>
      <c r="G16" s="52">
        <f t="shared" si="3"/>
        <v>2.3353188351062091</v>
      </c>
      <c r="H16" s="53">
        <f>'[1]一覧(今年度)'!BV15</f>
        <v>318986</v>
      </c>
      <c r="I16" s="49">
        <f>'[1]一覧(今年度)'!BW15</f>
        <v>4651</v>
      </c>
      <c r="J16" s="50">
        <f t="shared" si="4"/>
        <v>323637</v>
      </c>
      <c r="K16" s="51">
        <v>315297</v>
      </c>
      <c r="L16" s="52">
        <f t="shared" si="5"/>
        <v>2.645125072550643</v>
      </c>
      <c r="M16" s="54">
        <f t="shared" si="6"/>
        <v>98.282900797697806</v>
      </c>
      <c r="N16" s="55">
        <f t="shared" si="6"/>
        <v>23.772041911576792</v>
      </c>
      <c r="O16" s="56">
        <f t="shared" si="6"/>
        <v>94.046622729016278</v>
      </c>
      <c r="P16" s="57">
        <v>93.762768719277005</v>
      </c>
      <c r="Q16" s="58"/>
      <c r="R16" s="58"/>
      <c r="S16" s="53">
        <f>'[1]一覧(今年度)'!FB15</f>
        <v>101</v>
      </c>
      <c r="T16" s="49">
        <f>'[1]一覧(今年度)'!FC15</f>
        <v>26</v>
      </c>
      <c r="U16" s="59">
        <f t="shared" si="0"/>
        <v>127</v>
      </c>
      <c r="V16" s="48">
        <f>'[1]一覧(今年度)'!HA15</f>
        <v>0</v>
      </c>
      <c r="W16" s="49">
        <f>'[1]一覧(今年度)'!HB15</f>
        <v>2346</v>
      </c>
      <c r="X16" s="59">
        <f t="shared" si="7"/>
        <v>2346</v>
      </c>
      <c r="Y16" s="60">
        <f t="shared" si="1"/>
        <v>5674</v>
      </c>
      <c r="Z16" s="49">
        <f t="shared" si="1"/>
        <v>12594</v>
      </c>
      <c r="AA16" s="59">
        <f t="shared" si="8"/>
        <v>18268</v>
      </c>
    </row>
    <row r="17" spans="1:27" s="62" customFormat="1" ht="14.25" x14ac:dyDescent="0.15">
      <c r="A17" s="61"/>
      <c r="B17" s="47" t="s">
        <v>44</v>
      </c>
      <c r="C17" s="48">
        <f>'[1]一覧(今年度)'!BS16</f>
        <v>274059</v>
      </c>
      <c r="D17" s="49">
        <f>'[1]一覧(今年度)'!BT16</f>
        <v>14510</v>
      </c>
      <c r="E17" s="50">
        <f t="shared" si="2"/>
        <v>288569</v>
      </c>
      <c r="F17" s="51">
        <v>283916</v>
      </c>
      <c r="G17" s="52">
        <f t="shared" si="3"/>
        <v>1.6388650164133052</v>
      </c>
      <c r="H17" s="53">
        <f>'[1]一覧(今年度)'!BV16</f>
        <v>269864</v>
      </c>
      <c r="I17" s="49">
        <f>'[1]一覧(今年度)'!BW16</f>
        <v>3057</v>
      </c>
      <c r="J17" s="50">
        <f t="shared" si="4"/>
        <v>272921</v>
      </c>
      <c r="K17" s="51">
        <v>267313</v>
      </c>
      <c r="L17" s="52">
        <f t="shared" si="5"/>
        <v>2.0979151780871113</v>
      </c>
      <c r="M17" s="54">
        <f t="shared" si="6"/>
        <v>98.469307703815602</v>
      </c>
      <c r="N17" s="55">
        <f t="shared" si="6"/>
        <v>21.068228807718814</v>
      </c>
      <c r="O17" s="56">
        <f t="shared" si="6"/>
        <v>94.577380106664265</v>
      </c>
      <c r="P17" s="57">
        <v>94.152143591766574</v>
      </c>
      <c r="Q17" s="58"/>
      <c r="R17" s="58"/>
      <c r="S17" s="53">
        <f>'[1]一覧(今年度)'!FB16</f>
        <v>93</v>
      </c>
      <c r="T17" s="49">
        <f>'[1]一覧(今年度)'!FC16</f>
        <v>0</v>
      </c>
      <c r="U17" s="59">
        <f t="shared" si="0"/>
        <v>93</v>
      </c>
      <c r="V17" s="48">
        <f>'[1]一覧(今年度)'!HA16</f>
        <v>98</v>
      </c>
      <c r="W17" s="49">
        <f>'[1]一覧(今年度)'!HB16</f>
        <v>2585</v>
      </c>
      <c r="X17" s="59">
        <f t="shared" si="7"/>
        <v>2683</v>
      </c>
      <c r="Y17" s="60">
        <f t="shared" si="1"/>
        <v>4190</v>
      </c>
      <c r="Z17" s="49">
        <f t="shared" si="1"/>
        <v>8868</v>
      </c>
      <c r="AA17" s="59">
        <f t="shared" si="8"/>
        <v>13058</v>
      </c>
    </row>
    <row r="18" spans="1:27" s="62" customFormat="1" ht="14.25" x14ac:dyDescent="0.15">
      <c r="A18" s="61"/>
      <c r="B18" s="47" t="s">
        <v>45</v>
      </c>
      <c r="C18" s="48">
        <f>'[1]一覧(今年度)'!BS17</f>
        <v>127409</v>
      </c>
      <c r="D18" s="49">
        <f>'[1]一覧(今年度)'!BT17</f>
        <v>5562</v>
      </c>
      <c r="E18" s="50">
        <f t="shared" si="2"/>
        <v>132971</v>
      </c>
      <c r="F18" s="51">
        <v>128096</v>
      </c>
      <c r="G18" s="52">
        <f t="shared" si="3"/>
        <v>3.8057394454159379</v>
      </c>
      <c r="H18" s="53">
        <f>'[1]一覧(今年度)'!BV17</f>
        <v>124905</v>
      </c>
      <c r="I18" s="49">
        <f>'[1]一覧(今年度)'!BW17</f>
        <v>1317</v>
      </c>
      <c r="J18" s="50">
        <f t="shared" si="4"/>
        <v>126222</v>
      </c>
      <c r="K18" s="51">
        <v>122302</v>
      </c>
      <c r="L18" s="52">
        <f t="shared" si="5"/>
        <v>3.2051806184690355</v>
      </c>
      <c r="M18" s="54">
        <f t="shared" si="6"/>
        <v>98.034675729344073</v>
      </c>
      <c r="N18" s="55">
        <f t="shared" si="6"/>
        <v>23.678532901833872</v>
      </c>
      <c r="O18" s="56">
        <f t="shared" si="6"/>
        <v>94.924457212474906</v>
      </c>
      <c r="P18" s="57">
        <v>95.476829877591811</v>
      </c>
      <c r="Q18" s="58"/>
      <c r="R18" s="58"/>
      <c r="S18" s="53">
        <f>'[1]一覧(今年度)'!FB17</f>
        <v>42</v>
      </c>
      <c r="T18" s="49">
        <f>'[1]一覧(今年度)'!FC17</f>
        <v>12</v>
      </c>
      <c r="U18" s="59">
        <f t="shared" si="0"/>
        <v>54</v>
      </c>
      <c r="V18" s="48">
        <f>'[1]一覧(今年度)'!HA17</f>
        <v>17</v>
      </c>
      <c r="W18" s="49">
        <f>'[1]一覧(今年度)'!HB17</f>
        <v>581</v>
      </c>
      <c r="X18" s="59">
        <f t="shared" si="7"/>
        <v>598</v>
      </c>
      <c r="Y18" s="60">
        <f t="shared" si="1"/>
        <v>2529</v>
      </c>
      <c r="Z18" s="49">
        <f t="shared" si="1"/>
        <v>3676</v>
      </c>
      <c r="AA18" s="59">
        <f t="shared" si="8"/>
        <v>6205</v>
      </c>
    </row>
    <row r="19" spans="1:27" ht="14.25" x14ac:dyDescent="0.15">
      <c r="A19" s="32"/>
      <c r="B19" s="47" t="s">
        <v>46</v>
      </c>
      <c r="C19" s="48">
        <f>'[1]一覧(今年度)'!BS18</f>
        <v>467690</v>
      </c>
      <c r="D19" s="49">
        <f>'[1]一覧(今年度)'!BT18</f>
        <v>28935</v>
      </c>
      <c r="E19" s="50">
        <f t="shared" si="2"/>
        <v>496625</v>
      </c>
      <c r="F19" s="51">
        <v>488099</v>
      </c>
      <c r="G19" s="52">
        <f t="shared" si="3"/>
        <v>1.7467767809399324</v>
      </c>
      <c r="H19" s="53">
        <f>'[1]一覧(今年度)'!BV18</f>
        <v>457945</v>
      </c>
      <c r="I19" s="49">
        <f>'[1]一覧(今年度)'!BW18</f>
        <v>4652</v>
      </c>
      <c r="J19" s="50">
        <f t="shared" si="4"/>
        <v>462597</v>
      </c>
      <c r="K19" s="51">
        <v>455824</v>
      </c>
      <c r="L19" s="52">
        <f t="shared" si="5"/>
        <v>1.4858805152866017</v>
      </c>
      <c r="M19" s="54">
        <f t="shared" si="6"/>
        <v>97.916354850435113</v>
      </c>
      <c r="N19" s="55">
        <f t="shared" si="6"/>
        <v>16.07741489545533</v>
      </c>
      <c r="O19" s="56">
        <f t="shared" si="6"/>
        <v>93.148150012584949</v>
      </c>
      <c r="P19" s="57">
        <v>93.387611939381159</v>
      </c>
      <c r="Q19" s="58"/>
      <c r="R19" s="58"/>
      <c r="S19" s="53">
        <f>'[1]一覧(今年度)'!FB18</f>
        <v>115</v>
      </c>
      <c r="T19" s="49">
        <f>'[1]一覧(今年度)'!FC18</f>
        <v>2</v>
      </c>
      <c r="U19" s="59">
        <f t="shared" si="0"/>
        <v>117</v>
      </c>
      <c r="V19" s="48">
        <f>'[1]一覧(今年度)'!HA18</f>
        <v>37</v>
      </c>
      <c r="W19" s="49">
        <f>'[1]一覧(今年度)'!HB18</f>
        <v>4176</v>
      </c>
      <c r="X19" s="59">
        <f t="shared" si="7"/>
        <v>4213</v>
      </c>
      <c r="Y19" s="60">
        <f t="shared" si="1"/>
        <v>9823</v>
      </c>
      <c r="Z19" s="49">
        <f t="shared" si="1"/>
        <v>20109</v>
      </c>
      <c r="AA19" s="59">
        <f t="shared" si="8"/>
        <v>29932</v>
      </c>
    </row>
    <row r="20" spans="1:27" ht="14.25" x14ac:dyDescent="0.15">
      <c r="A20" s="32"/>
      <c r="B20" s="63" t="s">
        <v>47</v>
      </c>
      <c r="C20" s="64">
        <f>'[1]一覧(今年度)'!BS19</f>
        <v>126540</v>
      </c>
      <c r="D20" s="65">
        <f>'[1]一覧(今年度)'!BT19</f>
        <v>1990</v>
      </c>
      <c r="E20" s="66">
        <f t="shared" si="2"/>
        <v>128530</v>
      </c>
      <c r="F20" s="67">
        <v>123114</v>
      </c>
      <c r="G20" s="68">
        <f t="shared" si="3"/>
        <v>4.3991747486069821</v>
      </c>
      <c r="H20" s="69">
        <f>'[1]一覧(今年度)'!BV19</f>
        <v>125929</v>
      </c>
      <c r="I20" s="65">
        <f>'[1]一覧(今年度)'!BW19</f>
        <v>717</v>
      </c>
      <c r="J20" s="66">
        <f t="shared" si="4"/>
        <v>126646</v>
      </c>
      <c r="K20" s="67">
        <v>121041</v>
      </c>
      <c r="L20" s="68">
        <f t="shared" si="5"/>
        <v>4.6306623375550435</v>
      </c>
      <c r="M20" s="70">
        <f t="shared" si="6"/>
        <v>99.517148727675036</v>
      </c>
      <c r="N20" s="71">
        <f t="shared" si="6"/>
        <v>36.030150753768844</v>
      </c>
      <c r="O20" s="72">
        <f t="shared" si="6"/>
        <v>98.534194351513264</v>
      </c>
      <c r="P20" s="73">
        <v>98.31619474633267</v>
      </c>
      <c r="Q20" s="74"/>
      <c r="R20" s="74"/>
      <c r="S20" s="75">
        <f>'[1]一覧(今年度)'!FB19</f>
        <v>13</v>
      </c>
      <c r="T20" s="76">
        <f>'[1]一覧(今年度)'!FC19</f>
        <v>0</v>
      </c>
      <c r="U20" s="77">
        <f t="shared" si="0"/>
        <v>13</v>
      </c>
      <c r="V20" s="78">
        <f>'[1]一覧(今年度)'!HA19</f>
        <v>0</v>
      </c>
      <c r="W20" s="76">
        <f>'[1]一覧(今年度)'!HB19</f>
        <v>138</v>
      </c>
      <c r="X20" s="77">
        <f>SUM(V20:W20)</f>
        <v>138</v>
      </c>
      <c r="Y20" s="75">
        <f t="shared" si="1"/>
        <v>624</v>
      </c>
      <c r="Z20" s="76">
        <f t="shared" si="1"/>
        <v>1135</v>
      </c>
      <c r="AA20" s="77">
        <f t="shared" si="8"/>
        <v>1759</v>
      </c>
    </row>
    <row r="21" spans="1:27" ht="14.25" x14ac:dyDescent="0.15">
      <c r="A21" s="32"/>
      <c r="B21" s="79" t="s">
        <v>48</v>
      </c>
      <c r="C21" s="34">
        <f>'[1]一覧(今年度)'!BS20</f>
        <v>50929</v>
      </c>
      <c r="D21" s="35">
        <f>'[1]一覧(今年度)'!BT20</f>
        <v>2340</v>
      </c>
      <c r="E21" s="36">
        <f t="shared" si="2"/>
        <v>53269</v>
      </c>
      <c r="F21" s="80">
        <v>52053</v>
      </c>
      <c r="G21" s="38">
        <f t="shared" si="3"/>
        <v>2.3360805333025958</v>
      </c>
      <c r="H21" s="39">
        <f>'[1]一覧(今年度)'!BV20</f>
        <v>50018</v>
      </c>
      <c r="I21" s="35">
        <f>'[1]一覧(今年度)'!BW20</f>
        <v>933</v>
      </c>
      <c r="J21" s="36">
        <f t="shared" si="4"/>
        <v>50951</v>
      </c>
      <c r="K21" s="80">
        <v>49681</v>
      </c>
      <c r="L21" s="38">
        <f t="shared" si="5"/>
        <v>2.556309253034359</v>
      </c>
      <c r="M21" s="81">
        <f t="shared" si="6"/>
        <v>98.211235249072232</v>
      </c>
      <c r="N21" s="82">
        <f t="shared" si="6"/>
        <v>39.871794871794876</v>
      </c>
      <c r="O21" s="83">
        <f t="shared" si="6"/>
        <v>95.648501004336481</v>
      </c>
      <c r="P21" s="84">
        <v>95.443106064972241</v>
      </c>
      <c r="Q21" s="85"/>
      <c r="R21" s="85"/>
      <c r="S21" s="86">
        <f>'[1]一覧(今年度)'!FB20</f>
        <v>0</v>
      </c>
      <c r="T21" s="87">
        <f>'[1]一覧(今年度)'!FC20</f>
        <v>0</v>
      </c>
      <c r="U21" s="88">
        <f t="shared" si="0"/>
        <v>0</v>
      </c>
      <c r="V21" s="89">
        <f>'[1]一覧(今年度)'!HA20</f>
        <v>0</v>
      </c>
      <c r="W21" s="87">
        <f>'[1]一覧(今年度)'!HB20</f>
        <v>2</v>
      </c>
      <c r="X21" s="88">
        <f t="shared" ref="X21:X41" si="9">SUM(V21:W21)</f>
        <v>2</v>
      </c>
      <c r="Y21" s="86">
        <f t="shared" si="1"/>
        <v>911</v>
      </c>
      <c r="Z21" s="87">
        <f t="shared" si="1"/>
        <v>1405</v>
      </c>
      <c r="AA21" s="88">
        <f t="shared" si="8"/>
        <v>2316</v>
      </c>
    </row>
    <row r="22" spans="1:27" ht="14.25" x14ac:dyDescent="0.15">
      <c r="A22" s="32"/>
      <c r="B22" s="47" t="s">
        <v>49</v>
      </c>
      <c r="C22" s="48">
        <f>'[1]一覧(今年度)'!BS21</f>
        <v>4811</v>
      </c>
      <c r="D22" s="49">
        <f>'[1]一覧(今年度)'!BT21</f>
        <v>30</v>
      </c>
      <c r="E22" s="50">
        <f t="shared" si="2"/>
        <v>4841</v>
      </c>
      <c r="F22" s="90">
        <v>4845</v>
      </c>
      <c r="G22" s="52">
        <f t="shared" si="3"/>
        <v>-8.2559339525283798E-2</v>
      </c>
      <c r="H22" s="53">
        <f>'[1]一覧(今年度)'!BV21</f>
        <v>4811</v>
      </c>
      <c r="I22" s="49">
        <f>'[1]一覧(今年度)'!BW21</f>
        <v>2</v>
      </c>
      <c r="J22" s="50">
        <f t="shared" si="4"/>
        <v>4813</v>
      </c>
      <c r="K22" s="90">
        <v>4804</v>
      </c>
      <c r="L22" s="52">
        <f t="shared" si="5"/>
        <v>0.18734388009991673</v>
      </c>
      <c r="M22" s="81">
        <f t="shared" si="6"/>
        <v>100</v>
      </c>
      <c r="N22" s="82">
        <f t="shared" si="6"/>
        <v>6.666666666666667</v>
      </c>
      <c r="O22" s="83">
        <f t="shared" si="6"/>
        <v>99.421607105969841</v>
      </c>
      <c r="P22" s="84">
        <v>99.15376676986584</v>
      </c>
      <c r="Q22" s="58"/>
      <c r="R22" s="58"/>
      <c r="S22" s="53">
        <f>'[1]一覧(今年度)'!FB21</f>
        <v>0</v>
      </c>
      <c r="T22" s="49">
        <f>'[1]一覧(今年度)'!FC21</f>
        <v>0</v>
      </c>
      <c r="U22" s="88">
        <f t="shared" si="0"/>
        <v>0</v>
      </c>
      <c r="V22" s="48">
        <f>'[1]一覧(今年度)'!HA21</f>
        <v>0</v>
      </c>
      <c r="W22" s="49">
        <f>'[1]一覧(今年度)'!HB21</f>
        <v>26</v>
      </c>
      <c r="X22" s="88">
        <f t="shared" si="9"/>
        <v>26</v>
      </c>
      <c r="Y22" s="53">
        <f t="shared" si="1"/>
        <v>0</v>
      </c>
      <c r="Z22" s="49">
        <f t="shared" si="1"/>
        <v>2</v>
      </c>
      <c r="AA22" s="88">
        <f t="shared" si="8"/>
        <v>2</v>
      </c>
    </row>
    <row r="23" spans="1:27" ht="14.25" x14ac:dyDescent="0.15">
      <c r="A23" s="32"/>
      <c r="B23" s="47" t="s">
        <v>50</v>
      </c>
      <c r="C23" s="48">
        <f>'[1]一覧(今年度)'!BS22</f>
        <v>76558</v>
      </c>
      <c r="D23" s="91">
        <f>'[1]一覧(今年度)'!BT22</f>
        <v>4355</v>
      </c>
      <c r="E23" s="50">
        <f t="shared" si="2"/>
        <v>80913</v>
      </c>
      <c r="F23" s="90">
        <v>78247</v>
      </c>
      <c r="G23" s="52">
        <f t="shared" si="3"/>
        <v>3.4071593799123288</v>
      </c>
      <c r="H23" s="53">
        <f>'[1]一覧(今年度)'!BV22</f>
        <v>75130</v>
      </c>
      <c r="I23" s="49">
        <f>'[1]一覧(今年度)'!BW22</f>
        <v>859</v>
      </c>
      <c r="J23" s="50">
        <f t="shared" si="4"/>
        <v>75989</v>
      </c>
      <c r="K23" s="90">
        <v>73487</v>
      </c>
      <c r="L23" s="52">
        <f t="shared" si="5"/>
        <v>3.4046838216283155</v>
      </c>
      <c r="M23" s="81">
        <f t="shared" si="6"/>
        <v>98.134747511690477</v>
      </c>
      <c r="N23" s="82">
        <f t="shared" si="6"/>
        <v>19.724454649827784</v>
      </c>
      <c r="O23" s="83">
        <f t="shared" si="6"/>
        <v>93.914451324261861</v>
      </c>
      <c r="P23" s="84">
        <v>93.916699681776933</v>
      </c>
      <c r="Q23" s="58"/>
      <c r="R23" s="58"/>
      <c r="S23" s="53">
        <f>'[1]一覧(今年度)'!FB22</f>
        <v>0</v>
      </c>
      <c r="T23" s="49">
        <f>'[1]一覧(今年度)'!FC22</f>
        <v>0</v>
      </c>
      <c r="U23" s="88">
        <f t="shared" si="0"/>
        <v>0</v>
      </c>
      <c r="V23" s="48">
        <f>'[1]一覧(今年度)'!HA22</f>
        <v>0</v>
      </c>
      <c r="W23" s="49">
        <f>'[1]一覧(今年度)'!HB22</f>
        <v>523</v>
      </c>
      <c r="X23" s="88">
        <f t="shared" si="9"/>
        <v>523</v>
      </c>
      <c r="Y23" s="53">
        <f t="shared" si="1"/>
        <v>1428</v>
      </c>
      <c r="Z23" s="49">
        <f t="shared" si="1"/>
        <v>2973</v>
      </c>
      <c r="AA23" s="88">
        <f t="shared" si="8"/>
        <v>4401</v>
      </c>
    </row>
    <row r="24" spans="1:27" ht="14.25" x14ac:dyDescent="0.15">
      <c r="A24" s="32"/>
      <c r="B24" s="47" t="s">
        <v>51</v>
      </c>
      <c r="C24" s="48">
        <f>'[1]一覧(今年度)'!BS23</f>
        <v>42923</v>
      </c>
      <c r="D24" s="49">
        <f>'[1]一覧(今年度)'!BT23</f>
        <v>2857</v>
      </c>
      <c r="E24" s="50">
        <f t="shared" si="2"/>
        <v>45780</v>
      </c>
      <c r="F24" s="90">
        <v>45023</v>
      </c>
      <c r="G24" s="52">
        <f t="shared" si="3"/>
        <v>1.6813628589831864</v>
      </c>
      <c r="H24" s="53">
        <f>'[1]一覧(今年度)'!BV23</f>
        <v>42265</v>
      </c>
      <c r="I24" s="49">
        <f>'[1]一覧(今年度)'!BW23</f>
        <v>740</v>
      </c>
      <c r="J24" s="50">
        <f t="shared" si="4"/>
        <v>43005</v>
      </c>
      <c r="K24" s="90">
        <v>42041</v>
      </c>
      <c r="L24" s="52">
        <f t="shared" si="5"/>
        <v>2.2929996907780503</v>
      </c>
      <c r="M24" s="81">
        <f t="shared" si="6"/>
        <v>98.467022342333948</v>
      </c>
      <c r="N24" s="82">
        <f t="shared" si="6"/>
        <v>25.901295064753239</v>
      </c>
      <c r="O24" s="83">
        <f t="shared" si="6"/>
        <v>93.938401048492793</v>
      </c>
      <c r="P24" s="84">
        <v>93.376718566066231</v>
      </c>
      <c r="Q24" s="58"/>
      <c r="R24" s="58"/>
      <c r="S24" s="53">
        <f>'[1]一覧(今年度)'!FB23</f>
        <v>0</v>
      </c>
      <c r="T24" s="49">
        <f>'[1]一覧(今年度)'!FC23</f>
        <v>26</v>
      </c>
      <c r="U24" s="88">
        <f t="shared" si="0"/>
        <v>26</v>
      </c>
      <c r="V24" s="48">
        <f>'[1]一覧(今年度)'!HA23</f>
        <v>0</v>
      </c>
      <c r="W24" s="49">
        <f>'[1]一覧(今年度)'!HB23</f>
        <v>129</v>
      </c>
      <c r="X24" s="88">
        <f t="shared" si="9"/>
        <v>129</v>
      </c>
      <c r="Y24" s="53">
        <f t="shared" si="1"/>
        <v>658</v>
      </c>
      <c r="Z24" s="49">
        <f t="shared" si="1"/>
        <v>2014</v>
      </c>
      <c r="AA24" s="88">
        <f t="shared" si="8"/>
        <v>2672</v>
      </c>
    </row>
    <row r="25" spans="1:27" ht="14.25" x14ac:dyDescent="0.15">
      <c r="A25" s="32"/>
      <c r="B25" s="47" t="s">
        <v>52</v>
      </c>
      <c r="C25" s="48">
        <f>'[1]一覧(今年度)'!BS24</f>
        <v>113944</v>
      </c>
      <c r="D25" s="49">
        <f>'[1]一覧(今年度)'!BT24</f>
        <v>5561</v>
      </c>
      <c r="E25" s="50">
        <f t="shared" si="2"/>
        <v>119505</v>
      </c>
      <c r="F25" s="90">
        <v>115382</v>
      </c>
      <c r="G25" s="52">
        <f t="shared" si="3"/>
        <v>3.5733476625470177</v>
      </c>
      <c r="H25" s="53">
        <f>'[1]一覧(今年度)'!BV24</f>
        <v>112454</v>
      </c>
      <c r="I25" s="49">
        <f>'[1]一覧(今年度)'!BW24</f>
        <v>1217</v>
      </c>
      <c r="J25" s="50">
        <f t="shared" si="4"/>
        <v>113671</v>
      </c>
      <c r="K25" s="90">
        <v>109148</v>
      </c>
      <c r="L25" s="52">
        <f t="shared" si="5"/>
        <v>4.143914684648367</v>
      </c>
      <c r="M25" s="81">
        <f t="shared" si="6"/>
        <v>98.692340096889694</v>
      </c>
      <c r="N25" s="82">
        <f t="shared" si="6"/>
        <v>21.884553137924833</v>
      </c>
      <c r="O25" s="83">
        <f t="shared" si="6"/>
        <v>95.118195891385298</v>
      </c>
      <c r="P25" s="84">
        <v>94.597077533757428</v>
      </c>
      <c r="Q25" s="58"/>
      <c r="R25" s="58"/>
      <c r="S25" s="53">
        <f>'[1]一覧(今年度)'!FB24</f>
        <v>41</v>
      </c>
      <c r="T25" s="49">
        <f>'[1]一覧(今年度)'!FC24</f>
        <v>0</v>
      </c>
      <c r="U25" s="88">
        <f t="shared" si="0"/>
        <v>41</v>
      </c>
      <c r="V25" s="48">
        <f>'[1]一覧(今年度)'!HA24</f>
        <v>0</v>
      </c>
      <c r="W25" s="49">
        <f>'[1]一覧(今年度)'!HB24</f>
        <v>538</v>
      </c>
      <c r="X25" s="88">
        <f t="shared" si="9"/>
        <v>538</v>
      </c>
      <c r="Y25" s="53">
        <f t="shared" si="1"/>
        <v>1531</v>
      </c>
      <c r="Z25" s="49">
        <f t="shared" si="1"/>
        <v>3806</v>
      </c>
      <c r="AA25" s="88">
        <f t="shared" si="8"/>
        <v>5337</v>
      </c>
    </row>
    <row r="26" spans="1:27" ht="14.25" x14ac:dyDescent="0.15">
      <c r="A26" s="32"/>
      <c r="B26" s="47" t="s">
        <v>53</v>
      </c>
      <c r="C26" s="48">
        <f>'[1]一覧(今年度)'!BS25</f>
        <v>33890</v>
      </c>
      <c r="D26" s="49">
        <f>'[1]一覧(今年度)'!BT25</f>
        <v>1744</v>
      </c>
      <c r="E26" s="50">
        <f t="shared" si="2"/>
        <v>35634</v>
      </c>
      <c r="F26" s="90">
        <v>34791</v>
      </c>
      <c r="G26" s="52">
        <f t="shared" si="3"/>
        <v>2.4230404414934896</v>
      </c>
      <c r="H26" s="53">
        <f>'[1]一覧(今年度)'!BV25</f>
        <v>33073</v>
      </c>
      <c r="I26" s="49">
        <f>'[1]一覧(今年度)'!BW25</f>
        <v>290</v>
      </c>
      <c r="J26" s="50">
        <f t="shared" si="4"/>
        <v>33363</v>
      </c>
      <c r="K26" s="90">
        <v>32863</v>
      </c>
      <c r="L26" s="52">
        <f t="shared" si="5"/>
        <v>1.5214679122417309</v>
      </c>
      <c r="M26" s="81">
        <f t="shared" si="6"/>
        <v>97.589259368545285</v>
      </c>
      <c r="N26" s="82">
        <f t="shared" si="6"/>
        <v>16.628440366972477</v>
      </c>
      <c r="O26" s="83">
        <f t="shared" si="6"/>
        <v>93.626873210978275</v>
      </c>
      <c r="P26" s="84">
        <v>94.458336926216546</v>
      </c>
      <c r="Q26" s="58"/>
      <c r="R26" s="58"/>
      <c r="S26" s="53">
        <f>'[1]一覧(今年度)'!FB25</f>
        <v>2</v>
      </c>
      <c r="T26" s="49">
        <f>'[1]一覧(今年度)'!FC25</f>
        <v>0</v>
      </c>
      <c r="U26" s="88">
        <f t="shared" si="0"/>
        <v>2</v>
      </c>
      <c r="V26" s="48">
        <f>'[1]一覧(今年度)'!HA25</f>
        <v>0</v>
      </c>
      <c r="W26" s="49">
        <f>'[1]一覧(今年度)'!HB25</f>
        <v>35</v>
      </c>
      <c r="X26" s="88">
        <f t="shared" si="9"/>
        <v>35</v>
      </c>
      <c r="Y26" s="53">
        <f t="shared" si="1"/>
        <v>819</v>
      </c>
      <c r="Z26" s="49">
        <f t="shared" si="1"/>
        <v>1419</v>
      </c>
      <c r="AA26" s="88">
        <f t="shared" si="8"/>
        <v>2238</v>
      </c>
    </row>
    <row r="27" spans="1:27" ht="14.25" x14ac:dyDescent="0.15">
      <c r="A27" s="32"/>
      <c r="B27" s="92" t="s">
        <v>54</v>
      </c>
      <c r="C27" s="93">
        <f>'[1]一覧(今年度)'!BS26</f>
        <v>57754</v>
      </c>
      <c r="D27" s="94">
        <f>'[1]一覧(今年度)'!BT26</f>
        <v>2588</v>
      </c>
      <c r="E27" s="95">
        <f t="shared" si="2"/>
        <v>60342</v>
      </c>
      <c r="F27" s="96">
        <v>59139</v>
      </c>
      <c r="G27" s="97">
        <f t="shared" si="3"/>
        <v>2.0341906356211634</v>
      </c>
      <c r="H27" s="98">
        <f>'[1]一覧(今年度)'!BV26</f>
        <v>57060</v>
      </c>
      <c r="I27" s="94">
        <f>'[1]一覧(今年度)'!BW26</f>
        <v>350</v>
      </c>
      <c r="J27" s="95">
        <f t="shared" si="4"/>
        <v>57410</v>
      </c>
      <c r="K27" s="96">
        <v>56468</v>
      </c>
      <c r="L27" s="97">
        <f t="shared" si="5"/>
        <v>1.6682014592335481</v>
      </c>
      <c r="M27" s="99">
        <f t="shared" si="6"/>
        <v>98.798351629324372</v>
      </c>
      <c r="N27" s="100">
        <f t="shared" si="6"/>
        <v>13.523956723338484</v>
      </c>
      <c r="O27" s="101">
        <f t="shared" si="6"/>
        <v>95.141029465380669</v>
      </c>
      <c r="P27" s="102">
        <v>95.48352187219939</v>
      </c>
      <c r="Q27" s="103"/>
      <c r="R27" s="103"/>
      <c r="S27" s="98">
        <f>'[1]一覧(今年度)'!FB26</f>
        <v>7</v>
      </c>
      <c r="T27" s="94">
        <f>'[1]一覧(今年度)'!FC26</f>
        <v>0</v>
      </c>
      <c r="U27" s="104">
        <f t="shared" si="0"/>
        <v>7</v>
      </c>
      <c r="V27" s="93">
        <f>'[1]一覧(今年度)'!HA26</f>
        <v>0</v>
      </c>
      <c r="W27" s="94">
        <f>'[1]一覧(今年度)'!HB26</f>
        <v>48</v>
      </c>
      <c r="X27" s="104">
        <f t="shared" si="9"/>
        <v>48</v>
      </c>
      <c r="Y27" s="98">
        <f t="shared" si="1"/>
        <v>701</v>
      </c>
      <c r="Z27" s="94">
        <f t="shared" si="1"/>
        <v>2190</v>
      </c>
      <c r="AA27" s="104">
        <f t="shared" si="8"/>
        <v>2891</v>
      </c>
    </row>
    <row r="28" spans="1:27" ht="14.25" x14ac:dyDescent="0.15">
      <c r="A28" s="32"/>
      <c r="B28" s="33" t="s">
        <v>55</v>
      </c>
      <c r="C28" s="34">
        <f>'[1]一覧(今年度)'!BS27</f>
        <v>114366</v>
      </c>
      <c r="D28" s="35">
        <f>'[1]一覧(今年度)'!BT27</f>
        <v>2400</v>
      </c>
      <c r="E28" s="36">
        <f t="shared" si="2"/>
        <v>116766</v>
      </c>
      <c r="F28" s="80">
        <v>112554</v>
      </c>
      <c r="G28" s="38">
        <f t="shared" si="3"/>
        <v>3.7422037422037424</v>
      </c>
      <c r="H28" s="39">
        <f>'[1]一覧(今年度)'!BV27</f>
        <v>113164</v>
      </c>
      <c r="I28" s="35">
        <f>'[1]一覧(今年度)'!BW27</f>
        <v>700</v>
      </c>
      <c r="J28" s="36">
        <f t="shared" si="4"/>
        <v>113864</v>
      </c>
      <c r="K28" s="80">
        <v>109994</v>
      </c>
      <c r="L28" s="38">
        <f t="shared" si="5"/>
        <v>3.5183737294761532</v>
      </c>
      <c r="M28" s="105">
        <f t="shared" si="6"/>
        <v>98.948988335694182</v>
      </c>
      <c r="N28" s="41">
        <f t="shared" si="6"/>
        <v>29.166666666666668</v>
      </c>
      <c r="O28" s="42">
        <f t="shared" si="6"/>
        <v>97.514687494647418</v>
      </c>
      <c r="P28" s="43">
        <v>97.725536187074653</v>
      </c>
      <c r="Q28" s="44"/>
      <c r="R28" s="44"/>
      <c r="S28" s="39">
        <f>'[1]一覧(今年度)'!FB27</f>
        <v>27</v>
      </c>
      <c r="T28" s="35">
        <f>'[1]一覧(今年度)'!FC27</f>
        <v>13</v>
      </c>
      <c r="U28" s="45">
        <f t="shared" si="0"/>
        <v>40</v>
      </c>
      <c r="V28" s="34">
        <f>'[1]一覧(今年度)'!HA27</f>
        <v>0</v>
      </c>
      <c r="W28" s="35">
        <f>'[1]一覧(今年度)'!HB27</f>
        <v>126</v>
      </c>
      <c r="X28" s="45">
        <f t="shared" si="9"/>
        <v>126</v>
      </c>
      <c r="Y28" s="39">
        <f t="shared" si="1"/>
        <v>1229</v>
      </c>
      <c r="Z28" s="35">
        <f t="shared" si="1"/>
        <v>1587</v>
      </c>
      <c r="AA28" s="45">
        <f t="shared" si="8"/>
        <v>2816</v>
      </c>
    </row>
    <row r="29" spans="1:27" ht="14.25" x14ac:dyDescent="0.15">
      <c r="A29" s="32"/>
      <c r="B29" s="47" t="s">
        <v>56</v>
      </c>
      <c r="C29" s="48">
        <f>'[1]一覧(今年度)'!BS28</f>
        <v>45679</v>
      </c>
      <c r="D29" s="49">
        <f>'[1]一覧(今年度)'!BT28</f>
        <v>1109</v>
      </c>
      <c r="E29" s="50">
        <f t="shared" si="2"/>
        <v>46788</v>
      </c>
      <c r="F29" s="90">
        <v>45405</v>
      </c>
      <c r="G29" s="52">
        <f t="shared" si="3"/>
        <v>3.0459200528576149</v>
      </c>
      <c r="H29" s="53">
        <f>'[1]一覧(今年度)'!BV28</f>
        <v>45163</v>
      </c>
      <c r="I29" s="49">
        <f>'[1]一覧(今年度)'!BW28</f>
        <v>251</v>
      </c>
      <c r="J29" s="50">
        <f t="shared" si="4"/>
        <v>45414</v>
      </c>
      <c r="K29" s="90">
        <v>44212</v>
      </c>
      <c r="L29" s="52">
        <f t="shared" si="5"/>
        <v>2.7187188998461957</v>
      </c>
      <c r="M29" s="81">
        <f t="shared" si="6"/>
        <v>98.870378073075159</v>
      </c>
      <c r="N29" s="82">
        <f t="shared" si="6"/>
        <v>22.633002705139766</v>
      </c>
      <c r="O29" s="83">
        <f t="shared" si="6"/>
        <v>97.063349576814574</v>
      </c>
      <c r="P29" s="84">
        <v>97.372536064310097</v>
      </c>
      <c r="Q29" s="58"/>
      <c r="R29" s="58"/>
      <c r="S29" s="53">
        <f>'[1]一覧(今年度)'!FB28</f>
        <v>11</v>
      </c>
      <c r="T29" s="49">
        <f>'[1]一覧(今年度)'!FC28</f>
        <v>0</v>
      </c>
      <c r="U29" s="88">
        <f t="shared" si="0"/>
        <v>11</v>
      </c>
      <c r="V29" s="48">
        <f>'[1]一覧(今年度)'!HA28</f>
        <v>7</v>
      </c>
      <c r="W29" s="49">
        <f>'[1]一覧(今年度)'!HB28</f>
        <v>186</v>
      </c>
      <c r="X29" s="88">
        <f t="shared" si="9"/>
        <v>193</v>
      </c>
      <c r="Y29" s="53">
        <f t="shared" si="1"/>
        <v>520</v>
      </c>
      <c r="Z29" s="49">
        <f t="shared" si="1"/>
        <v>672</v>
      </c>
      <c r="AA29" s="88">
        <f t="shared" si="8"/>
        <v>1192</v>
      </c>
    </row>
    <row r="30" spans="1:27" ht="14.25" x14ac:dyDescent="0.15">
      <c r="A30" s="32"/>
      <c r="B30" s="47" t="s">
        <v>57</v>
      </c>
      <c r="C30" s="48">
        <f>'[1]一覧(今年度)'!BS29</f>
        <v>36630</v>
      </c>
      <c r="D30" s="49">
        <f>'[1]一覧(今年度)'!BT29</f>
        <v>201</v>
      </c>
      <c r="E30" s="50">
        <f t="shared" si="2"/>
        <v>36831</v>
      </c>
      <c r="F30" s="90">
        <v>35965</v>
      </c>
      <c r="G30" s="52">
        <f t="shared" si="3"/>
        <v>2.4078965661059364</v>
      </c>
      <c r="H30" s="53">
        <f>'[1]一覧(今年度)'!BV29</f>
        <v>36595</v>
      </c>
      <c r="I30" s="49">
        <f>'[1]一覧(今年度)'!BW29</f>
        <v>20</v>
      </c>
      <c r="J30" s="50">
        <f t="shared" si="4"/>
        <v>36615</v>
      </c>
      <c r="K30" s="90">
        <v>35686</v>
      </c>
      <c r="L30" s="52">
        <f t="shared" si="5"/>
        <v>2.6032617833323992</v>
      </c>
      <c r="M30" s="81">
        <f t="shared" si="6"/>
        <v>99.904449904449905</v>
      </c>
      <c r="N30" s="82">
        <f t="shared" si="6"/>
        <v>9.9502487562189064</v>
      </c>
      <c r="O30" s="83">
        <f t="shared" si="6"/>
        <v>99.413537509163476</v>
      </c>
      <c r="P30" s="84">
        <v>99.224245794522446</v>
      </c>
      <c r="Q30" s="58"/>
      <c r="R30" s="58"/>
      <c r="S30" s="53">
        <f>'[1]一覧(今年度)'!FB29</f>
        <v>0</v>
      </c>
      <c r="T30" s="49">
        <f>'[1]一覧(今年度)'!FC29</f>
        <v>0</v>
      </c>
      <c r="U30" s="88">
        <f t="shared" si="0"/>
        <v>0</v>
      </c>
      <c r="V30" s="48">
        <f>'[1]一覧(今年度)'!HA29</f>
        <v>0</v>
      </c>
      <c r="W30" s="49">
        <f>'[1]一覧(今年度)'!HB29</f>
        <v>99</v>
      </c>
      <c r="X30" s="88">
        <f t="shared" si="9"/>
        <v>99</v>
      </c>
      <c r="Y30" s="53">
        <f t="shared" si="1"/>
        <v>35</v>
      </c>
      <c r="Z30" s="49">
        <f t="shared" si="1"/>
        <v>82</v>
      </c>
      <c r="AA30" s="88">
        <f t="shared" si="8"/>
        <v>117</v>
      </c>
    </row>
    <row r="31" spans="1:27" ht="14.25" x14ac:dyDescent="0.15">
      <c r="A31" s="32"/>
      <c r="B31" s="47" t="s">
        <v>58</v>
      </c>
      <c r="C31" s="48">
        <f>'[1]一覧(今年度)'!BS30</f>
        <v>55923</v>
      </c>
      <c r="D31" s="49">
        <f>'[1]一覧(今年度)'!BT30</f>
        <v>313</v>
      </c>
      <c r="E31" s="50">
        <f t="shared" si="2"/>
        <v>56236</v>
      </c>
      <c r="F31" s="90">
        <v>54734</v>
      </c>
      <c r="G31" s="52">
        <f t="shared" si="3"/>
        <v>2.7441809478569081</v>
      </c>
      <c r="H31" s="53">
        <f>'[1]一覧(今年度)'!BV30</f>
        <v>55749</v>
      </c>
      <c r="I31" s="49">
        <f>'[1]一覧(今年度)'!BW30</f>
        <v>97</v>
      </c>
      <c r="J31" s="50">
        <f t="shared" si="4"/>
        <v>55846</v>
      </c>
      <c r="K31" s="90">
        <v>54403</v>
      </c>
      <c r="L31" s="52">
        <f t="shared" si="5"/>
        <v>2.6524272558498612</v>
      </c>
      <c r="M31" s="81">
        <f t="shared" si="6"/>
        <v>99.688857893889818</v>
      </c>
      <c r="N31" s="82">
        <f t="shared" si="6"/>
        <v>30.990415335463258</v>
      </c>
      <c r="O31" s="83">
        <f t="shared" si="6"/>
        <v>99.306494060744015</v>
      </c>
      <c r="P31" s="84">
        <v>99.395257061424346</v>
      </c>
      <c r="Q31" s="58"/>
      <c r="R31" s="58"/>
      <c r="S31" s="53">
        <f>'[1]一覧(今年度)'!FB30</f>
        <v>0</v>
      </c>
      <c r="T31" s="49">
        <f>'[1]一覧(今年度)'!FC30</f>
        <v>0</v>
      </c>
      <c r="U31" s="88">
        <f t="shared" si="0"/>
        <v>0</v>
      </c>
      <c r="V31" s="48">
        <f>'[1]一覧(今年度)'!HA30</f>
        <v>0</v>
      </c>
      <c r="W31" s="49">
        <f>'[1]一覧(今年度)'!HB30</f>
        <v>0</v>
      </c>
      <c r="X31" s="88">
        <f t="shared" si="9"/>
        <v>0</v>
      </c>
      <c r="Y31" s="53">
        <f t="shared" si="1"/>
        <v>174</v>
      </c>
      <c r="Z31" s="49">
        <f t="shared" si="1"/>
        <v>216</v>
      </c>
      <c r="AA31" s="88">
        <f t="shared" si="8"/>
        <v>390</v>
      </c>
    </row>
    <row r="32" spans="1:27" ht="14.25" x14ac:dyDescent="0.15">
      <c r="A32" s="32"/>
      <c r="B32" s="47" t="s">
        <v>59</v>
      </c>
      <c r="C32" s="48">
        <f>'[1]一覧(今年度)'!BS31</f>
        <v>100019</v>
      </c>
      <c r="D32" s="49">
        <f>'[1]一覧(今年度)'!BT31</f>
        <v>3411</v>
      </c>
      <c r="E32" s="50">
        <f t="shared" si="2"/>
        <v>103430</v>
      </c>
      <c r="F32" s="90">
        <v>98656</v>
      </c>
      <c r="G32" s="52">
        <f t="shared" si="3"/>
        <v>4.8390366526110933</v>
      </c>
      <c r="H32" s="53">
        <f>'[1]一覧(今年度)'!BV31</f>
        <v>99242</v>
      </c>
      <c r="I32" s="49">
        <f>'[1]一覧(今年度)'!BW31</f>
        <v>709</v>
      </c>
      <c r="J32" s="50">
        <f t="shared" si="4"/>
        <v>99951</v>
      </c>
      <c r="K32" s="90">
        <v>94897</v>
      </c>
      <c r="L32" s="52">
        <f t="shared" si="5"/>
        <v>5.3257742605140308</v>
      </c>
      <c r="M32" s="81">
        <f t="shared" si="6"/>
        <v>99.223147601955631</v>
      </c>
      <c r="N32" s="82">
        <f t="shared" si="6"/>
        <v>20.7856933450601</v>
      </c>
      <c r="O32" s="83">
        <f t="shared" si="6"/>
        <v>96.63637242579523</v>
      </c>
      <c r="P32" s="84">
        <v>96.189790788193321</v>
      </c>
      <c r="Q32" s="58"/>
      <c r="R32" s="58"/>
      <c r="S32" s="53">
        <f>'[1]一覧(今年度)'!FB31</f>
        <v>51</v>
      </c>
      <c r="T32" s="49">
        <f>'[1]一覧(今年度)'!FC31</f>
        <v>0</v>
      </c>
      <c r="U32" s="88">
        <f t="shared" si="0"/>
        <v>51</v>
      </c>
      <c r="V32" s="48">
        <f>'[1]一覧(今年度)'!HA31</f>
        <v>0</v>
      </c>
      <c r="W32" s="49">
        <f>'[1]一覧(今年度)'!HB31</f>
        <v>450</v>
      </c>
      <c r="X32" s="88">
        <f t="shared" si="9"/>
        <v>450</v>
      </c>
      <c r="Y32" s="53">
        <f t="shared" si="1"/>
        <v>828</v>
      </c>
      <c r="Z32" s="49">
        <f t="shared" si="1"/>
        <v>2252</v>
      </c>
      <c r="AA32" s="88">
        <f t="shared" si="8"/>
        <v>3080</v>
      </c>
    </row>
    <row r="33" spans="1:27" ht="14.25" x14ac:dyDescent="0.15">
      <c r="A33" s="32"/>
      <c r="B33" s="47" t="s">
        <v>60</v>
      </c>
      <c r="C33" s="48">
        <f>'[1]一覧(今年度)'!BS32</f>
        <v>91914</v>
      </c>
      <c r="D33" s="49">
        <f>'[1]一覧(今年度)'!BT32</f>
        <v>2144</v>
      </c>
      <c r="E33" s="50">
        <f t="shared" si="2"/>
        <v>94058</v>
      </c>
      <c r="F33" s="90">
        <v>89960</v>
      </c>
      <c r="G33" s="52">
        <f t="shared" si="3"/>
        <v>4.555357936860827</v>
      </c>
      <c r="H33" s="53">
        <f>'[1]一覧(今年度)'!BV32</f>
        <v>91154</v>
      </c>
      <c r="I33" s="49">
        <f>'[1]一覧(今年度)'!BW32</f>
        <v>754</v>
      </c>
      <c r="J33" s="50">
        <f t="shared" si="4"/>
        <v>91908</v>
      </c>
      <c r="K33" s="90">
        <v>87641</v>
      </c>
      <c r="L33" s="52">
        <f t="shared" si="5"/>
        <v>4.8687258246711016</v>
      </c>
      <c r="M33" s="81">
        <f t="shared" si="6"/>
        <v>99.173140109232534</v>
      </c>
      <c r="N33" s="82">
        <f t="shared" si="6"/>
        <v>35.167910447761194</v>
      </c>
      <c r="O33" s="83">
        <f t="shared" si="6"/>
        <v>97.714176359267697</v>
      </c>
      <c r="P33" s="84">
        <v>97.422187638950646</v>
      </c>
      <c r="Q33" s="58"/>
      <c r="R33" s="58"/>
      <c r="S33" s="53">
        <f>'[1]一覧(今年度)'!FB32</f>
        <v>39</v>
      </c>
      <c r="T33" s="49">
        <f>'[1]一覧(今年度)'!FC32</f>
        <v>19</v>
      </c>
      <c r="U33" s="88">
        <f t="shared" si="0"/>
        <v>58</v>
      </c>
      <c r="V33" s="48">
        <f>'[1]一覧(今年度)'!HA32</f>
        <v>0</v>
      </c>
      <c r="W33" s="49">
        <f>'[1]一覧(今年度)'!HB32</f>
        <v>111</v>
      </c>
      <c r="X33" s="88">
        <f t="shared" si="9"/>
        <v>111</v>
      </c>
      <c r="Y33" s="53">
        <f t="shared" si="1"/>
        <v>799</v>
      </c>
      <c r="Z33" s="49">
        <f t="shared" si="1"/>
        <v>1298</v>
      </c>
      <c r="AA33" s="88">
        <f t="shared" si="8"/>
        <v>2097</v>
      </c>
    </row>
    <row r="34" spans="1:27" ht="14.25" x14ac:dyDescent="0.15">
      <c r="A34" s="32"/>
      <c r="B34" s="47" t="s">
        <v>61</v>
      </c>
      <c r="C34" s="48">
        <f>'[1]一覧(今年度)'!BS33</f>
        <v>31576</v>
      </c>
      <c r="D34" s="49">
        <f>'[1]一覧(今年度)'!BT33</f>
        <v>130</v>
      </c>
      <c r="E34" s="50">
        <f t="shared" si="2"/>
        <v>31706</v>
      </c>
      <c r="F34" s="90">
        <v>31079</v>
      </c>
      <c r="G34" s="52">
        <f t="shared" si="3"/>
        <v>2.0174394285530424</v>
      </c>
      <c r="H34" s="53">
        <f>'[1]一覧(今年度)'!BV33</f>
        <v>31565</v>
      </c>
      <c r="I34" s="49">
        <f>'[1]一覧(今年度)'!BW33</f>
        <v>7</v>
      </c>
      <c r="J34" s="50">
        <f t="shared" si="4"/>
        <v>31572</v>
      </c>
      <c r="K34" s="90">
        <v>30928</v>
      </c>
      <c r="L34" s="52">
        <f t="shared" si="5"/>
        <v>2.0822555613036733</v>
      </c>
      <c r="M34" s="81">
        <f t="shared" si="6"/>
        <v>99.965163415252093</v>
      </c>
      <c r="N34" s="82">
        <f t="shared" si="6"/>
        <v>5.384615384615385</v>
      </c>
      <c r="O34" s="83">
        <f t="shared" si="6"/>
        <v>99.577367059862482</v>
      </c>
      <c r="P34" s="84">
        <v>99.514141381640329</v>
      </c>
      <c r="Q34" s="58"/>
      <c r="R34" s="58"/>
      <c r="S34" s="53">
        <f>'[1]一覧(今年度)'!FB33</f>
        <v>4</v>
      </c>
      <c r="T34" s="49">
        <f>'[1]一覧(今年度)'!FC33</f>
        <v>0</v>
      </c>
      <c r="U34" s="88">
        <f t="shared" si="0"/>
        <v>4</v>
      </c>
      <c r="V34" s="48">
        <f>'[1]一覧(今年度)'!HA33</f>
        <v>0</v>
      </c>
      <c r="W34" s="49">
        <f>'[1]一覧(今年度)'!HB33</f>
        <v>71</v>
      </c>
      <c r="X34" s="88">
        <f t="shared" si="9"/>
        <v>71</v>
      </c>
      <c r="Y34" s="53">
        <f t="shared" si="1"/>
        <v>15</v>
      </c>
      <c r="Z34" s="49">
        <f t="shared" si="1"/>
        <v>52</v>
      </c>
      <c r="AA34" s="88">
        <f t="shared" si="8"/>
        <v>67</v>
      </c>
    </row>
    <row r="35" spans="1:27" ht="14.25" x14ac:dyDescent="0.15">
      <c r="A35" s="32"/>
      <c r="B35" s="92" t="s">
        <v>62</v>
      </c>
      <c r="C35" s="93">
        <f>'[1]一覧(今年度)'!BS34</f>
        <v>22718</v>
      </c>
      <c r="D35" s="94">
        <f>'[1]一覧(今年度)'!BT34</f>
        <v>843</v>
      </c>
      <c r="E35" s="95">
        <f t="shared" si="2"/>
        <v>23561</v>
      </c>
      <c r="F35" s="96">
        <v>23264</v>
      </c>
      <c r="G35" s="97">
        <f t="shared" si="3"/>
        <v>1.2766506189821183</v>
      </c>
      <c r="H35" s="98">
        <f>'[1]一覧(今年度)'!BV34</f>
        <v>22539</v>
      </c>
      <c r="I35" s="94">
        <f>'[1]一覧(今年度)'!BW34</f>
        <v>237</v>
      </c>
      <c r="J35" s="95">
        <f t="shared" si="4"/>
        <v>22776</v>
      </c>
      <c r="K35" s="96">
        <v>22414</v>
      </c>
      <c r="L35" s="97">
        <f t="shared" si="5"/>
        <v>1.615062014812171</v>
      </c>
      <c r="M35" s="99">
        <f t="shared" si="6"/>
        <v>99.212078528039441</v>
      </c>
      <c r="N35" s="100">
        <f t="shared" si="6"/>
        <v>28.113879003558718</v>
      </c>
      <c r="O35" s="101">
        <f t="shared" si="6"/>
        <v>96.66822291074233</v>
      </c>
      <c r="P35" s="102">
        <v>96.34628610729024</v>
      </c>
      <c r="Q35" s="103"/>
      <c r="R35" s="103"/>
      <c r="S35" s="98">
        <f>'[1]一覧(今年度)'!FB34</f>
        <v>0</v>
      </c>
      <c r="T35" s="94">
        <f>'[1]一覧(今年度)'!FC34</f>
        <v>0</v>
      </c>
      <c r="U35" s="104">
        <f t="shared" si="0"/>
        <v>0</v>
      </c>
      <c r="V35" s="93">
        <f>'[1]一覧(今年度)'!HA34</f>
        <v>0</v>
      </c>
      <c r="W35" s="94">
        <f>'[1]一覧(今年度)'!HB34</f>
        <v>105</v>
      </c>
      <c r="X35" s="104">
        <f t="shared" si="9"/>
        <v>105</v>
      </c>
      <c r="Y35" s="98">
        <f t="shared" si="1"/>
        <v>179</v>
      </c>
      <c r="Z35" s="94">
        <f t="shared" si="1"/>
        <v>501</v>
      </c>
      <c r="AA35" s="104">
        <f t="shared" si="8"/>
        <v>680</v>
      </c>
    </row>
    <row r="36" spans="1:27" ht="14.25" x14ac:dyDescent="0.15">
      <c r="A36" s="32"/>
      <c r="B36" s="33" t="s">
        <v>63</v>
      </c>
      <c r="C36" s="89">
        <f>'[1]一覧(今年度)'!BS35</f>
        <v>31432</v>
      </c>
      <c r="D36" s="87">
        <f>'[1]一覧(今年度)'!BT35</f>
        <v>799</v>
      </c>
      <c r="E36" s="106">
        <f t="shared" si="2"/>
        <v>32231</v>
      </c>
      <c r="F36" s="107">
        <v>31586</v>
      </c>
      <c r="G36" s="108">
        <f t="shared" si="3"/>
        <v>2.0420439435192805</v>
      </c>
      <c r="H36" s="86">
        <f>'[1]一覧(今年度)'!BV35</f>
        <v>31264</v>
      </c>
      <c r="I36" s="87">
        <f>'[1]一覧(今年度)'!BW35</f>
        <v>313</v>
      </c>
      <c r="J36" s="106">
        <f t="shared" si="4"/>
        <v>31577</v>
      </c>
      <c r="K36" s="107">
        <v>30722</v>
      </c>
      <c r="L36" s="108">
        <f t="shared" si="5"/>
        <v>2.7830219386758674</v>
      </c>
      <c r="M36" s="105">
        <f t="shared" si="6"/>
        <v>99.465512853143295</v>
      </c>
      <c r="N36" s="41">
        <f t="shared" si="6"/>
        <v>39.173967459324153</v>
      </c>
      <c r="O36" s="42">
        <f t="shared" si="6"/>
        <v>97.970897583072201</v>
      </c>
      <c r="P36" s="43">
        <v>97.264610903564872</v>
      </c>
      <c r="Q36" s="44"/>
      <c r="R36" s="44"/>
      <c r="S36" s="39">
        <f>'[1]一覧(今年度)'!FB35</f>
        <v>0</v>
      </c>
      <c r="T36" s="35">
        <f>'[1]一覧(今年度)'!FC35</f>
        <v>0</v>
      </c>
      <c r="U36" s="45">
        <f t="shared" si="0"/>
        <v>0</v>
      </c>
      <c r="V36" s="34">
        <f>'[1]一覧(今年度)'!HA35</f>
        <v>0</v>
      </c>
      <c r="W36" s="35">
        <f>'[1]一覧(今年度)'!HB35</f>
        <v>134</v>
      </c>
      <c r="X36" s="45">
        <f t="shared" si="9"/>
        <v>134</v>
      </c>
      <c r="Y36" s="39">
        <f t="shared" si="1"/>
        <v>168</v>
      </c>
      <c r="Z36" s="35">
        <f t="shared" si="1"/>
        <v>352</v>
      </c>
      <c r="AA36" s="45">
        <f t="shared" si="8"/>
        <v>520</v>
      </c>
    </row>
    <row r="37" spans="1:27" ht="14.25" x14ac:dyDescent="0.15">
      <c r="A37" s="32"/>
      <c r="B37" s="47" t="s">
        <v>64</v>
      </c>
      <c r="C37" s="48">
        <f>'[1]一覧(今年度)'!BS36</f>
        <v>96799</v>
      </c>
      <c r="D37" s="49">
        <f>'[1]一覧(今年度)'!BT36</f>
        <v>1285</v>
      </c>
      <c r="E37" s="50">
        <f t="shared" si="2"/>
        <v>98084</v>
      </c>
      <c r="F37" s="90">
        <v>95771</v>
      </c>
      <c r="G37" s="52">
        <f t="shared" si="3"/>
        <v>2.4151361059193284</v>
      </c>
      <c r="H37" s="53">
        <f>'[1]一覧(今年度)'!BV36</f>
        <v>96209</v>
      </c>
      <c r="I37" s="49">
        <f>'[1]一覧(今年度)'!BW36</f>
        <v>447</v>
      </c>
      <c r="J37" s="50">
        <f t="shared" si="4"/>
        <v>96656</v>
      </c>
      <c r="K37" s="90">
        <v>94283</v>
      </c>
      <c r="L37" s="52">
        <f t="shared" si="5"/>
        <v>2.5168906377607838</v>
      </c>
      <c r="M37" s="81">
        <f t="shared" si="6"/>
        <v>99.390489571173262</v>
      </c>
      <c r="N37" s="82">
        <f t="shared" si="6"/>
        <v>34.78599221789883</v>
      </c>
      <c r="O37" s="83">
        <f t="shared" si="6"/>
        <v>98.544105052811872</v>
      </c>
      <c r="P37" s="84">
        <v>98.446293763247752</v>
      </c>
      <c r="Q37" s="58"/>
      <c r="R37" s="58"/>
      <c r="S37" s="53">
        <f>'[1]一覧(今年度)'!FB36</f>
        <v>0</v>
      </c>
      <c r="T37" s="49">
        <f>'[1]一覧(今年度)'!FC36</f>
        <v>0</v>
      </c>
      <c r="U37" s="88">
        <f t="shared" si="0"/>
        <v>0</v>
      </c>
      <c r="V37" s="48">
        <f>'[1]一覧(今年度)'!HA36</f>
        <v>0</v>
      </c>
      <c r="W37" s="49">
        <f>'[1]一覧(今年度)'!HB36</f>
        <v>154</v>
      </c>
      <c r="X37" s="88">
        <f t="shared" si="9"/>
        <v>154</v>
      </c>
      <c r="Y37" s="53">
        <f t="shared" si="1"/>
        <v>590</v>
      </c>
      <c r="Z37" s="49">
        <f t="shared" si="1"/>
        <v>684</v>
      </c>
      <c r="AA37" s="88">
        <f t="shared" si="8"/>
        <v>1274</v>
      </c>
    </row>
    <row r="38" spans="1:27" ht="14.25" x14ac:dyDescent="0.15">
      <c r="A38" s="32"/>
      <c r="B38" s="47" t="s">
        <v>65</v>
      </c>
      <c r="C38" s="48">
        <f>'[1]一覧(今年度)'!BS37</f>
        <v>61329</v>
      </c>
      <c r="D38" s="49">
        <f>'[1]一覧(今年度)'!BT37</f>
        <v>3774</v>
      </c>
      <c r="E38" s="50">
        <f t="shared" si="2"/>
        <v>65103</v>
      </c>
      <c r="F38" s="90">
        <v>63579</v>
      </c>
      <c r="G38" s="52">
        <f t="shared" si="3"/>
        <v>2.3970178832633415</v>
      </c>
      <c r="H38" s="53">
        <f>'[1]一覧(今年度)'!BV37</f>
        <v>60135</v>
      </c>
      <c r="I38" s="49">
        <f>'[1]一覧(今年度)'!BW37</f>
        <v>1292</v>
      </c>
      <c r="J38" s="50">
        <f t="shared" si="4"/>
        <v>61427</v>
      </c>
      <c r="K38" s="90">
        <v>59353</v>
      </c>
      <c r="L38" s="52">
        <f t="shared" si="5"/>
        <v>3.494347379239465</v>
      </c>
      <c r="M38" s="81">
        <f t="shared" si="6"/>
        <v>98.053123318495324</v>
      </c>
      <c r="N38" s="82">
        <f t="shared" si="6"/>
        <v>34.234234234234236</v>
      </c>
      <c r="O38" s="83">
        <f t="shared" si="6"/>
        <v>94.353562815845663</v>
      </c>
      <c r="P38" s="84">
        <v>93.353151197722511</v>
      </c>
      <c r="Q38" s="58"/>
      <c r="R38" s="58"/>
      <c r="S38" s="53">
        <f>'[1]一覧(今年度)'!FB37</f>
        <v>12</v>
      </c>
      <c r="T38" s="49">
        <f>'[1]一覧(今年度)'!FC37</f>
        <v>2</v>
      </c>
      <c r="U38" s="88">
        <f t="shared" si="0"/>
        <v>14</v>
      </c>
      <c r="V38" s="48">
        <f>'[1]一覧(今年度)'!HA37</f>
        <v>0</v>
      </c>
      <c r="W38" s="49">
        <f>'[1]一覧(今年度)'!HB37</f>
        <v>232</v>
      </c>
      <c r="X38" s="88">
        <f t="shared" si="9"/>
        <v>232</v>
      </c>
      <c r="Y38" s="53">
        <f t="shared" si="1"/>
        <v>1206</v>
      </c>
      <c r="Z38" s="49">
        <f t="shared" si="1"/>
        <v>2252</v>
      </c>
      <c r="AA38" s="88">
        <f t="shared" si="8"/>
        <v>3458</v>
      </c>
    </row>
    <row r="39" spans="1:27" ht="14.25" x14ac:dyDescent="0.15">
      <c r="A39" s="32"/>
      <c r="B39" s="109" t="s">
        <v>66</v>
      </c>
      <c r="C39" s="93">
        <f>'[1]一覧(今年度)'!BS38</f>
        <v>84446</v>
      </c>
      <c r="D39" s="94">
        <f>'[1]一覧(今年度)'!BT38</f>
        <v>3086</v>
      </c>
      <c r="E39" s="95">
        <f t="shared" si="2"/>
        <v>87532</v>
      </c>
      <c r="F39" s="96">
        <v>85085</v>
      </c>
      <c r="G39" s="97">
        <f t="shared" si="3"/>
        <v>2.8759475818299349</v>
      </c>
      <c r="H39" s="98">
        <f>'[1]一覧(今年度)'!BV38</f>
        <v>83291</v>
      </c>
      <c r="I39" s="94">
        <f>'[1]一覧(今年度)'!BW38</f>
        <v>872</v>
      </c>
      <c r="J39" s="95">
        <f t="shared" si="4"/>
        <v>84163</v>
      </c>
      <c r="K39" s="96">
        <v>81725</v>
      </c>
      <c r="L39" s="97">
        <f t="shared" si="5"/>
        <v>2.9831752829611502</v>
      </c>
      <c r="M39" s="110">
        <f t="shared" si="6"/>
        <v>98.632262037278267</v>
      </c>
      <c r="N39" s="111">
        <f t="shared" si="6"/>
        <v>28.256642903434869</v>
      </c>
      <c r="O39" s="112">
        <f t="shared" si="6"/>
        <v>96.151121875428416</v>
      </c>
      <c r="P39" s="113">
        <v>96.051007815713689</v>
      </c>
      <c r="Q39" s="114"/>
      <c r="R39" s="114"/>
      <c r="S39" s="69">
        <f>'[1]一覧(今年度)'!FB38</f>
        <v>11</v>
      </c>
      <c r="T39" s="65">
        <f>'[1]一覧(今年度)'!FC38</f>
        <v>0</v>
      </c>
      <c r="U39" s="115">
        <f t="shared" si="0"/>
        <v>11</v>
      </c>
      <c r="V39" s="64">
        <f>'[1]一覧(今年度)'!HA38</f>
        <v>0</v>
      </c>
      <c r="W39" s="65">
        <f>'[1]一覧(今年度)'!HB38</f>
        <v>205</v>
      </c>
      <c r="X39" s="115">
        <f t="shared" si="9"/>
        <v>205</v>
      </c>
      <c r="Y39" s="69">
        <f t="shared" si="1"/>
        <v>1166</v>
      </c>
      <c r="Z39" s="65">
        <f t="shared" si="1"/>
        <v>2009</v>
      </c>
      <c r="AA39" s="115">
        <f t="shared" si="8"/>
        <v>3175</v>
      </c>
    </row>
    <row r="40" spans="1:27" ht="14.25" x14ac:dyDescent="0.15">
      <c r="A40" s="32"/>
      <c r="B40" s="116" t="s">
        <v>67</v>
      </c>
      <c r="C40" s="34">
        <f>'[1]一覧(今年度)'!BS39</f>
        <v>19917</v>
      </c>
      <c r="D40" s="35">
        <f>'[1]一覧(今年度)'!BT39</f>
        <v>810</v>
      </c>
      <c r="E40" s="36">
        <f t="shared" si="2"/>
        <v>20727</v>
      </c>
      <c r="F40" s="80">
        <v>20283</v>
      </c>
      <c r="G40" s="38">
        <f t="shared" si="3"/>
        <v>2.1890252921165509</v>
      </c>
      <c r="H40" s="39">
        <f>'[1]一覧(今年度)'!BV39</f>
        <v>19660</v>
      </c>
      <c r="I40" s="35">
        <f>'[1]一覧(今年度)'!BW39</f>
        <v>152</v>
      </c>
      <c r="J40" s="36">
        <f t="shared" si="4"/>
        <v>19812</v>
      </c>
      <c r="K40" s="80">
        <v>19382</v>
      </c>
      <c r="L40" s="38">
        <f t="shared" si="5"/>
        <v>2.2185532968733876</v>
      </c>
      <c r="M40" s="117">
        <f t="shared" si="6"/>
        <v>98.709645026861466</v>
      </c>
      <c r="N40" s="118">
        <f t="shared" si="6"/>
        <v>18.765432098765434</v>
      </c>
      <c r="O40" s="119">
        <f t="shared" si="6"/>
        <v>95.585468229845134</v>
      </c>
      <c r="P40" s="120">
        <v>95.557856332889614</v>
      </c>
      <c r="Q40" s="121"/>
      <c r="R40" s="121"/>
      <c r="S40" s="122">
        <f>'[1]一覧(今年度)'!FB39</f>
        <v>0</v>
      </c>
      <c r="T40" s="123">
        <f>'[1]一覧(今年度)'!FC39</f>
        <v>0</v>
      </c>
      <c r="U40" s="124">
        <f t="shared" si="0"/>
        <v>0</v>
      </c>
      <c r="V40" s="125">
        <f>'[1]一覧(今年度)'!HA39</f>
        <v>0</v>
      </c>
      <c r="W40" s="123">
        <f>'[1]一覧(今年度)'!HB39</f>
        <v>122</v>
      </c>
      <c r="X40" s="124">
        <f t="shared" si="9"/>
        <v>122</v>
      </c>
      <c r="Y40" s="122">
        <f t="shared" si="1"/>
        <v>257</v>
      </c>
      <c r="Z40" s="123">
        <f t="shared" si="1"/>
        <v>536</v>
      </c>
      <c r="AA40" s="124">
        <f t="shared" si="8"/>
        <v>793</v>
      </c>
    </row>
    <row r="41" spans="1:27" ht="14.25" x14ac:dyDescent="0.15">
      <c r="A41" s="32"/>
      <c r="B41" s="116" t="s">
        <v>68</v>
      </c>
      <c r="C41" s="34">
        <f>'[1]一覧(今年度)'!BS40</f>
        <v>47104</v>
      </c>
      <c r="D41" s="35">
        <f>'[1]一覧(今年度)'!BT40</f>
        <v>224</v>
      </c>
      <c r="E41" s="36">
        <f t="shared" si="2"/>
        <v>47328</v>
      </c>
      <c r="F41" s="80">
        <v>46771</v>
      </c>
      <c r="G41" s="38">
        <f t="shared" si="3"/>
        <v>1.1909088965384533</v>
      </c>
      <c r="H41" s="39">
        <f>'[1]一覧(今年度)'!BV40</f>
        <v>46763</v>
      </c>
      <c r="I41" s="35">
        <f>'[1]一覧(今年度)'!BW40</f>
        <v>76</v>
      </c>
      <c r="J41" s="36">
        <f t="shared" si="4"/>
        <v>46839</v>
      </c>
      <c r="K41" s="80">
        <v>46535</v>
      </c>
      <c r="L41" s="38">
        <f t="shared" si="5"/>
        <v>0.65327173095519508</v>
      </c>
      <c r="M41" s="117">
        <f t="shared" si="6"/>
        <v>99.276069972826093</v>
      </c>
      <c r="N41" s="118">
        <f t="shared" si="6"/>
        <v>33.928571428571431</v>
      </c>
      <c r="O41" s="119">
        <f t="shared" si="6"/>
        <v>98.966784989858013</v>
      </c>
      <c r="P41" s="120">
        <v>99.495413824805965</v>
      </c>
      <c r="Q41" s="121"/>
      <c r="R41" s="121"/>
      <c r="S41" s="122">
        <f>'[1]一覧(今年度)'!FB40</f>
        <v>14</v>
      </c>
      <c r="T41" s="123">
        <f>'[1]一覧(今年度)'!FC40</f>
        <v>0</v>
      </c>
      <c r="U41" s="124">
        <f t="shared" si="0"/>
        <v>14</v>
      </c>
      <c r="V41" s="125">
        <f>'[1]一覧(今年度)'!HA40</f>
        <v>0</v>
      </c>
      <c r="W41" s="123">
        <f>'[1]一覧(今年度)'!HB40</f>
        <v>7</v>
      </c>
      <c r="X41" s="124">
        <f t="shared" si="9"/>
        <v>7</v>
      </c>
      <c r="Y41" s="122">
        <f t="shared" si="1"/>
        <v>355</v>
      </c>
      <c r="Z41" s="123">
        <f t="shared" si="1"/>
        <v>141</v>
      </c>
      <c r="AA41" s="124">
        <f t="shared" si="8"/>
        <v>496</v>
      </c>
    </row>
    <row r="42" spans="1:27" ht="14.25" x14ac:dyDescent="0.15">
      <c r="A42" s="32"/>
      <c r="B42" s="126" t="s">
        <v>69</v>
      </c>
      <c r="C42" s="127">
        <f t="shared" ref="C42:I42" si="10">C43+C44</f>
        <v>5885839</v>
      </c>
      <c r="D42" s="128">
        <f t="shared" si="10"/>
        <v>249880</v>
      </c>
      <c r="E42" s="129">
        <f t="shared" si="10"/>
        <v>6135719</v>
      </c>
      <c r="F42" s="130">
        <f>F43+F44</f>
        <v>5956011</v>
      </c>
      <c r="G42" s="131">
        <f t="shared" si="3"/>
        <v>3.0172543334792365</v>
      </c>
      <c r="H42" s="132">
        <f t="shared" si="10"/>
        <v>5802838</v>
      </c>
      <c r="I42" s="128">
        <f t="shared" si="10"/>
        <v>63039</v>
      </c>
      <c r="J42" s="129">
        <f>J43+J44</f>
        <v>5865877</v>
      </c>
      <c r="K42" s="130">
        <f>K43+K44</f>
        <v>5677284</v>
      </c>
      <c r="L42" s="131">
        <f t="shared" si="5"/>
        <v>3.3218877195504044</v>
      </c>
      <c r="M42" s="133">
        <f t="shared" ref="M42:P50" si="11">H42/C42*100</f>
        <v>98.589818715734495</v>
      </c>
      <c r="N42" s="134">
        <f t="shared" si="11"/>
        <v>25.227709300464223</v>
      </c>
      <c r="O42" s="119">
        <f t="shared" si="11"/>
        <v>95.602112808621115</v>
      </c>
      <c r="P42" s="119">
        <f t="shared" si="11"/>
        <v>95.320240342067876</v>
      </c>
      <c r="Q42" s="135">
        <f t="shared" ref="Q42:AA42" si="12">Q43+Q44</f>
        <v>0</v>
      </c>
      <c r="R42" s="135">
        <f t="shared" si="12"/>
        <v>0</v>
      </c>
      <c r="S42" s="127">
        <f t="shared" si="12"/>
        <v>1255</v>
      </c>
      <c r="T42" s="128">
        <f t="shared" si="12"/>
        <v>256</v>
      </c>
      <c r="U42" s="128">
        <f t="shared" si="12"/>
        <v>1511</v>
      </c>
      <c r="V42" s="132">
        <f t="shared" si="12"/>
        <v>196</v>
      </c>
      <c r="W42" s="128">
        <f t="shared" si="12"/>
        <v>31484</v>
      </c>
      <c r="X42" s="136">
        <f t="shared" si="12"/>
        <v>31680</v>
      </c>
      <c r="Y42" s="137">
        <f t="shared" si="12"/>
        <v>84060</v>
      </c>
      <c r="Z42" s="138">
        <f t="shared" si="12"/>
        <v>155613</v>
      </c>
      <c r="AA42" s="139">
        <f t="shared" si="12"/>
        <v>239673</v>
      </c>
    </row>
    <row r="43" spans="1:27" ht="14.25" x14ac:dyDescent="0.15">
      <c r="A43" s="32"/>
      <c r="B43" s="140" t="s">
        <v>70</v>
      </c>
      <c r="C43" s="141">
        <f t="shared" ref="C43:K43" si="13">SUM(C7:C20)</f>
        <v>4665178</v>
      </c>
      <c r="D43" s="142">
        <f t="shared" si="13"/>
        <v>209876</v>
      </c>
      <c r="E43" s="143">
        <f t="shared" si="13"/>
        <v>4875054</v>
      </c>
      <c r="F43" s="142">
        <f>SUM(F7:F20)</f>
        <v>4731839</v>
      </c>
      <c r="G43" s="144">
        <f t="shared" si="3"/>
        <v>3.0266245322378889</v>
      </c>
      <c r="H43" s="145">
        <f t="shared" si="13"/>
        <v>4595534</v>
      </c>
      <c r="I43" s="142">
        <f t="shared" si="13"/>
        <v>52721</v>
      </c>
      <c r="J43" s="143">
        <f t="shared" si="13"/>
        <v>4648255</v>
      </c>
      <c r="K43" s="142">
        <f t="shared" si="13"/>
        <v>4496617</v>
      </c>
      <c r="L43" s="144">
        <f t="shared" si="5"/>
        <v>3.3722685298747925</v>
      </c>
      <c r="M43" s="146">
        <f t="shared" si="11"/>
        <v>98.507152353029198</v>
      </c>
      <c r="N43" s="147">
        <f t="shared" si="11"/>
        <v>25.120070899007036</v>
      </c>
      <c r="O43" s="148">
        <f t="shared" si="11"/>
        <v>95.347764352969222</v>
      </c>
      <c r="P43" s="148">
        <f t="shared" si="11"/>
        <v>95.028951745822283</v>
      </c>
      <c r="Q43" s="149">
        <f t="shared" ref="Q43:AA43" si="14">SUM(Q7:Q20)</f>
        <v>0</v>
      </c>
      <c r="R43" s="149">
        <f t="shared" si="14"/>
        <v>0</v>
      </c>
      <c r="S43" s="141">
        <f t="shared" si="14"/>
        <v>1036</v>
      </c>
      <c r="T43" s="142">
        <f t="shared" si="14"/>
        <v>196</v>
      </c>
      <c r="U43" s="150">
        <f t="shared" si="14"/>
        <v>1232</v>
      </c>
      <c r="V43" s="151">
        <f t="shared" si="14"/>
        <v>189</v>
      </c>
      <c r="W43" s="142">
        <f t="shared" si="14"/>
        <v>28181</v>
      </c>
      <c r="X43" s="115">
        <f t="shared" si="14"/>
        <v>28370</v>
      </c>
      <c r="Y43" s="141">
        <f t="shared" si="14"/>
        <v>70491</v>
      </c>
      <c r="Z43" s="142">
        <f t="shared" si="14"/>
        <v>129170</v>
      </c>
      <c r="AA43" s="115">
        <f t="shared" si="14"/>
        <v>199661</v>
      </c>
    </row>
    <row r="44" spans="1:27" ht="14.25" x14ac:dyDescent="0.15">
      <c r="A44" s="32"/>
      <c r="B44" s="152" t="s">
        <v>71</v>
      </c>
      <c r="C44" s="127">
        <f t="shared" ref="C44:K44" si="15">C46+C47+C48+C49+C50</f>
        <v>1220661</v>
      </c>
      <c r="D44" s="128">
        <f t="shared" si="15"/>
        <v>40004</v>
      </c>
      <c r="E44" s="153">
        <f t="shared" si="15"/>
        <v>1260665</v>
      </c>
      <c r="F44" s="128">
        <f t="shared" si="15"/>
        <v>1224172</v>
      </c>
      <c r="G44" s="154">
        <f t="shared" si="3"/>
        <v>2.9810353447064628</v>
      </c>
      <c r="H44" s="132">
        <f t="shared" si="15"/>
        <v>1207304</v>
      </c>
      <c r="I44" s="128">
        <f t="shared" si="15"/>
        <v>10318</v>
      </c>
      <c r="J44" s="153">
        <f t="shared" si="15"/>
        <v>1217622</v>
      </c>
      <c r="K44" s="128">
        <f t="shared" si="15"/>
        <v>1180667</v>
      </c>
      <c r="L44" s="154">
        <f t="shared" si="5"/>
        <v>3.1300104093702963</v>
      </c>
      <c r="M44" s="133">
        <f t="shared" si="11"/>
        <v>98.905756798980221</v>
      </c>
      <c r="N44" s="134">
        <f t="shared" si="11"/>
        <v>25.792420757924205</v>
      </c>
      <c r="O44" s="155">
        <f t="shared" si="11"/>
        <v>96.585690885366063</v>
      </c>
      <c r="P44" s="155">
        <f t="shared" si="11"/>
        <v>96.446169329146556</v>
      </c>
      <c r="Q44" s="135">
        <f t="shared" ref="Q44:AA44" si="16">Q46+Q47+Q48+Q49+Q50</f>
        <v>0</v>
      </c>
      <c r="R44" s="135">
        <f t="shared" si="16"/>
        <v>0</v>
      </c>
      <c r="S44" s="127">
        <f t="shared" si="16"/>
        <v>219</v>
      </c>
      <c r="T44" s="128">
        <f t="shared" si="16"/>
        <v>60</v>
      </c>
      <c r="U44" s="128">
        <f t="shared" si="16"/>
        <v>279</v>
      </c>
      <c r="V44" s="132">
        <f t="shared" si="16"/>
        <v>7</v>
      </c>
      <c r="W44" s="128">
        <f t="shared" si="16"/>
        <v>3303</v>
      </c>
      <c r="X44" s="136">
        <f t="shared" si="16"/>
        <v>3310</v>
      </c>
      <c r="Y44" s="127">
        <f t="shared" si="16"/>
        <v>13569</v>
      </c>
      <c r="Z44" s="128">
        <f t="shared" si="16"/>
        <v>26443</v>
      </c>
      <c r="AA44" s="136">
        <f t="shared" si="16"/>
        <v>40012</v>
      </c>
    </row>
    <row r="45" spans="1:27" ht="14.25" hidden="1" x14ac:dyDescent="0.15">
      <c r="A45" s="32"/>
      <c r="B45" s="152" t="s">
        <v>72</v>
      </c>
      <c r="C45" s="127">
        <f t="shared" ref="C45:K45" si="17">SUM(C8:C20)</f>
        <v>2836688</v>
      </c>
      <c r="D45" s="128">
        <f t="shared" si="17"/>
        <v>145168</v>
      </c>
      <c r="E45" s="129">
        <f t="shared" si="17"/>
        <v>2981856</v>
      </c>
      <c r="F45" s="129">
        <f t="shared" si="17"/>
        <v>2905663</v>
      </c>
      <c r="G45" s="129">
        <f t="shared" si="17"/>
        <v>36.814183772570267</v>
      </c>
      <c r="H45" s="132">
        <f t="shared" si="17"/>
        <v>2790685</v>
      </c>
      <c r="I45" s="128">
        <f t="shared" si="17"/>
        <v>29730</v>
      </c>
      <c r="J45" s="129">
        <f t="shared" si="17"/>
        <v>2820415</v>
      </c>
      <c r="K45" s="129">
        <f t="shared" si="17"/>
        <v>2743373</v>
      </c>
      <c r="L45" s="129">
        <f t="shared" si="5"/>
        <v>2.8082947524817077</v>
      </c>
      <c r="M45" s="133">
        <f t="shared" si="11"/>
        <v>98.378284816659431</v>
      </c>
      <c r="N45" s="134">
        <f t="shared" si="11"/>
        <v>20.479720048495537</v>
      </c>
      <c r="O45" s="119">
        <f t="shared" si="11"/>
        <v>94.585888788727559</v>
      </c>
      <c r="P45" s="119">
        <f t="shared" ref="P45:P50" si="18">M45/F45*100</f>
        <v>3.3857431098052123E-3</v>
      </c>
      <c r="Q45" s="135">
        <f t="shared" ref="Q45:AA45" si="19">SUM(Q8:Q20)</f>
        <v>0</v>
      </c>
      <c r="R45" s="135">
        <f t="shared" si="19"/>
        <v>0</v>
      </c>
      <c r="S45" s="127">
        <f t="shared" si="19"/>
        <v>481</v>
      </c>
      <c r="T45" s="128">
        <f t="shared" si="19"/>
        <v>56</v>
      </c>
      <c r="U45" s="153">
        <f t="shared" si="19"/>
        <v>537</v>
      </c>
      <c r="V45" s="132">
        <f t="shared" si="19"/>
        <v>177</v>
      </c>
      <c r="W45" s="128">
        <f t="shared" si="19"/>
        <v>20179</v>
      </c>
      <c r="X45" s="153">
        <f t="shared" si="19"/>
        <v>20356</v>
      </c>
      <c r="Y45" s="127">
        <f t="shared" si="19"/>
        <v>46307</v>
      </c>
      <c r="Z45" s="128">
        <f t="shared" si="19"/>
        <v>95315</v>
      </c>
      <c r="AA45" s="153">
        <f t="shared" si="19"/>
        <v>141622</v>
      </c>
    </row>
    <row r="46" spans="1:27" ht="14.25" hidden="1" x14ac:dyDescent="0.15">
      <c r="A46" s="32"/>
      <c r="B46" s="156" t="s">
        <v>73</v>
      </c>
      <c r="C46" s="127">
        <f t="shared" ref="C46:K46" si="20">SUM(C21:C27)</f>
        <v>380809</v>
      </c>
      <c r="D46" s="128">
        <f t="shared" si="20"/>
        <v>19475</v>
      </c>
      <c r="E46" s="129">
        <f t="shared" si="20"/>
        <v>400284</v>
      </c>
      <c r="F46" s="129">
        <f t="shared" si="20"/>
        <v>389480</v>
      </c>
      <c r="G46" s="129">
        <f t="shared" si="20"/>
        <v>15.372622172334498</v>
      </c>
      <c r="H46" s="132">
        <f t="shared" si="20"/>
        <v>374811</v>
      </c>
      <c r="I46" s="128">
        <f t="shared" si="20"/>
        <v>4391</v>
      </c>
      <c r="J46" s="129">
        <f t="shared" si="20"/>
        <v>379202</v>
      </c>
      <c r="K46" s="129">
        <f t="shared" si="20"/>
        <v>368492</v>
      </c>
      <c r="L46" s="129">
        <f t="shared" si="5"/>
        <v>2.9064403026388632</v>
      </c>
      <c r="M46" s="133">
        <f t="shared" si="11"/>
        <v>98.4249321838507</v>
      </c>
      <c r="N46" s="134">
        <f t="shared" si="11"/>
        <v>22.546854942233633</v>
      </c>
      <c r="O46" s="119">
        <f t="shared" si="11"/>
        <v>94.73323940002598</v>
      </c>
      <c r="P46" s="119">
        <f t="shared" si="18"/>
        <v>2.5270856573855065E-2</v>
      </c>
      <c r="Q46" s="135">
        <f t="shared" ref="Q46:AA46" si="21">SUM(Q21:Q27)</f>
        <v>0</v>
      </c>
      <c r="R46" s="135">
        <f t="shared" si="21"/>
        <v>0</v>
      </c>
      <c r="S46" s="127">
        <f t="shared" si="21"/>
        <v>50</v>
      </c>
      <c r="T46" s="128">
        <f t="shared" si="21"/>
        <v>26</v>
      </c>
      <c r="U46" s="124">
        <f t="shared" si="21"/>
        <v>76</v>
      </c>
      <c r="V46" s="132">
        <f t="shared" si="21"/>
        <v>0</v>
      </c>
      <c r="W46" s="128">
        <f t="shared" si="21"/>
        <v>1301</v>
      </c>
      <c r="X46" s="124">
        <f t="shared" si="21"/>
        <v>1301</v>
      </c>
      <c r="Y46" s="127">
        <f t="shared" si="21"/>
        <v>6048</v>
      </c>
      <c r="Z46" s="128">
        <f t="shared" si="21"/>
        <v>13809</v>
      </c>
      <c r="AA46" s="124">
        <f t="shared" si="21"/>
        <v>19857</v>
      </c>
    </row>
    <row r="47" spans="1:27" ht="14.25" hidden="1" x14ac:dyDescent="0.15">
      <c r="A47" s="32"/>
      <c r="B47" s="156" t="s">
        <v>74</v>
      </c>
      <c r="C47" s="127">
        <f t="shared" ref="C47:K47" si="22">SUM(C28:C35)</f>
        <v>498825</v>
      </c>
      <c r="D47" s="128">
        <f t="shared" si="22"/>
        <v>10551</v>
      </c>
      <c r="E47" s="129">
        <f t="shared" si="22"/>
        <v>509376</v>
      </c>
      <c r="F47" s="129">
        <f t="shared" si="22"/>
        <v>491617</v>
      </c>
      <c r="G47" s="129">
        <f t="shared" si="22"/>
        <v>24.628685946031283</v>
      </c>
      <c r="H47" s="132">
        <f t="shared" si="22"/>
        <v>495171</v>
      </c>
      <c r="I47" s="128">
        <f t="shared" si="22"/>
        <v>2775</v>
      </c>
      <c r="J47" s="129">
        <f t="shared" si="22"/>
        <v>497946</v>
      </c>
      <c r="K47" s="129">
        <f t="shared" si="22"/>
        <v>480175</v>
      </c>
      <c r="L47" s="129">
        <f t="shared" si="5"/>
        <v>3.700942364762847</v>
      </c>
      <c r="M47" s="133">
        <f t="shared" si="11"/>
        <v>99.267478574650426</v>
      </c>
      <c r="N47" s="134">
        <f t="shared" si="11"/>
        <v>26.30082456639181</v>
      </c>
      <c r="O47" s="119">
        <f t="shared" si="11"/>
        <v>97.756078024877496</v>
      </c>
      <c r="P47" s="119">
        <f t="shared" si="18"/>
        <v>2.019203538011306E-2</v>
      </c>
      <c r="Q47" s="135">
        <f t="shared" ref="Q47:AA47" si="23">SUM(Q28:Q35)</f>
        <v>0</v>
      </c>
      <c r="R47" s="135">
        <f t="shared" si="23"/>
        <v>0</v>
      </c>
      <c r="S47" s="127">
        <f t="shared" si="23"/>
        <v>132</v>
      </c>
      <c r="T47" s="128">
        <f t="shared" si="23"/>
        <v>32</v>
      </c>
      <c r="U47" s="124">
        <f t="shared" si="23"/>
        <v>164</v>
      </c>
      <c r="V47" s="132">
        <f t="shared" si="23"/>
        <v>7</v>
      </c>
      <c r="W47" s="128">
        <f t="shared" si="23"/>
        <v>1148</v>
      </c>
      <c r="X47" s="124">
        <f t="shared" si="23"/>
        <v>1155</v>
      </c>
      <c r="Y47" s="127">
        <f t="shared" si="23"/>
        <v>3779</v>
      </c>
      <c r="Z47" s="128">
        <f t="shared" si="23"/>
        <v>6660</v>
      </c>
      <c r="AA47" s="124">
        <f t="shared" si="23"/>
        <v>10439</v>
      </c>
    </row>
    <row r="48" spans="1:27" ht="14.25" hidden="1" x14ac:dyDescent="0.15">
      <c r="A48" s="32"/>
      <c r="B48" s="156" t="s">
        <v>75</v>
      </c>
      <c r="C48" s="127">
        <f t="shared" ref="C48:K48" si="24">SUM(C36:C39)</f>
        <v>274006</v>
      </c>
      <c r="D48" s="128">
        <f t="shared" si="24"/>
        <v>8944</v>
      </c>
      <c r="E48" s="129">
        <f t="shared" si="24"/>
        <v>282950</v>
      </c>
      <c r="F48" s="129">
        <f t="shared" si="24"/>
        <v>276021</v>
      </c>
      <c r="G48" s="129">
        <f t="shared" si="24"/>
        <v>9.7301455145318858</v>
      </c>
      <c r="H48" s="132">
        <f t="shared" si="24"/>
        <v>270899</v>
      </c>
      <c r="I48" s="128">
        <f t="shared" si="24"/>
        <v>2924</v>
      </c>
      <c r="J48" s="129">
        <f t="shared" si="24"/>
        <v>273823</v>
      </c>
      <c r="K48" s="129">
        <f t="shared" si="24"/>
        <v>266083</v>
      </c>
      <c r="L48" s="129">
        <f t="shared" si="5"/>
        <v>2.9088667821694734</v>
      </c>
      <c r="M48" s="133">
        <f t="shared" si="11"/>
        <v>98.86608322445494</v>
      </c>
      <c r="N48" s="134">
        <f t="shared" si="11"/>
        <v>32.692307692307693</v>
      </c>
      <c r="O48" s="119">
        <f t="shared" si="11"/>
        <v>96.774341756494081</v>
      </c>
      <c r="P48" s="119">
        <f t="shared" si="18"/>
        <v>3.5818319339635363E-2</v>
      </c>
      <c r="Q48" s="135">
        <f t="shared" ref="Q48:AA48" si="25">SUM(Q36:Q39)</f>
        <v>0</v>
      </c>
      <c r="R48" s="135">
        <f t="shared" si="25"/>
        <v>0</v>
      </c>
      <c r="S48" s="127">
        <f t="shared" si="25"/>
        <v>23</v>
      </c>
      <c r="T48" s="128">
        <f t="shared" si="25"/>
        <v>2</v>
      </c>
      <c r="U48" s="124">
        <f t="shared" si="25"/>
        <v>25</v>
      </c>
      <c r="V48" s="132">
        <f t="shared" si="25"/>
        <v>0</v>
      </c>
      <c r="W48" s="128">
        <f t="shared" si="25"/>
        <v>725</v>
      </c>
      <c r="X48" s="124">
        <f t="shared" si="25"/>
        <v>725</v>
      </c>
      <c r="Y48" s="127">
        <f t="shared" si="25"/>
        <v>3130</v>
      </c>
      <c r="Z48" s="128">
        <f t="shared" si="25"/>
        <v>5297</v>
      </c>
      <c r="AA48" s="124">
        <f t="shared" si="25"/>
        <v>8427</v>
      </c>
    </row>
    <row r="49" spans="1:27" ht="14.25" hidden="1" x14ac:dyDescent="0.15">
      <c r="A49" s="32"/>
      <c r="B49" s="156" t="s">
        <v>76</v>
      </c>
      <c r="C49" s="127">
        <f t="shared" ref="C49:L50" si="26">SUM(C40:C40)</f>
        <v>19917</v>
      </c>
      <c r="D49" s="128">
        <f t="shared" si="26"/>
        <v>810</v>
      </c>
      <c r="E49" s="129">
        <f t="shared" si="26"/>
        <v>20727</v>
      </c>
      <c r="F49" s="129">
        <f t="shared" si="26"/>
        <v>20283</v>
      </c>
      <c r="G49" s="129">
        <f t="shared" si="26"/>
        <v>2.1890252921165509</v>
      </c>
      <c r="H49" s="132">
        <f t="shared" si="26"/>
        <v>19660</v>
      </c>
      <c r="I49" s="128">
        <f t="shared" si="26"/>
        <v>152</v>
      </c>
      <c r="J49" s="129">
        <f t="shared" si="26"/>
        <v>19812</v>
      </c>
      <c r="K49" s="129">
        <f t="shared" si="26"/>
        <v>19382</v>
      </c>
      <c r="L49" s="129">
        <f t="shared" si="5"/>
        <v>2.2185532968733876</v>
      </c>
      <c r="M49" s="133">
        <f t="shared" si="11"/>
        <v>98.709645026861466</v>
      </c>
      <c r="N49" s="134">
        <f t="shared" si="11"/>
        <v>18.765432098765434</v>
      </c>
      <c r="O49" s="119">
        <f t="shared" si="11"/>
        <v>95.585468229845134</v>
      </c>
      <c r="P49" s="119">
        <f t="shared" si="18"/>
        <v>0.48666195842262716</v>
      </c>
      <c r="Q49" s="135">
        <f t="shared" ref="Q49:AA50" si="27">SUM(Q40:Q40)</f>
        <v>0</v>
      </c>
      <c r="R49" s="135">
        <f t="shared" si="27"/>
        <v>0</v>
      </c>
      <c r="S49" s="127">
        <f t="shared" si="27"/>
        <v>0</v>
      </c>
      <c r="T49" s="128">
        <f t="shared" si="27"/>
        <v>0</v>
      </c>
      <c r="U49" s="124">
        <f t="shared" si="27"/>
        <v>0</v>
      </c>
      <c r="V49" s="132">
        <f t="shared" si="27"/>
        <v>0</v>
      </c>
      <c r="W49" s="128">
        <f t="shared" si="27"/>
        <v>122</v>
      </c>
      <c r="X49" s="124">
        <f t="shared" si="27"/>
        <v>122</v>
      </c>
      <c r="Y49" s="127">
        <f t="shared" si="27"/>
        <v>257</v>
      </c>
      <c r="Z49" s="128">
        <f t="shared" si="27"/>
        <v>536</v>
      </c>
      <c r="AA49" s="124">
        <f t="shared" si="27"/>
        <v>793</v>
      </c>
    </row>
    <row r="50" spans="1:27" ht="14.25" hidden="1" x14ac:dyDescent="0.15">
      <c r="A50" s="32"/>
      <c r="B50" s="156" t="s">
        <v>77</v>
      </c>
      <c r="C50" s="127">
        <f>SUM(C41:C41)</f>
        <v>47104</v>
      </c>
      <c r="D50" s="128">
        <f t="shared" si="26"/>
        <v>224</v>
      </c>
      <c r="E50" s="129">
        <f t="shared" si="26"/>
        <v>47328</v>
      </c>
      <c r="F50" s="129">
        <f t="shared" si="26"/>
        <v>46771</v>
      </c>
      <c r="G50" s="129">
        <f t="shared" si="26"/>
        <v>1.1909088965384533</v>
      </c>
      <c r="H50" s="132">
        <f t="shared" si="26"/>
        <v>46763</v>
      </c>
      <c r="I50" s="128">
        <f t="shared" si="26"/>
        <v>76</v>
      </c>
      <c r="J50" s="129">
        <f t="shared" si="26"/>
        <v>46839</v>
      </c>
      <c r="K50" s="129">
        <f t="shared" si="26"/>
        <v>46535</v>
      </c>
      <c r="L50" s="129">
        <f t="shared" si="26"/>
        <v>0.65327173095519508</v>
      </c>
      <c r="M50" s="133">
        <f t="shared" si="11"/>
        <v>99.276069972826093</v>
      </c>
      <c r="N50" s="134">
        <f t="shared" si="11"/>
        <v>33.928571428571431</v>
      </c>
      <c r="O50" s="119">
        <f t="shared" si="11"/>
        <v>98.966784989858013</v>
      </c>
      <c r="P50" s="119">
        <f t="shared" si="18"/>
        <v>0.21225988320289516</v>
      </c>
      <c r="Q50" s="135">
        <f t="shared" si="27"/>
        <v>0</v>
      </c>
      <c r="R50" s="135">
        <f t="shared" si="27"/>
        <v>0</v>
      </c>
      <c r="S50" s="127">
        <f t="shared" si="27"/>
        <v>14</v>
      </c>
      <c r="T50" s="128">
        <f t="shared" si="27"/>
        <v>0</v>
      </c>
      <c r="U50" s="124">
        <f t="shared" si="27"/>
        <v>14</v>
      </c>
      <c r="V50" s="132">
        <f t="shared" si="27"/>
        <v>0</v>
      </c>
      <c r="W50" s="128">
        <f t="shared" si="27"/>
        <v>7</v>
      </c>
      <c r="X50" s="124">
        <f t="shared" si="27"/>
        <v>7</v>
      </c>
      <c r="Y50" s="127">
        <f t="shared" si="27"/>
        <v>355</v>
      </c>
      <c r="Z50" s="128">
        <f t="shared" si="27"/>
        <v>141</v>
      </c>
      <c r="AA50" s="124">
        <f t="shared" si="27"/>
        <v>496</v>
      </c>
    </row>
  </sheetData>
  <mergeCells count="15">
    <mergeCell ref="Y4:AA4"/>
    <mergeCell ref="C4:G4"/>
    <mergeCell ref="H4:L4"/>
    <mergeCell ref="M4:P4"/>
    <mergeCell ref="S4:U4"/>
    <mergeCell ref="V4:X4"/>
    <mergeCell ref="Y5:Y6"/>
    <mergeCell ref="Z5:Z6"/>
    <mergeCell ref="AA5:AA6"/>
    <mergeCell ref="S5:S6"/>
    <mergeCell ref="T5:T6"/>
    <mergeCell ref="U5:U6"/>
    <mergeCell ref="V5:V6"/>
    <mergeCell ref="W5:W6"/>
    <mergeCell ref="X5:X6"/>
  </mergeCells>
  <phoneticPr fontId="3"/>
  <dataValidations count="2">
    <dataValidation imeMode="on" allowBlank="1" showInputMessage="1" showErrorMessage="1" sqref="B54:B1048576 L2 B1:B50 A2 S2:XFD6 C2:I2 D5:G6 I3:J3 N5:P6 I5:L6 Q3:R6 M4:M6 A3:C6 D3:G3 H3:H6"/>
    <dataValidation imeMode="off" allowBlank="1" showInputMessage="1" showErrorMessage="1" sqref="S1:XFD1 A1 A54:A1048576 A7:A50 C1:L1 C54:XFD1048576 C7:XFD50"/>
  </dataValidations>
  <pageMargins left="0.39370078740157483" right="0.19685039370078741" top="0.59055118110236227" bottom="0.39370078740157483" header="0.19685039370078741" footer="0.19685039370078741"/>
  <pageSetup paperSize="9" scale="82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軽自</vt:lpstr>
      <vt:lpstr>軽自!Print_Area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2023-09-05T01:02:04Z</cp:lastPrinted>
  <dcterms:created xsi:type="dcterms:W3CDTF">2023-09-01T01:41:16Z</dcterms:created>
  <dcterms:modified xsi:type="dcterms:W3CDTF">2023-09-05T01:02:08Z</dcterms:modified>
</cp:coreProperties>
</file>