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4）\04_R5.5末\09_HP更新\HP用データ\"/>
    </mc:Choice>
  </mc:AlternateContent>
  <bookViews>
    <workbookView xWindow="0" yWindow="0" windowWidth="20700" windowHeight="7740"/>
  </bookViews>
  <sheets>
    <sheet name="固定" sheetId="1" r:id="rId1"/>
  </sheets>
  <externalReferences>
    <externalReference r:id="rId2"/>
  </externalReferences>
  <definedNames>
    <definedName name="_xlnm.Print_Area" localSheetId="0">固定!$C$1:$AB$52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0" i="1" l="1"/>
  <c r="U50" i="1"/>
  <c r="S50" i="1"/>
  <c r="R50" i="1"/>
  <c r="L50" i="1"/>
  <c r="G50" i="1"/>
  <c r="E50" i="1"/>
  <c r="S49" i="1"/>
  <c r="R49" i="1"/>
  <c r="L49" i="1"/>
  <c r="L44" i="1" s="1"/>
  <c r="G49" i="1"/>
  <c r="F49" i="1"/>
  <c r="D49" i="1"/>
  <c r="W48" i="1"/>
  <c r="U48" i="1"/>
  <c r="S48" i="1"/>
  <c r="R48" i="1"/>
  <c r="L48" i="1"/>
  <c r="I48" i="1"/>
  <c r="G48" i="1"/>
  <c r="S47" i="1"/>
  <c r="R47" i="1"/>
  <c r="L47" i="1"/>
  <c r="G47" i="1"/>
  <c r="W46" i="1"/>
  <c r="S46" i="1"/>
  <c r="R46" i="1"/>
  <c r="R44" i="1" s="1"/>
  <c r="L46" i="1"/>
  <c r="G46" i="1"/>
  <c r="G44" i="1" s="1"/>
  <c r="G42" i="1" s="1"/>
  <c r="S45" i="1"/>
  <c r="R45" i="1"/>
  <c r="L45" i="1"/>
  <c r="G45" i="1"/>
  <c r="S44" i="1"/>
  <c r="Q44" i="1"/>
  <c r="S43" i="1"/>
  <c r="R43" i="1"/>
  <c r="R42" i="1" s="1"/>
  <c r="L43" i="1"/>
  <c r="G43" i="1"/>
  <c r="S42" i="1"/>
  <c r="X41" i="1"/>
  <c r="X50" i="1" s="1"/>
  <c r="W41" i="1"/>
  <c r="Y41" i="1" s="1"/>
  <c r="Y50" i="1" s="1"/>
  <c r="U41" i="1"/>
  <c r="T41" i="1"/>
  <c r="T50" i="1" s="1"/>
  <c r="J41" i="1"/>
  <c r="I41" i="1"/>
  <c r="I50" i="1" s="1"/>
  <c r="N50" i="1" s="1"/>
  <c r="Q50" i="1" s="1"/>
  <c r="E41" i="1"/>
  <c r="AA41" i="1" s="1"/>
  <c r="AA50" i="1" s="1"/>
  <c r="D41" i="1"/>
  <c r="D50" i="1" s="1"/>
  <c r="X40" i="1"/>
  <c r="Y40" i="1" s="1"/>
  <c r="Y49" i="1" s="1"/>
  <c r="W40" i="1"/>
  <c r="W49" i="1" s="1"/>
  <c r="U40" i="1"/>
  <c r="U49" i="1" s="1"/>
  <c r="T40" i="1"/>
  <c r="V40" i="1" s="1"/>
  <c r="V49" i="1" s="1"/>
  <c r="O40" i="1"/>
  <c r="J40" i="1"/>
  <c r="J49" i="1" s="1"/>
  <c r="I40" i="1"/>
  <c r="N40" i="1" s="1"/>
  <c r="H40" i="1"/>
  <c r="H49" i="1" s="1"/>
  <c r="E40" i="1"/>
  <c r="D40" i="1"/>
  <c r="F40" i="1" s="1"/>
  <c r="X39" i="1"/>
  <c r="W39" i="1"/>
  <c r="U39" i="1"/>
  <c r="T39" i="1"/>
  <c r="V39" i="1" s="1"/>
  <c r="J39" i="1"/>
  <c r="O39" i="1" s="1"/>
  <c r="I39" i="1"/>
  <c r="N39" i="1" s="1"/>
  <c r="H39" i="1"/>
  <c r="E39" i="1"/>
  <c r="D39" i="1"/>
  <c r="F39" i="1" s="1"/>
  <c r="X38" i="1"/>
  <c r="Y38" i="1" s="1"/>
  <c r="W38" i="1"/>
  <c r="U38" i="1"/>
  <c r="T38" i="1"/>
  <c r="V38" i="1" s="1"/>
  <c r="J38" i="1"/>
  <c r="I38" i="1"/>
  <c r="N38" i="1" s="1"/>
  <c r="E38" i="1"/>
  <c r="AA38" i="1" s="1"/>
  <c r="D38" i="1"/>
  <c r="F38" i="1" s="1"/>
  <c r="H38" i="1" s="1"/>
  <c r="X37" i="1"/>
  <c r="Y37" i="1" s="1"/>
  <c r="W37" i="1"/>
  <c r="V37" i="1"/>
  <c r="U37" i="1"/>
  <c r="T37" i="1"/>
  <c r="J37" i="1"/>
  <c r="O37" i="1" s="1"/>
  <c r="I37" i="1"/>
  <c r="N37" i="1" s="1"/>
  <c r="E37" i="1"/>
  <c r="D37" i="1"/>
  <c r="F37" i="1" s="1"/>
  <c r="H37" i="1" s="1"/>
  <c r="Z36" i="1"/>
  <c r="X36" i="1"/>
  <c r="W36" i="1"/>
  <c r="U36" i="1"/>
  <c r="T36" i="1"/>
  <c r="J36" i="1"/>
  <c r="I36" i="1"/>
  <c r="N36" i="1" s="1"/>
  <c r="E36" i="1"/>
  <c r="AA36" i="1" s="1"/>
  <c r="D36" i="1"/>
  <c r="D48" i="1" s="1"/>
  <c r="X35" i="1"/>
  <c r="Y35" i="1" s="1"/>
  <c r="W35" i="1"/>
  <c r="V35" i="1"/>
  <c r="U35" i="1"/>
  <c r="T35" i="1"/>
  <c r="J35" i="1"/>
  <c r="O35" i="1" s="1"/>
  <c r="I35" i="1"/>
  <c r="N35" i="1" s="1"/>
  <c r="E35" i="1"/>
  <c r="D35" i="1"/>
  <c r="F35" i="1" s="1"/>
  <c r="H35" i="1" s="1"/>
  <c r="Z34" i="1"/>
  <c r="AB34" i="1" s="1"/>
  <c r="X34" i="1"/>
  <c r="Y34" i="1" s="1"/>
  <c r="W34" i="1"/>
  <c r="U34" i="1"/>
  <c r="T34" i="1"/>
  <c r="V34" i="1" s="1"/>
  <c r="J34" i="1"/>
  <c r="I34" i="1"/>
  <c r="K34" i="1" s="1"/>
  <c r="E34" i="1"/>
  <c r="AA34" i="1" s="1"/>
  <c r="D34" i="1"/>
  <c r="N34" i="1" s="1"/>
  <c r="X33" i="1"/>
  <c r="Y33" i="1" s="1"/>
  <c r="W33" i="1"/>
  <c r="U33" i="1"/>
  <c r="T33" i="1"/>
  <c r="V33" i="1" s="1"/>
  <c r="J33" i="1"/>
  <c r="O33" i="1" s="1"/>
  <c r="I33" i="1"/>
  <c r="N33" i="1" s="1"/>
  <c r="H33" i="1"/>
  <c r="E33" i="1"/>
  <c r="AA33" i="1" s="1"/>
  <c r="D33" i="1"/>
  <c r="F33" i="1" s="1"/>
  <c r="Z32" i="1"/>
  <c r="X32" i="1"/>
  <c r="Y32" i="1" s="1"/>
  <c r="W32" i="1"/>
  <c r="U32" i="1"/>
  <c r="T32" i="1"/>
  <c r="V32" i="1" s="1"/>
  <c r="O32" i="1"/>
  <c r="J32" i="1"/>
  <c r="I32" i="1"/>
  <c r="K32" i="1" s="1"/>
  <c r="M32" i="1" s="1"/>
  <c r="E32" i="1"/>
  <c r="D32" i="1"/>
  <c r="N32" i="1" s="1"/>
  <c r="X31" i="1"/>
  <c r="Y31" i="1" s="1"/>
  <c r="W31" i="1"/>
  <c r="U31" i="1"/>
  <c r="T31" i="1"/>
  <c r="V31" i="1" s="1"/>
  <c r="J31" i="1"/>
  <c r="O31" i="1" s="1"/>
  <c r="I31" i="1"/>
  <c r="N31" i="1" s="1"/>
  <c r="H31" i="1"/>
  <c r="E31" i="1"/>
  <c r="D31" i="1"/>
  <c r="F31" i="1" s="1"/>
  <c r="Z30" i="1"/>
  <c r="AB30" i="1" s="1"/>
  <c r="X30" i="1"/>
  <c r="Y30" i="1" s="1"/>
  <c r="W30" i="1"/>
  <c r="U30" i="1"/>
  <c r="T30" i="1"/>
  <c r="V30" i="1" s="1"/>
  <c r="J30" i="1"/>
  <c r="I30" i="1"/>
  <c r="K30" i="1" s="1"/>
  <c r="M30" i="1" s="1"/>
  <c r="E30" i="1"/>
  <c r="AA30" i="1" s="1"/>
  <c r="D30" i="1"/>
  <c r="N30" i="1" s="1"/>
  <c r="X29" i="1"/>
  <c r="Y29" i="1" s="1"/>
  <c r="W29" i="1"/>
  <c r="V29" i="1"/>
  <c r="U29" i="1"/>
  <c r="T29" i="1"/>
  <c r="J29" i="1"/>
  <c r="O29" i="1" s="1"/>
  <c r="I29" i="1"/>
  <c r="N29" i="1" s="1"/>
  <c r="E29" i="1"/>
  <c r="D29" i="1"/>
  <c r="F29" i="1" s="1"/>
  <c r="H29" i="1" s="1"/>
  <c r="X28" i="1"/>
  <c r="Y28" i="1" s="1"/>
  <c r="W28" i="1"/>
  <c r="W47" i="1" s="1"/>
  <c r="U28" i="1"/>
  <c r="U47" i="1" s="1"/>
  <c r="T28" i="1"/>
  <c r="M28" i="1"/>
  <c r="J28" i="1"/>
  <c r="I28" i="1"/>
  <c r="K28" i="1" s="1"/>
  <c r="E28" i="1"/>
  <c r="O28" i="1" s="1"/>
  <c r="D28" i="1"/>
  <c r="N28" i="1" s="1"/>
  <c r="X27" i="1"/>
  <c r="Y27" i="1" s="1"/>
  <c r="W27" i="1"/>
  <c r="V27" i="1"/>
  <c r="U27" i="1"/>
  <c r="T27" i="1"/>
  <c r="J27" i="1"/>
  <c r="O27" i="1" s="1"/>
  <c r="I27" i="1"/>
  <c r="N27" i="1" s="1"/>
  <c r="E27" i="1"/>
  <c r="AA27" i="1" s="1"/>
  <c r="D27" i="1"/>
  <c r="F27" i="1" s="1"/>
  <c r="H27" i="1" s="1"/>
  <c r="X26" i="1"/>
  <c r="Y26" i="1" s="1"/>
  <c r="W26" i="1"/>
  <c r="U26" i="1"/>
  <c r="T26" i="1"/>
  <c r="V26" i="1" s="1"/>
  <c r="O26" i="1"/>
  <c r="M26" i="1"/>
  <c r="J26" i="1"/>
  <c r="I26" i="1"/>
  <c r="K26" i="1" s="1"/>
  <c r="E26" i="1"/>
  <c r="AA26" i="1" s="1"/>
  <c r="D26" i="1"/>
  <c r="N26" i="1" s="1"/>
  <c r="X25" i="1"/>
  <c r="Y25" i="1" s="1"/>
  <c r="W25" i="1"/>
  <c r="U25" i="1"/>
  <c r="T25" i="1"/>
  <c r="V25" i="1" s="1"/>
  <c r="J25" i="1"/>
  <c r="O25" i="1" s="1"/>
  <c r="I25" i="1"/>
  <c r="N25" i="1" s="1"/>
  <c r="H25" i="1"/>
  <c r="E25" i="1"/>
  <c r="AA25" i="1" s="1"/>
  <c r="D25" i="1"/>
  <c r="F25" i="1" s="1"/>
  <c r="X24" i="1"/>
  <c r="Y24" i="1" s="1"/>
  <c r="W24" i="1"/>
  <c r="U24" i="1"/>
  <c r="T24" i="1"/>
  <c r="V24" i="1" s="1"/>
  <c r="O24" i="1"/>
  <c r="J24" i="1"/>
  <c r="I24" i="1"/>
  <c r="K24" i="1" s="1"/>
  <c r="E24" i="1"/>
  <c r="D24" i="1"/>
  <c r="N24" i="1" s="1"/>
  <c r="X23" i="1"/>
  <c r="Y23" i="1" s="1"/>
  <c r="W23" i="1"/>
  <c r="U23" i="1"/>
  <c r="T23" i="1"/>
  <c r="V23" i="1" s="1"/>
  <c r="J23" i="1"/>
  <c r="O23" i="1" s="1"/>
  <c r="I23" i="1"/>
  <c r="N23" i="1" s="1"/>
  <c r="H23" i="1"/>
  <c r="E23" i="1"/>
  <c r="D23" i="1"/>
  <c r="F23" i="1" s="1"/>
  <c r="X22" i="1"/>
  <c r="Y22" i="1" s="1"/>
  <c r="W22" i="1"/>
  <c r="U22" i="1"/>
  <c r="T22" i="1"/>
  <c r="V22" i="1" s="1"/>
  <c r="J22" i="1"/>
  <c r="I22" i="1"/>
  <c r="K22" i="1" s="1"/>
  <c r="E22" i="1"/>
  <c r="AA22" i="1" s="1"/>
  <c r="D22" i="1"/>
  <c r="N22" i="1" s="1"/>
  <c r="X21" i="1"/>
  <c r="W21" i="1"/>
  <c r="U21" i="1"/>
  <c r="U46" i="1" s="1"/>
  <c r="U44" i="1" s="1"/>
  <c r="T21" i="1"/>
  <c r="J21" i="1"/>
  <c r="I21" i="1"/>
  <c r="I46" i="1" s="1"/>
  <c r="E21" i="1"/>
  <c r="D21" i="1"/>
  <c r="F21" i="1" s="1"/>
  <c r="X20" i="1"/>
  <c r="Y20" i="1" s="1"/>
  <c r="W20" i="1"/>
  <c r="U20" i="1"/>
  <c r="T20" i="1"/>
  <c r="V20" i="1" s="1"/>
  <c r="O20" i="1"/>
  <c r="J20" i="1"/>
  <c r="I20" i="1"/>
  <c r="K20" i="1" s="1"/>
  <c r="P20" i="1" s="1"/>
  <c r="H20" i="1"/>
  <c r="E20" i="1"/>
  <c r="D20" i="1"/>
  <c r="F20" i="1" s="1"/>
  <c r="Y19" i="1"/>
  <c r="X19" i="1"/>
  <c r="W19" i="1"/>
  <c r="U19" i="1"/>
  <c r="V19" i="1" s="1"/>
  <c r="T19" i="1"/>
  <c r="J19" i="1"/>
  <c r="O19" i="1" s="1"/>
  <c r="I19" i="1"/>
  <c r="E19" i="1"/>
  <c r="D19" i="1"/>
  <c r="X18" i="1"/>
  <c r="Y18" i="1" s="1"/>
  <c r="W18" i="1"/>
  <c r="U18" i="1"/>
  <c r="T18" i="1"/>
  <c r="V18" i="1" s="1"/>
  <c r="O18" i="1"/>
  <c r="J18" i="1"/>
  <c r="I18" i="1"/>
  <c r="K18" i="1" s="1"/>
  <c r="E18" i="1"/>
  <c r="D18" i="1"/>
  <c r="F18" i="1" s="1"/>
  <c r="H18" i="1" s="1"/>
  <c r="X17" i="1"/>
  <c r="Y17" i="1" s="1"/>
  <c r="W17" i="1"/>
  <c r="V17" i="1"/>
  <c r="U17" i="1"/>
  <c r="T17" i="1"/>
  <c r="N17" i="1"/>
  <c r="M17" i="1"/>
  <c r="J17" i="1"/>
  <c r="O17" i="1" s="1"/>
  <c r="I17" i="1"/>
  <c r="K17" i="1" s="1"/>
  <c r="E17" i="1"/>
  <c r="AA17" i="1" s="1"/>
  <c r="D17" i="1"/>
  <c r="Z16" i="1"/>
  <c r="AB16" i="1" s="1"/>
  <c r="Y16" i="1"/>
  <c r="X16" i="1"/>
  <c r="W16" i="1"/>
  <c r="U16" i="1"/>
  <c r="V16" i="1" s="1"/>
  <c r="T16" i="1"/>
  <c r="N16" i="1"/>
  <c r="M16" i="1"/>
  <c r="J16" i="1"/>
  <c r="I16" i="1"/>
  <c r="K16" i="1" s="1"/>
  <c r="E16" i="1"/>
  <c r="AA16" i="1" s="1"/>
  <c r="D16" i="1"/>
  <c r="Z15" i="1"/>
  <c r="AB15" i="1" s="1"/>
  <c r="Y15" i="1"/>
  <c r="X15" i="1"/>
  <c r="W15" i="1"/>
  <c r="U15" i="1"/>
  <c r="V15" i="1" s="1"/>
  <c r="T15" i="1"/>
  <c r="N15" i="1"/>
  <c r="M15" i="1"/>
  <c r="J15" i="1"/>
  <c r="I15" i="1"/>
  <c r="K15" i="1" s="1"/>
  <c r="E15" i="1"/>
  <c r="AA15" i="1" s="1"/>
  <c r="D15" i="1"/>
  <c r="Z14" i="1"/>
  <c r="AB14" i="1" s="1"/>
  <c r="Y14" i="1"/>
  <c r="X14" i="1"/>
  <c r="W14" i="1"/>
  <c r="U14" i="1"/>
  <c r="T14" i="1"/>
  <c r="V14" i="1" s="1"/>
  <c r="N14" i="1"/>
  <c r="M14" i="1"/>
  <c r="J14" i="1"/>
  <c r="O14" i="1" s="1"/>
  <c r="I14" i="1"/>
  <c r="K14" i="1" s="1"/>
  <c r="E14" i="1"/>
  <c r="AA14" i="1" s="1"/>
  <c r="D14" i="1"/>
  <c r="Z13" i="1"/>
  <c r="AB13" i="1" s="1"/>
  <c r="Y13" i="1"/>
  <c r="X13" i="1"/>
  <c r="W13" i="1"/>
  <c r="U13" i="1"/>
  <c r="T13" i="1"/>
  <c r="V13" i="1" s="1"/>
  <c r="N13" i="1"/>
  <c r="M13" i="1"/>
  <c r="J13" i="1"/>
  <c r="O13" i="1" s="1"/>
  <c r="I13" i="1"/>
  <c r="K13" i="1" s="1"/>
  <c r="E13" i="1"/>
  <c r="AA13" i="1" s="1"/>
  <c r="D13" i="1"/>
  <c r="Z12" i="1"/>
  <c r="AB12" i="1" s="1"/>
  <c r="Y12" i="1"/>
  <c r="X12" i="1"/>
  <c r="W12" i="1"/>
  <c r="U12" i="1"/>
  <c r="T12" i="1"/>
  <c r="V12" i="1" s="1"/>
  <c r="N12" i="1"/>
  <c r="M12" i="1"/>
  <c r="J12" i="1"/>
  <c r="O12" i="1" s="1"/>
  <c r="I12" i="1"/>
  <c r="K12" i="1" s="1"/>
  <c r="E12" i="1"/>
  <c r="AA12" i="1" s="1"/>
  <c r="D12" i="1"/>
  <c r="Y11" i="1"/>
  <c r="X11" i="1"/>
  <c r="W11" i="1"/>
  <c r="U11" i="1"/>
  <c r="T11" i="1"/>
  <c r="V11" i="1" s="1"/>
  <c r="J11" i="1"/>
  <c r="I11" i="1"/>
  <c r="K11" i="1" s="1"/>
  <c r="E11" i="1"/>
  <c r="AA11" i="1" s="1"/>
  <c r="D11" i="1"/>
  <c r="Z11" i="1" s="1"/>
  <c r="AB11" i="1" s="1"/>
  <c r="Y10" i="1"/>
  <c r="X10" i="1"/>
  <c r="W10" i="1"/>
  <c r="U10" i="1"/>
  <c r="V10" i="1" s="1"/>
  <c r="T10" i="1"/>
  <c r="J10" i="1"/>
  <c r="AA10" i="1" s="1"/>
  <c r="I10" i="1"/>
  <c r="N10" i="1" s="1"/>
  <c r="E10" i="1"/>
  <c r="D10" i="1"/>
  <c r="F10" i="1" s="1"/>
  <c r="H10" i="1" s="1"/>
  <c r="Y9" i="1"/>
  <c r="X9" i="1"/>
  <c r="W9" i="1"/>
  <c r="U9" i="1"/>
  <c r="T9" i="1"/>
  <c r="V9" i="1" s="1"/>
  <c r="J9" i="1"/>
  <c r="I9" i="1"/>
  <c r="K9" i="1" s="1"/>
  <c r="E9" i="1"/>
  <c r="O9" i="1" s="1"/>
  <c r="D9" i="1"/>
  <c r="Z9" i="1" s="1"/>
  <c r="Y8" i="1"/>
  <c r="X8" i="1"/>
  <c r="X45" i="1" s="1"/>
  <c r="W8" i="1"/>
  <c r="U8" i="1"/>
  <c r="U45" i="1" s="1"/>
  <c r="T8" i="1"/>
  <c r="J8" i="1"/>
  <c r="AA8" i="1" s="1"/>
  <c r="I8" i="1"/>
  <c r="I45" i="1" s="1"/>
  <c r="E8" i="1"/>
  <c r="D8" i="1"/>
  <c r="F8" i="1" s="1"/>
  <c r="Y7" i="1"/>
  <c r="X7" i="1"/>
  <c r="W7" i="1"/>
  <c r="W43" i="1" s="1"/>
  <c r="U7" i="1"/>
  <c r="T7" i="1"/>
  <c r="V7" i="1" s="1"/>
  <c r="J7" i="1"/>
  <c r="J43" i="1" s="1"/>
  <c r="I7" i="1"/>
  <c r="E7" i="1"/>
  <c r="E43" i="1" s="1"/>
  <c r="D7" i="1"/>
  <c r="D43" i="1" s="1"/>
  <c r="C1" i="1"/>
  <c r="M9" i="1" l="1"/>
  <c r="M11" i="1"/>
  <c r="P11" i="1"/>
  <c r="H8" i="1"/>
  <c r="O43" i="1"/>
  <c r="N9" i="1"/>
  <c r="F19" i="1"/>
  <c r="H19" i="1" s="1"/>
  <c r="Z19" i="1"/>
  <c r="L42" i="1"/>
  <c r="Q42" i="1" s="1"/>
  <c r="Q43" i="1"/>
  <c r="AA48" i="1"/>
  <c r="D45" i="1"/>
  <c r="N45" i="1" s="1"/>
  <c r="Q45" i="1" s="1"/>
  <c r="T45" i="1"/>
  <c r="T49" i="1"/>
  <c r="F7" i="1"/>
  <c r="AA7" i="1"/>
  <c r="K8" i="1"/>
  <c r="W45" i="1"/>
  <c r="F9" i="1"/>
  <c r="H9" i="1" s="1"/>
  <c r="AA9" i="1"/>
  <c r="AA45" i="1" s="1"/>
  <c r="K10" i="1"/>
  <c r="F11" i="1"/>
  <c r="H11" i="1" s="1"/>
  <c r="O15" i="1"/>
  <c r="O16" i="1"/>
  <c r="AA18" i="1"/>
  <c r="AA29" i="1"/>
  <c r="P34" i="1"/>
  <c r="Y36" i="1"/>
  <c r="X48" i="1"/>
  <c r="X47" i="1"/>
  <c r="N7" i="1"/>
  <c r="O11" i="1"/>
  <c r="O21" i="1"/>
  <c r="J46" i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Z17" i="1"/>
  <c r="AB17" i="1" s="1"/>
  <c r="K19" i="1"/>
  <c r="M20" i="1"/>
  <c r="Z20" i="1"/>
  <c r="T46" i="1"/>
  <c r="AA24" i="1"/>
  <c r="T47" i="1"/>
  <c r="V28" i="1"/>
  <c r="V47" i="1" s="1"/>
  <c r="O30" i="1"/>
  <c r="AA31" i="1"/>
  <c r="Z48" i="1"/>
  <c r="E49" i="1"/>
  <c r="O49" i="1" s="1"/>
  <c r="AA40" i="1"/>
  <c r="AA49" i="1" s="1"/>
  <c r="J50" i="1"/>
  <c r="O50" i="1" s="1"/>
  <c r="O41" i="1"/>
  <c r="J47" i="1"/>
  <c r="X49" i="1"/>
  <c r="O7" i="1"/>
  <c r="Z7" i="1"/>
  <c r="I43" i="1"/>
  <c r="Y45" i="1"/>
  <c r="P18" i="1"/>
  <c r="N20" i="1"/>
  <c r="Z22" i="1"/>
  <c r="AB22" i="1" s="1"/>
  <c r="M34" i="1"/>
  <c r="J48" i="1"/>
  <c r="O48" i="1" s="1"/>
  <c r="AB36" i="1"/>
  <c r="Z38" i="1"/>
  <c r="AB38" i="1" s="1"/>
  <c r="T43" i="1"/>
  <c r="J45" i="1"/>
  <c r="E48" i="1"/>
  <c r="N11" i="1"/>
  <c r="AA19" i="1"/>
  <c r="N8" i="1"/>
  <c r="E45" i="1"/>
  <c r="O8" i="1"/>
  <c r="Z8" i="1"/>
  <c r="O10" i="1"/>
  <c r="Z10" i="1"/>
  <c r="AB10" i="1" s="1"/>
  <c r="V21" i="1"/>
  <c r="V46" i="1" s="1"/>
  <c r="V44" i="1" s="1"/>
  <c r="Z24" i="1"/>
  <c r="AB24" i="1" s="1"/>
  <c r="E47" i="1"/>
  <c r="AA28" i="1"/>
  <c r="O34" i="1"/>
  <c r="AA35" i="1"/>
  <c r="Z40" i="1"/>
  <c r="W44" i="1"/>
  <c r="W42" i="1" s="1"/>
  <c r="U43" i="1"/>
  <c r="U42" i="1" s="1"/>
  <c r="K7" i="1"/>
  <c r="P13" i="1"/>
  <c r="P14" i="1"/>
  <c r="P15" i="1"/>
  <c r="P16" i="1"/>
  <c r="P17" i="1"/>
  <c r="M18" i="1"/>
  <c r="Z18" i="1"/>
  <c r="N19" i="1"/>
  <c r="AA21" i="1"/>
  <c r="M22" i="1"/>
  <c r="P26" i="1"/>
  <c r="Z26" i="1"/>
  <c r="AB26" i="1" s="1"/>
  <c r="Y47" i="1"/>
  <c r="O36" i="1"/>
  <c r="AA37" i="1"/>
  <c r="N48" i="1"/>
  <c r="Q48" i="1" s="1"/>
  <c r="Y43" i="1"/>
  <c r="N21" i="1"/>
  <c r="K21" i="1"/>
  <c r="P30" i="1"/>
  <c r="V8" i="1"/>
  <c r="V45" i="1" s="1"/>
  <c r="X43" i="1"/>
  <c r="N18" i="1"/>
  <c r="AA20" i="1"/>
  <c r="H21" i="1"/>
  <c r="X46" i="1"/>
  <c r="X44" i="1" s="1"/>
  <c r="Y21" i="1"/>
  <c r="Y46" i="1" s="1"/>
  <c r="O22" i="1"/>
  <c r="AA23" i="1"/>
  <c r="M24" i="1"/>
  <c r="P28" i="1"/>
  <c r="Z28" i="1"/>
  <c r="AA32" i="1"/>
  <c r="AB32" i="1" s="1"/>
  <c r="T48" i="1"/>
  <c r="V36" i="1"/>
  <c r="V48" i="1" s="1"/>
  <c r="O38" i="1"/>
  <c r="AA39" i="1"/>
  <c r="Y39" i="1"/>
  <c r="V41" i="1"/>
  <c r="V50" i="1" s="1"/>
  <c r="F22" i="1"/>
  <c r="H22" i="1" s="1"/>
  <c r="K23" i="1"/>
  <c r="F24" i="1"/>
  <c r="H24" i="1" s="1"/>
  <c r="K25" i="1"/>
  <c r="F26" i="1"/>
  <c r="H26" i="1" s="1"/>
  <c r="K27" i="1"/>
  <c r="F28" i="1"/>
  <c r="K29" i="1"/>
  <c r="F30" i="1"/>
  <c r="H30" i="1" s="1"/>
  <c r="K31" i="1"/>
  <c r="F32" i="1"/>
  <c r="H32" i="1" s="1"/>
  <c r="K33" i="1"/>
  <c r="F34" i="1"/>
  <c r="H34" i="1" s="1"/>
  <c r="K35" i="1"/>
  <c r="F36" i="1"/>
  <c r="K37" i="1"/>
  <c r="K39" i="1"/>
  <c r="K41" i="1"/>
  <c r="I47" i="1"/>
  <c r="N41" i="1"/>
  <c r="D46" i="1"/>
  <c r="N46" i="1" s="1"/>
  <c r="Q46" i="1" s="1"/>
  <c r="I49" i="1"/>
  <c r="N49" i="1" s="1"/>
  <c r="Q49" i="1" s="1"/>
  <c r="Z21" i="1"/>
  <c r="Z23" i="1"/>
  <c r="Z25" i="1"/>
  <c r="AB25" i="1" s="1"/>
  <c r="Z27" i="1"/>
  <c r="AB27" i="1" s="1"/>
  <c r="Z29" i="1"/>
  <c r="AB29" i="1" s="1"/>
  <c r="Z31" i="1"/>
  <c r="AB31" i="1" s="1"/>
  <c r="Z33" i="1"/>
  <c r="AB33" i="1" s="1"/>
  <c r="Z35" i="1"/>
  <c r="AB35" i="1" s="1"/>
  <c r="Z37" i="1"/>
  <c r="AB37" i="1" s="1"/>
  <c r="Z39" i="1"/>
  <c r="AB39" i="1" s="1"/>
  <c r="Z41" i="1"/>
  <c r="E46" i="1"/>
  <c r="E44" i="1" s="1"/>
  <c r="E42" i="1" s="1"/>
  <c r="D47" i="1"/>
  <c r="K36" i="1"/>
  <c r="K38" i="1"/>
  <c r="K40" i="1"/>
  <c r="F41" i="1"/>
  <c r="K48" i="1" l="1"/>
  <c r="P36" i="1"/>
  <c r="M36" i="1"/>
  <c r="P33" i="1"/>
  <c r="M33" i="1"/>
  <c r="P25" i="1"/>
  <c r="M25" i="1"/>
  <c r="P32" i="1"/>
  <c r="P24" i="1"/>
  <c r="Z43" i="1"/>
  <c r="AB7" i="1"/>
  <c r="J44" i="1"/>
  <c r="O46" i="1"/>
  <c r="Z49" i="1"/>
  <c r="AB40" i="1"/>
  <c r="AB49" i="1" s="1"/>
  <c r="Z50" i="1"/>
  <c r="AB41" i="1"/>
  <c r="AB50" i="1" s="1"/>
  <c r="P39" i="1"/>
  <c r="M39" i="1"/>
  <c r="Z47" i="1"/>
  <c r="AB28" i="1"/>
  <c r="AB47" i="1" s="1"/>
  <c r="H46" i="1"/>
  <c r="P22" i="1"/>
  <c r="O47" i="1"/>
  <c r="AA43" i="1"/>
  <c r="AB19" i="1"/>
  <c r="P9" i="1"/>
  <c r="N47" i="1"/>
  <c r="Q47" i="1" s="1"/>
  <c r="P19" i="1"/>
  <c r="M19" i="1"/>
  <c r="F46" i="1"/>
  <c r="F44" i="1" s="1"/>
  <c r="H44" i="1" s="1"/>
  <c r="I44" i="1"/>
  <c r="I42" i="1" s="1"/>
  <c r="N42" i="1" s="1"/>
  <c r="AB23" i="1"/>
  <c r="P37" i="1"/>
  <c r="M37" i="1"/>
  <c r="P29" i="1"/>
  <c r="M29" i="1"/>
  <c r="AA46" i="1"/>
  <c r="O45" i="1"/>
  <c r="F43" i="1"/>
  <c r="H7" i="1"/>
  <c r="AB9" i="1"/>
  <c r="P23" i="1"/>
  <c r="M23" i="1"/>
  <c r="F50" i="1"/>
  <c r="H41" i="1"/>
  <c r="H50" i="1" s="1"/>
  <c r="Z46" i="1"/>
  <c r="Z44" i="1" s="1"/>
  <c r="AB21" i="1"/>
  <c r="AB46" i="1" s="1"/>
  <c r="F48" i="1"/>
  <c r="H36" i="1"/>
  <c r="H48" i="1" s="1"/>
  <c r="F47" i="1"/>
  <c r="H28" i="1"/>
  <c r="H47" i="1" s="1"/>
  <c r="K47" i="1"/>
  <c r="P12" i="1"/>
  <c r="AA47" i="1"/>
  <c r="AB8" i="1"/>
  <c r="Z45" i="1"/>
  <c r="H45" i="1"/>
  <c r="Y44" i="1"/>
  <c r="Y42" i="1" s="1"/>
  <c r="P41" i="1"/>
  <c r="K50" i="1"/>
  <c r="P50" i="1" s="1"/>
  <c r="M41" i="1"/>
  <c r="M50" i="1" s="1"/>
  <c r="K45" i="1"/>
  <c r="P8" i="1"/>
  <c r="M8" i="1"/>
  <c r="K49" i="1"/>
  <c r="P40" i="1"/>
  <c r="M40" i="1"/>
  <c r="P35" i="1"/>
  <c r="M35" i="1"/>
  <c r="P27" i="1"/>
  <c r="M27" i="1"/>
  <c r="X42" i="1"/>
  <c r="AB18" i="1"/>
  <c r="K43" i="1"/>
  <c r="M7" i="1"/>
  <c r="P7" i="1"/>
  <c r="T44" i="1"/>
  <c r="T42" i="1" s="1"/>
  <c r="P10" i="1"/>
  <c r="M10" i="1"/>
  <c r="F45" i="1"/>
  <c r="V43" i="1"/>
  <c r="V42" i="1" s="1"/>
  <c r="P21" i="1"/>
  <c r="K46" i="1"/>
  <c r="M21" i="1"/>
  <c r="P31" i="1"/>
  <c r="M31" i="1"/>
  <c r="P38" i="1"/>
  <c r="M38" i="1"/>
  <c r="D44" i="1"/>
  <c r="D42" i="1" s="1"/>
  <c r="AB48" i="1"/>
  <c r="N43" i="1"/>
  <c r="AB20" i="1"/>
  <c r="Y48" i="1"/>
  <c r="AA44" i="1" l="1"/>
  <c r="P46" i="1"/>
  <c r="M46" i="1"/>
  <c r="K44" i="1"/>
  <c r="M47" i="1"/>
  <c r="P47" i="1"/>
  <c r="P43" i="1"/>
  <c r="M43" i="1"/>
  <c r="M49" i="1"/>
  <c r="P49" i="1"/>
  <c r="O44" i="1"/>
  <c r="J42" i="1"/>
  <c r="O42" i="1" s="1"/>
  <c r="AB43" i="1"/>
  <c r="AB42" i="1" s="1"/>
  <c r="AA42" i="1"/>
  <c r="Z42" i="1"/>
  <c r="M45" i="1"/>
  <c r="P45" i="1"/>
  <c r="AB45" i="1"/>
  <c r="AB44" i="1"/>
  <c r="H43" i="1"/>
  <c r="F42" i="1"/>
  <c r="H42" i="1" s="1"/>
  <c r="N44" i="1"/>
  <c r="P48" i="1"/>
  <c r="M48" i="1"/>
  <c r="P44" i="1" l="1"/>
  <c r="M44" i="1"/>
  <c r="K42" i="1"/>
  <c r="P42" i="1" l="1"/>
  <c r="M42" i="1"/>
</calcChain>
</file>

<file path=xl/sharedStrings.xml><?xml version="1.0" encoding="utf-8"?>
<sst xmlns="http://schemas.openxmlformats.org/spreadsheetml/2006/main" count="131" uniqueCount="80">
  <si>
    <t>固定資産税</t>
    <rPh sb="0" eb="5">
      <t>コテ</t>
    </rPh>
    <phoneticPr fontId="8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</si>
  <si>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11"/>
  </si>
  <si>
    <t>（単位</t>
    <rPh sb="1" eb="3">
      <t>タンイ</t>
    </rPh>
    <phoneticPr fontId="8"/>
  </si>
  <si>
    <t>：千円）</t>
    <rPh sb="1" eb="3">
      <t>センエン</t>
    </rPh>
    <phoneticPr fontId="11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</si>
  <si>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8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</si>
  <si>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8"/>
  </si>
  <si>
    <t>収　　入　　率</t>
    <rPh sb="0" eb="1">
      <t>シュウ</t>
    </rPh>
    <rPh sb="3" eb="4">
      <t>ニュウ</t>
    </rPh>
    <rPh sb="6" eb="7">
      <t>リツ</t>
    </rPh>
    <phoneticPr fontId="8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</si>
  <si>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8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</si>
  <si>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8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</si>
  <si>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8"/>
  </si>
  <si>
    <t>収入未済額</t>
    <rPh sb="0" eb="2">
      <t>シュウニュウ</t>
    </rPh>
    <rPh sb="2" eb="4">
      <t>ミサイ</t>
    </rPh>
    <rPh sb="4" eb="5">
      <t>ガク</t>
    </rPh>
    <phoneticPr fontId="8"/>
  </si>
  <si>
    <t>市町村名</t>
    <rPh sb="0" eb="3">
      <t>シチョウソン</t>
    </rPh>
    <rPh sb="3" eb="4">
      <t>ナ</t>
    </rPh>
    <phoneticPr fontId="11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</si>
  <si>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8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</si>
  <si>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8"/>
  </si>
  <si>
    <t>計</t>
    <rPh sb="0" eb="1">
      <t>ケイ</t>
    </rPh>
    <phoneticPr fontId="8"/>
  </si>
  <si>
    <t>【参考】</t>
    <rPh sb="1" eb="3">
      <t>サンコウ</t>
    </rPh>
    <phoneticPr fontId="11"/>
  </si>
  <si>
    <t>現年</t>
    <rPh sb="0" eb="1">
      <t>ゲン</t>
    </rPh>
    <rPh sb="1" eb="2">
      <t>ネン</t>
    </rPh>
    <phoneticPr fontId="8"/>
  </si>
  <si>
    <t>滞繰</t>
    <rPh sb="0" eb="1">
      <t>タイ</t>
    </rPh>
    <rPh sb="1" eb="2">
      <t>クリ</t>
    </rPh>
    <phoneticPr fontId="8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</si>
  <si>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8"/>
  </si>
  <si>
    <t>滞納
繰越分</t>
    <rPh sb="0" eb="2">
      <t>タイノウ</t>
    </rPh>
    <rPh sb="3" eb="5">
      <t>クリコシ</t>
    </rPh>
    <rPh sb="5" eb="6">
      <t>ブン</t>
    </rPh>
    <phoneticPr fontId="8"/>
  </si>
  <si>
    <t>イ</t>
  </si>
  <si>
    <t>ロ</t>
  </si>
  <si>
    <t>ハ</t>
  </si>
  <si>
    <t>前年度</t>
    <rPh sb="0" eb="2">
      <t>ゼンネン</t>
    </rPh>
    <rPh sb="2" eb="3">
      <t>ド</t>
    </rPh>
    <phoneticPr fontId="11"/>
  </si>
  <si>
    <t>前年比</t>
    <rPh sb="0" eb="3">
      <t>ゼンネンヒ</t>
    </rPh>
    <phoneticPr fontId="11"/>
  </si>
  <si>
    <t>ニ</t>
  </si>
  <si>
    <t>ホ</t>
  </si>
  <si>
    <t>ヘ</t>
  </si>
  <si>
    <t>ニ/イ</t>
  </si>
  <si>
    <t>ホ/ロ</t>
  </si>
  <si>
    <t>ヘ/ハ</t>
  </si>
  <si>
    <t>前年度</t>
    <rPh sb="0" eb="3">
      <t>ゼンネンド</t>
    </rPh>
    <phoneticPr fontId="11"/>
  </si>
  <si>
    <t>調定済額</t>
    <rPh sb="0" eb="2">
      <t>チョウテイ</t>
    </rPh>
    <rPh sb="2" eb="3">
      <t>ズミ</t>
    </rPh>
    <rPh sb="3" eb="4">
      <t>ガク</t>
    </rPh>
    <phoneticPr fontId="8"/>
  </si>
  <si>
    <t>収入済額</t>
    <rPh sb="0" eb="2">
      <t>シュウニュウ</t>
    </rPh>
    <rPh sb="2" eb="3">
      <t>ズミ</t>
    </rPh>
    <rPh sb="3" eb="4">
      <t>ガク</t>
    </rPh>
    <phoneticPr fontId="8"/>
  </si>
  <si>
    <t>沿</t>
    <rPh sb="0" eb="1">
      <t>エン</t>
    </rPh>
    <phoneticPr fontId="11"/>
  </si>
  <si>
    <t>仙台市</t>
    <rPh sb="0" eb="3">
      <t>センダイシ</t>
    </rPh>
    <phoneticPr fontId="8"/>
  </si>
  <si>
    <t>石巻市</t>
    <rPh sb="0" eb="3">
      <t>イシノマキシ</t>
    </rPh>
    <phoneticPr fontId="8"/>
  </si>
  <si>
    <t>塩竈市</t>
    <rPh sb="0" eb="3">
      <t>シオガマシ</t>
    </rPh>
    <phoneticPr fontId="8"/>
  </si>
  <si>
    <t>気仙沼市</t>
    <rPh sb="0" eb="4">
      <t>ケセンヌマシ</t>
    </rPh>
    <phoneticPr fontId="8"/>
  </si>
  <si>
    <t>-</t>
    <phoneticPr fontId="11"/>
  </si>
  <si>
    <t>白石市</t>
    <rPh sb="0" eb="3">
      <t>シロイシシ</t>
    </rPh>
    <phoneticPr fontId="8"/>
  </si>
  <si>
    <t>名取市</t>
    <rPh sb="0" eb="3">
      <t>ナトリシ</t>
    </rPh>
    <phoneticPr fontId="8"/>
  </si>
  <si>
    <t>角田市</t>
    <rPh sb="0" eb="3">
      <t>カクダシ</t>
    </rPh>
    <phoneticPr fontId="8"/>
  </si>
  <si>
    <t>多賀城市</t>
    <rPh sb="0" eb="4">
      <t>タガジョウシ</t>
    </rPh>
    <phoneticPr fontId="8"/>
  </si>
  <si>
    <t>岩沼市</t>
    <rPh sb="0" eb="3">
      <t>イワヌマシ</t>
    </rPh>
    <phoneticPr fontId="8"/>
  </si>
  <si>
    <t>登米市</t>
    <rPh sb="0" eb="3">
      <t>トメシ</t>
    </rPh>
    <phoneticPr fontId="8"/>
  </si>
  <si>
    <t>栗原市</t>
    <rPh sb="0" eb="2">
      <t>クリハラ</t>
    </rPh>
    <rPh sb="2" eb="3">
      <t>シ</t>
    </rPh>
    <phoneticPr fontId="8"/>
  </si>
  <si>
    <t>東松島市</t>
    <rPh sb="0" eb="1">
      <t>ヒガシ</t>
    </rPh>
    <rPh sb="1" eb="3">
      <t>マツシマ</t>
    </rPh>
    <rPh sb="3" eb="4">
      <t>シ</t>
    </rPh>
    <phoneticPr fontId="8"/>
  </si>
  <si>
    <t>大崎市</t>
    <phoneticPr fontId="8"/>
  </si>
  <si>
    <t>富谷市</t>
    <rPh sb="0" eb="2">
      <t>トミヤ</t>
    </rPh>
    <rPh sb="2" eb="3">
      <t>シ</t>
    </rPh>
    <phoneticPr fontId="8"/>
  </si>
  <si>
    <t>蔵王町</t>
    <rPh sb="0" eb="3">
      <t>ザオウチョウ</t>
    </rPh>
    <phoneticPr fontId="8"/>
  </si>
  <si>
    <t>七ヶ宿町</t>
    <rPh sb="0" eb="3">
      <t>シチガシュク</t>
    </rPh>
    <rPh sb="3" eb="4">
      <t>チョウ</t>
    </rPh>
    <phoneticPr fontId="8"/>
  </si>
  <si>
    <t>大河原町</t>
    <rPh sb="0" eb="3">
      <t>オオガワラ</t>
    </rPh>
    <rPh sb="3" eb="4">
      <t>チョウ</t>
    </rPh>
    <phoneticPr fontId="8"/>
  </si>
  <si>
    <t>村田町</t>
    <rPh sb="0" eb="2">
      <t>ムラタ</t>
    </rPh>
    <rPh sb="2" eb="3">
      <t>チョウ</t>
    </rPh>
    <phoneticPr fontId="8"/>
  </si>
  <si>
    <t>柴田町</t>
    <rPh sb="0" eb="2">
      <t>シバタ</t>
    </rPh>
    <rPh sb="2" eb="3">
      <t>チョウ</t>
    </rPh>
    <phoneticPr fontId="8"/>
  </si>
  <si>
    <t>川崎町</t>
    <rPh sb="0" eb="3">
      <t>カワサキチョウ</t>
    </rPh>
    <phoneticPr fontId="8"/>
  </si>
  <si>
    <t>丸森町</t>
    <rPh sb="0" eb="2">
      <t>マルモリ</t>
    </rPh>
    <rPh sb="2" eb="3">
      <t>チョウ</t>
    </rPh>
    <phoneticPr fontId="8"/>
  </si>
  <si>
    <t>亘理町</t>
    <rPh sb="0" eb="3">
      <t>ワタリチョウ</t>
    </rPh>
    <phoneticPr fontId="8"/>
  </si>
  <si>
    <t>山元町</t>
    <rPh sb="0" eb="2">
      <t>ヤマモト</t>
    </rPh>
    <rPh sb="2" eb="3">
      <t>チョウ</t>
    </rPh>
    <phoneticPr fontId="8"/>
  </si>
  <si>
    <t>松島町</t>
    <rPh sb="0" eb="3">
      <t>マツシマチョウ</t>
    </rPh>
    <phoneticPr fontId="8"/>
  </si>
  <si>
    <t>七ヶ浜町</t>
    <rPh sb="0" eb="3">
      <t>シチガハマ</t>
    </rPh>
    <rPh sb="3" eb="4">
      <t>チョウ</t>
    </rPh>
    <phoneticPr fontId="8"/>
  </si>
  <si>
    <t>利府町</t>
    <rPh sb="0" eb="3">
      <t>リフチョウ</t>
    </rPh>
    <phoneticPr fontId="8"/>
  </si>
  <si>
    <t>大和町</t>
    <rPh sb="0" eb="3">
      <t>タイワチョウ</t>
    </rPh>
    <phoneticPr fontId="8"/>
  </si>
  <si>
    <t>大郷町</t>
    <rPh sb="0" eb="2">
      <t>オオサト</t>
    </rPh>
    <rPh sb="2" eb="3">
      <t>チョウ</t>
    </rPh>
    <phoneticPr fontId="8"/>
  </si>
  <si>
    <t>大衡村</t>
    <rPh sb="0" eb="3">
      <t>オオヒラムラ</t>
    </rPh>
    <phoneticPr fontId="8"/>
  </si>
  <si>
    <t>色麻町</t>
    <rPh sb="0" eb="3">
      <t>シカマチョウ</t>
    </rPh>
    <phoneticPr fontId="8"/>
  </si>
  <si>
    <t>加美町</t>
    <rPh sb="0" eb="2">
      <t>カミ</t>
    </rPh>
    <rPh sb="2" eb="3">
      <t>チョウ</t>
    </rPh>
    <phoneticPr fontId="8"/>
  </si>
  <si>
    <t>涌谷町</t>
    <rPh sb="0" eb="3">
      <t>ワクヤチョウ</t>
    </rPh>
    <phoneticPr fontId="8"/>
  </si>
  <si>
    <t>美里町</t>
    <rPh sb="0" eb="3">
      <t>ミサトチョウ</t>
    </rPh>
    <phoneticPr fontId="8"/>
  </si>
  <si>
    <t>女川町</t>
    <rPh sb="0" eb="3">
      <t>オナガワチョウ</t>
    </rPh>
    <phoneticPr fontId="8"/>
  </si>
  <si>
    <t>南三陸町</t>
    <rPh sb="0" eb="1">
      <t>ミナミ</t>
    </rPh>
    <rPh sb="1" eb="3">
      <t>サンリク</t>
    </rPh>
    <rPh sb="3" eb="4">
      <t>チョウ</t>
    </rPh>
    <phoneticPr fontId="8"/>
  </si>
  <si>
    <t>県計</t>
    <rPh sb="0" eb="1">
      <t>ケン</t>
    </rPh>
    <rPh sb="1" eb="2">
      <t>ケイ</t>
    </rPh>
    <phoneticPr fontId="8"/>
  </si>
  <si>
    <t>市部計</t>
    <rPh sb="0" eb="2">
      <t>シブ</t>
    </rPh>
    <rPh sb="2" eb="3">
      <t>ケイ</t>
    </rPh>
    <phoneticPr fontId="8"/>
  </si>
  <si>
    <t>町村計</t>
    <rPh sb="0" eb="2">
      <t>チョウソン</t>
    </rPh>
    <rPh sb="2" eb="3">
      <t>ケイ</t>
    </rPh>
    <phoneticPr fontId="8"/>
  </si>
  <si>
    <t>大都市除く</t>
    <rPh sb="0" eb="3">
      <t>ダイトシ</t>
    </rPh>
    <rPh sb="3" eb="4">
      <t>ノゾ</t>
    </rPh>
    <phoneticPr fontId="8"/>
  </si>
  <si>
    <t>仙南地域計</t>
    <rPh sb="0" eb="2">
      <t>センナン</t>
    </rPh>
    <rPh sb="2" eb="4">
      <t>チイキ</t>
    </rPh>
    <rPh sb="4" eb="5">
      <t>ケイ</t>
    </rPh>
    <phoneticPr fontId="8"/>
  </si>
  <si>
    <t>仙台地域計</t>
    <rPh sb="0" eb="2">
      <t>センダイ</t>
    </rPh>
    <rPh sb="2" eb="4">
      <t>チイキ</t>
    </rPh>
    <rPh sb="4" eb="5">
      <t>ケイ</t>
    </rPh>
    <phoneticPr fontId="8"/>
  </si>
  <si>
    <t>大崎地域計</t>
    <rPh sb="0" eb="2">
      <t>オオサキ</t>
    </rPh>
    <rPh sb="2" eb="4">
      <t>チイキ</t>
    </rPh>
    <rPh sb="4" eb="5">
      <t>ケイ</t>
    </rPh>
    <phoneticPr fontId="8"/>
  </si>
  <si>
    <t>石巻地域計</t>
    <rPh sb="0" eb="2">
      <t>イシノマキ</t>
    </rPh>
    <rPh sb="2" eb="4">
      <t>チイキ</t>
    </rPh>
    <rPh sb="4" eb="5">
      <t>ケイ</t>
    </rPh>
    <phoneticPr fontId="8"/>
  </si>
  <si>
    <t>本吉地域計</t>
    <rPh sb="0" eb="2">
      <t>モトヨシ</t>
    </rPh>
    <rPh sb="2" eb="4">
      <t>チイキ</t>
    </rPh>
    <rPh sb="4" eb="5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</si>
</sst>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0.0_ "/>
    <numFmt numFmtId="178" formatCode="#,##0.0;[Red]\-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38" fontId="5" fillId="0" borderId="0" xfId="2" applyFont="1" applyFill="1" applyBorder="1" applyAlignment="1" applyProtection="1">
      <alignment horizontal="left" vertical="center"/>
    </xf>
    <xf numFmtId="0" fontId="6" fillId="0" borderId="0" xfId="1" applyFont="1" applyAlignment="1">
      <alignment horizontal="centerContinuous"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horizontal="left" vertical="center" justifyLastLine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Continuous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Continuous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2" fillId="2" borderId="24" xfId="1" applyFont="1" applyFill="1" applyBorder="1" applyAlignment="1">
      <alignment horizontal="left" vertical="center" justifyLastLine="1"/>
    </xf>
    <xf numFmtId="38" fontId="2" fillId="0" borderId="2" xfId="3" applyFont="1" applyBorder="1" applyAlignment="1"/>
    <xf numFmtId="38" fontId="2" fillId="0" borderId="6" xfId="3" applyFont="1" applyBorder="1" applyAlignment="1"/>
    <xf numFmtId="38" fontId="6" fillId="2" borderId="4" xfId="3" applyFont="1" applyFill="1" applyBorder="1" applyAlignment="1"/>
    <xf numFmtId="38" fontId="6" fillId="3" borderId="6" xfId="3" applyFont="1" applyFill="1" applyBorder="1" applyAlignment="1"/>
    <xf numFmtId="176" fontId="6" fillId="2" borderId="4" xfId="3" applyNumberFormat="1" applyFont="1" applyFill="1" applyBorder="1" applyAlignment="1"/>
    <xf numFmtId="38" fontId="2" fillId="0" borderId="3" xfId="3" applyFont="1" applyBorder="1" applyAlignment="1"/>
    <xf numFmtId="177" fontId="2" fillId="0" borderId="8" xfId="1" applyNumberFormat="1" applyFont="1" applyBorder="1" applyAlignment="1"/>
    <xf numFmtId="177" fontId="2" fillId="0" borderId="6" xfId="1" applyNumberFormat="1" applyFont="1" applyBorder="1" applyAlignment="1"/>
    <xf numFmtId="177" fontId="6" fillId="2" borderId="7" xfId="1" applyNumberFormat="1" applyFont="1" applyFill="1" applyBorder="1" applyAlignment="1"/>
    <xf numFmtId="177" fontId="6" fillId="3" borderId="7" xfId="1" applyNumberFormat="1" applyFont="1" applyFill="1" applyBorder="1" applyAlignment="1"/>
    <xf numFmtId="38" fontId="2" fillId="0" borderId="24" xfId="3" applyFont="1" applyBorder="1" applyAlignment="1"/>
    <xf numFmtId="38" fontId="2" fillId="2" borderId="7" xfId="1" applyNumberFormat="1" applyFont="1" applyFill="1" applyBorder="1" applyAlignment="1"/>
    <xf numFmtId="38" fontId="2" fillId="0" borderId="5" xfId="3" applyFont="1" applyBorder="1" applyAlignment="1"/>
    <xf numFmtId="0" fontId="2" fillId="2" borderId="25" xfId="1" applyFont="1" applyFill="1" applyBorder="1" applyAlignment="1">
      <alignment horizontal="left" vertical="center" justifyLastLine="1"/>
    </xf>
    <xf numFmtId="38" fontId="2" fillId="0" borderId="26" xfId="3" applyFont="1" applyBorder="1" applyAlignment="1"/>
    <xf numFmtId="38" fontId="2" fillId="0" borderId="27" xfId="3" applyFont="1" applyBorder="1" applyAlignment="1"/>
    <xf numFmtId="38" fontId="6" fillId="2" borderId="28" xfId="3" applyFont="1" applyFill="1" applyBorder="1" applyAlignment="1"/>
    <xf numFmtId="38" fontId="6" fillId="3" borderId="27" xfId="3" applyFont="1" applyFill="1" applyBorder="1" applyAlignment="1"/>
    <xf numFmtId="176" fontId="6" fillId="2" borderId="28" xfId="3" applyNumberFormat="1" applyFont="1" applyFill="1" applyBorder="1" applyAlignment="1"/>
    <xf numFmtId="38" fontId="2" fillId="0" borderId="29" xfId="3" applyFont="1" applyBorder="1" applyAlignment="1"/>
    <xf numFmtId="177" fontId="2" fillId="0" borderId="30" xfId="1" applyNumberFormat="1" applyFont="1" applyBorder="1" applyAlignment="1"/>
    <xf numFmtId="177" fontId="2" fillId="0" borderId="27" xfId="1" applyNumberFormat="1" applyFont="1" applyBorder="1" applyAlignment="1"/>
    <xf numFmtId="177" fontId="6" fillId="2" borderId="31" xfId="1" applyNumberFormat="1" applyFont="1" applyFill="1" applyBorder="1" applyAlignment="1"/>
    <xf numFmtId="177" fontId="6" fillId="3" borderId="31" xfId="1" applyNumberFormat="1" applyFont="1" applyFill="1" applyBorder="1" applyAlignment="1"/>
    <xf numFmtId="38" fontId="2" fillId="0" borderId="25" xfId="3" applyFont="1" applyBorder="1" applyAlignment="1"/>
    <xf numFmtId="38" fontId="2" fillId="2" borderId="31" xfId="1" applyNumberFormat="1" applyFont="1" applyFill="1" applyBorder="1" applyAlignment="1"/>
    <xf numFmtId="38" fontId="2" fillId="0" borderId="32" xfId="3" applyFont="1" applyBorder="1" applyAlignment="1"/>
    <xf numFmtId="0" fontId="13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2" fillId="2" borderId="16" xfId="1" applyFont="1" applyFill="1" applyBorder="1" applyAlignment="1">
      <alignment horizontal="left" vertical="center" justifyLastLine="1"/>
    </xf>
    <xf numFmtId="38" fontId="2" fillId="0" borderId="33" xfId="3" applyFont="1" applyBorder="1" applyAlignment="1"/>
    <xf numFmtId="38" fontId="2" fillId="0" borderId="11" xfId="3" applyFont="1" applyBorder="1" applyAlignment="1"/>
    <xf numFmtId="38" fontId="6" fillId="2" borderId="15" xfId="3" applyFont="1" applyFill="1" applyBorder="1" applyAlignment="1"/>
    <xf numFmtId="38" fontId="6" fillId="3" borderId="34" xfId="3" applyFont="1" applyFill="1" applyBorder="1" applyAlignment="1"/>
    <xf numFmtId="176" fontId="6" fillId="2" borderId="15" xfId="3" applyNumberFormat="1" applyFont="1" applyFill="1" applyBorder="1" applyAlignment="1"/>
    <xf numFmtId="38" fontId="2" fillId="0" borderId="35" xfId="3" applyFont="1" applyBorder="1" applyAlignment="1"/>
    <xf numFmtId="177" fontId="2" fillId="0" borderId="36" xfId="1" applyNumberFormat="1" applyFont="1" applyBorder="1" applyAlignment="1"/>
    <xf numFmtId="177" fontId="2" fillId="0" borderId="21" xfId="1" applyNumberFormat="1" applyFont="1" applyBorder="1" applyAlignment="1"/>
    <xf numFmtId="177" fontId="6" fillId="2" borderId="22" xfId="1" applyNumberFormat="1" applyFont="1" applyFill="1" applyBorder="1" applyAlignment="1"/>
    <xf numFmtId="177" fontId="6" fillId="3" borderId="22" xfId="1" applyNumberFormat="1" applyFont="1" applyFill="1" applyBorder="1" applyAlignment="1"/>
    <xf numFmtId="38" fontId="2" fillId="0" borderId="16" xfId="3" applyFont="1" applyBorder="1" applyAlignment="1"/>
    <xf numFmtId="38" fontId="2" fillId="0" borderId="37" xfId="3" applyFont="1" applyBorder="1" applyAlignment="1"/>
    <xf numFmtId="38" fontId="2" fillId="0" borderId="21" xfId="3" applyFont="1" applyBorder="1" applyAlignment="1"/>
    <xf numFmtId="38" fontId="2" fillId="2" borderId="22" xfId="1" applyNumberFormat="1" applyFont="1" applyFill="1" applyBorder="1" applyAlignment="1"/>
    <xf numFmtId="0" fontId="2" fillId="2" borderId="38" xfId="1" applyFont="1" applyFill="1" applyBorder="1" applyAlignment="1">
      <alignment horizontal="left" vertical="center" justifyLastLine="1"/>
    </xf>
    <xf numFmtId="38" fontId="6" fillId="3" borderId="5" xfId="3" applyFont="1" applyFill="1" applyBorder="1" applyAlignment="1"/>
    <xf numFmtId="177" fontId="2" fillId="0" borderId="39" xfId="1" applyNumberFormat="1" applyFont="1" applyBorder="1" applyAlignment="1"/>
    <xf numFmtId="177" fontId="2" fillId="0" borderId="40" xfId="1" applyNumberFormat="1" applyFont="1" applyBorder="1" applyAlignment="1"/>
    <xf numFmtId="177" fontId="6" fillId="2" borderId="41" xfId="1" applyNumberFormat="1" applyFont="1" applyFill="1" applyBorder="1" applyAlignment="1"/>
    <xf numFmtId="177" fontId="6" fillId="3" borderId="41" xfId="1" applyNumberFormat="1" applyFont="1" applyFill="1" applyBorder="1" applyAlignment="1"/>
    <xf numFmtId="38" fontId="2" fillId="0" borderId="38" xfId="3" applyFont="1" applyBorder="1" applyAlignment="1"/>
    <xf numFmtId="38" fontId="2" fillId="0" borderId="42" xfId="3" applyFont="1" applyBorder="1" applyAlignment="1"/>
    <xf numFmtId="38" fontId="2" fillId="0" borderId="40" xfId="3" applyFont="1" applyBorder="1" applyAlignment="1"/>
    <xf numFmtId="38" fontId="2" fillId="2" borderId="41" xfId="1" applyNumberFormat="1" applyFont="1" applyFill="1" applyBorder="1" applyAlignment="1"/>
    <xf numFmtId="38" fontId="6" fillId="3" borderId="32" xfId="3" applyFont="1" applyFill="1" applyBorder="1" applyAlignment="1"/>
    <xf numFmtId="38" fontId="2" fillId="0" borderId="27" xfId="3" applyFont="1" applyFill="1" applyBorder="1" applyAlignment="1"/>
    <xf numFmtId="0" fontId="2" fillId="2" borderId="43" xfId="1" applyFont="1" applyFill="1" applyBorder="1" applyAlignment="1">
      <alignment horizontal="left" vertical="center" justifyLastLine="1"/>
    </xf>
    <xf numFmtId="38" fontId="2" fillId="0" borderId="44" xfId="3" applyFont="1" applyBorder="1" applyAlignment="1"/>
    <xf numFmtId="38" fontId="2" fillId="0" borderId="34" xfId="3" applyFont="1" applyBorder="1" applyAlignment="1"/>
    <xf numFmtId="38" fontId="6" fillId="2" borderId="45" xfId="3" applyFont="1" applyFill="1" applyBorder="1" applyAlignment="1"/>
    <xf numFmtId="38" fontId="6" fillId="3" borderId="46" xfId="3" applyFont="1" applyFill="1" applyBorder="1" applyAlignment="1"/>
    <xf numFmtId="176" fontId="6" fillId="2" borderId="45" xfId="3" applyNumberFormat="1" applyFont="1" applyFill="1" applyBorder="1" applyAlignment="1"/>
    <xf numFmtId="38" fontId="2" fillId="0" borderId="47" xfId="3" applyFont="1" applyBorder="1" applyAlignment="1"/>
    <xf numFmtId="177" fontId="2" fillId="0" borderId="46" xfId="1" applyNumberFormat="1" applyFont="1" applyBorder="1" applyAlignment="1"/>
    <xf numFmtId="177" fontId="2" fillId="0" borderId="34" xfId="1" applyNumberFormat="1" applyFont="1" applyBorder="1" applyAlignment="1"/>
    <xf numFmtId="177" fontId="6" fillId="2" borderId="48" xfId="1" applyNumberFormat="1" applyFont="1" applyFill="1" applyBorder="1" applyAlignment="1"/>
    <xf numFmtId="177" fontId="6" fillId="3" borderId="48" xfId="1" applyNumberFormat="1" applyFont="1" applyFill="1" applyBorder="1" applyAlignment="1"/>
    <xf numFmtId="38" fontId="2" fillId="0" borderId="43" xfId="3" applyFont="1" applyBorder="1" applyAlignment="1"/>
    <xf numFmtId="38" fontId="2" fillId="2" borderId="48" xfId="1" applyNumberFormat="1" applyFont="1" applyFill="1" applyBorder="1" applyAlignment="1"/>
    <xf numFmtId="177" fontId="2" fillId="0" borderId="5" xfId="1" applyNumberFormat="1" applyFont="1" applyBorder="1" applyAlignment="1"/>
    <xf numFmtId="38" fontId="2" fillId="0" borderId="49" xfId="3" applyFont="1" applyBorder="1" applyAlignment="1"/>
    <xf numFmtId="38" fontId="6" fillId="2" borderId="50" xfId="3" applyFont="1" applyFill="1" applyBorder="1" applyAlignment="1"/>
    <xf numFmtId="38" fontId="6" fillId="3" borderId="39" xfId="3" applyFont="1" applyFill="1" applyBorder="1" applyAlignment="1"/>
    <xf numFmtId="176" fontId="6" fillId="2" borderId="50" xfId="3" applyNumberFormat="1" applyFont="1" applyFill="1" applyBorder="1" applyAlignment="1"/>
    <xf numFmtId="0" fontId="2" fillId="2" borderId="51" xfId="1" applyFont="1" applyFill="1" applyBorder="1" applyAlignment="1">
      <alignment horizontal="left" vertical="center" justifyLastLine="1"/>
    </xf>
    <xf numFmtId="177" fontId="2" fillId="0" borderId="17" xfId="1" applyNumberFormat="1" applyFont="1" applyBorder="1" applyAlignment="1"/>
    <xf numFmtId="177" fontId="2" fillId="0" borderId="18" xfId="1" applyNumberFormat="1" applyFont="1" applyBorder="1" applyAlignment="1"/>
    <xf numFmtId="177" fontId="6" fillId="2" borderId="23" xfId="1" applyNumberFormat="1" applyFont="1" applyFill="1" applyBorder="1" applyAlignment="1"/>
    <xf numFmtId="177" fontId="6" fillId="3" borderId="23" xfId="1" applyNumberFormat="1" applyFont="1" applyFill="1" applyBorder="1" applyAlignment="1"/>
    <xf numFmtId="38" fontId="2" fillId="0" borderId="51" xfId="3" applyFont="1" applyBorder="1" applyAlignment="1"/>
    <xf numFmtId="38" fontId="2" fillId="2" borderId="23" xfId="1" applyNumberFormat="1" applyFont="1" applyFill="1" applyBorder="1" applyAlignment="1"/>
    <xf numFmtId="0" fontId="2" fillId="2" borderId="52" xfId="1" applyFont="1" applyFill="1" applyBorder="1" applyAlignment="1">
      <alignment horizontal="left" vertical="center" justifyLastLine="1"/>
    </xf>
    <xf numFmtId="177" fontId="2" fillId="0" borderId="53" xfId="1" applyNumberFormat="1" applyFont="1" applyBorder="1" applyAlignment="1"/>
    <xf numFmtId="177" fontId="2" fillId="0" borderId="54" xfId="1" applyNumberFormat="1" applyFont="1" applyBorder="1" applyAlignment="1"/>
    <xf numFmtId="177" fontId="6" fillId="2" borderId="55" xfId="1" applyNumberFormat="1" applyFont="1" applyFill="1" applyBorder="1" applyAlignment="1"/>
    <xf numFmtId="177" fontId="6" fillId="3" borderId="55" xfId="1" applyNumberFormat="1" applyFont="1" applyFill="1" applyBorder="1" applyAlignment="1"/>
    <xf numFmtId="38" fontId="2" fillId="0" borderId="52" xfId="3" applyFont="1" applyBorder="1" applyAlignment="1"/>
    <xf numFmtId="38" fontId="2" fillId="0" borderId="56" xfId="3" applyFont="1" applyBorder="1" applyAlignment="1"/>
    <xf numFmtId="38" fontId="2" fillId="0" borderId="54" xfId="3" applyFont="1" applyBorder="1" applyAlignment="1"/>
    <xf numFmtId="38" fontId="2" fillId="2" borderId="55" xfId="1" applyNumberFormat="1" applyFont="1" applyFill="1" applyBorder="1" applyAlignment="1"/>
    <xf numFmtId="0" fontId="6" fillId="2" borderId="52" xfId="1" applyFont="1" applyFill="1" applyBorder="1" applyAlignment="1">
      <alignment horizontal="center" vertical="center" justifyLastLine="1"/>
    </xf>
    <xf numFmtId="38" fontId="2" fillId="2" borderId="56" xfId="3" applyFont="1" applyFill="1" applyBorder="1" applyAlignment="1"/>
    <xf numFmtId="38" fontId="2" fillId="2" borderId="54" xfId="3" applyFont="1" applyFill="1" applyBorder="1" applyAlignment="1"/>
    <xf numFmtId="38" fontId="6" fillId="2" borderId="57" xfId="3" applyFont="1" applyFill="1" applyBorder="1" applyAlignment="1"/>
    <xf numFmtId="38" fontId="6" fillId="2" borderId="54" xfId="3" applyFont="1" applyFill="1" applyBorder="1" applyAlignment="1"/>
    <xf numFmtId="178" fontId="6" fillId="2" borderId="54" xfId="3" applyNumberFormat="1" applyFont="1" applyFill="1" applyBorder="1" applyAlignment="1"/>
    <xf numFmtId="38" fontId="2" fillId="2" borderId="58" xfId="3" applyFont="1" applyFill="1" applyBorder="1" applyAlignment="1"/>
    <xf numFmtId="177" fontId="2" fillId="2" borderId="53" xfId="1" applyNumberFormat="1" applyFont="1" applyFill="1" applyBorder="1" applyAlignment="1"/>
    <xf numFmtId="177" fontId="2" fillId="2" borderId="54" xfId="1" applyNumberFormat="1" applyFont="1" applyFill="1" applyBorder="1" applyAlignment="1"/>
    <xf numFmtId="38" fontId="2" fillId="2" borderId="52" xfId="3" applyFont="1" applyFill="1" applyBorder="1" applyAlignment="1"/>
    <xf numFmtId="38" fontId="2" fillId="2" borderId="55" xfId="3" applyFont="1" applyFill="1" applyBorder="1" applyAlignment="1"/>
    <xf numFmtId="38" fontId="2" fillId="2" borderId="56" xfId="3" applyFont="1" applyFill="1" applyBorder="1" applyAlignment="1">
      <alignment shrinkToFit="1"/>
    </xf>
    <xf numFmtId="38" fontId="2" fillId="2" borderId="54" xfId="3" applyFont="1" applyFill="1" applyBorder="1" applyAlignment="1">
      <alignment shrinkToFit="1"/>
    </xf>
    <xf numFmtId="38" fontId="2" fillId="2" borderId="55" xfId="3" applyFont="1" applyFill="1" applyBorder="1" applyAlignment="1">
      <alignment shrinkToFit="1"/>
    </xf>
    <xf numFmtId="0" fontId="2" fillId="2" borderId="9" xfId="1" applyFont="1" applyFill="1" applyBorder="1" applyAlignment="1">
      <alignment horizontal="center" vertical="center" justifyLastLine="1"/>
    </xf>
    <xf numFmtId="38" fontId="2" fillId="2" borderId="0" xfId="3" applyFont="1" applyFill="1" applyBorder="1" applyAlignment="1"/>
    <xf numFmtId="38" fontId="2" fillId="2" borderId="18" xfId="3" applyFont="1" applyFill="1" applyBorder="1" applyAlignment="1"/>
    <xf numFmtId="38" fontId="2" fillId="2" borderId="59" xfId="3" applyFont="1" applyFill="1" applyBorder="1" applyAlignment="1"/>
    <xf numFmtId="178" fontId="2" fillId="2" borderId="18" xfId="3" applyNumberFormat="1" applyFont="1" applyFill="1" applyBorder="1" applyAlignment="1"/>
    <xf numFmtId="38" fontId="2" fillId="2" borderId="60" xfId="3" applyFont="1" applyFill="1" applyBorder="1" applyAlignment="1"/>
    <xf numFmtId="177" fontId="2" fillId="2" borderId="17" xfId="1" applyNumberFormat="1" applyFont="1" applyFill="1" applyBorder="1" applyAlignment="1"/>
    <xf numFmtId="177" fontId="2" fillId="2" borderId="18" xfId="1" applyNumberFormat="1" applyFont="1" applyFill="1" applyBorder="1" applyAlignment="1"/>
    <xf numFmtId="177" fontId="2" fillId="2" borderId="23" xfId="1" applyNumberFormat="1" applyFont="1" applyFill="1" applyBorder="1" applyAlignment="1"/>
    <xf numFmtId="38" fontId="2" fillId="2" borderId="9" xfId="3" applyFont="1" applyFill="1" applyBorder="1" applyAlignment="1"/>
    <xf numFmtId="38" fontId="2" fillId="2" borderId="19" xfId="1" applyNumberFormat="1" applyFont="1" applyFill="1" applyBorder="1" applyAlignment="1"/>
    <xf numFmtId="38" fontId="2" fillId="2" borderId="20" xfId="3" applyFont="1" applyFill="1" applyBorder="1" applyAlignment="1"/>
    <xf numFmtId="0" fontId="2" fillId="2" borderId="52" xfId="1" applyFont="1" applyFill="1" applyBorder="1" applyAlignment="1">
      <alignment horizontal="center" vertical="center" justifyLastLine="1"/>
    </xf>
    <xf numFmtId="38" fontId="2" fillId="2" borderId="57" xfId="3" applyFont="1" applyFill="1" applyBorder="1" applyAlignment="1"/>
    <xf numFmtId="178" fontId="2" fillId="2" borderId="54" xfId="3" applyNumberFormat="1" applyFont="1" applyFill="1" applyBorder="1" applyAlignment="1"/>
    <xf numFmtId="177" fontId="2" fillId="2" borderId="55" xfId="1" applyNumberFormat="1" applyFont="1" applyFill="1" applyBorder="1" applyAlignment="1"/>
    <xf numFmtId="0" fontId="2" fillId="2" borderId="52" xfId="1" applyFont="1" applyFill="1" applyBorder="1" applyAlignment="1">
      <alignment horizontal="right" vertical="center" justifyLastLine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</cellXfs>
  <cellStyles count="4">
    <cellStyle name="桁区切り 2" xfId="2"/>
    <cellStyle name="桁区切り 3" xfId="3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&#31246;&#21209;/03&#22320;&#26041;&#31246;&#38306;&#20418;/0306&#24500;&#21454;&#38306;&#20418;/&#9679;&#24500;&#21454;&#23455;&#32318;&#35519;/&#24500;&#21454;&#23455;&#32318;&#65288;R&#20803;&#65374;R5&#65289;/&#24500;&#21454;&#23455;&#32318;&#65288;R4&#65289;/04_R5.5&#26411;/90_&#38598;&#35336;&#32080;&#26524;/&#9314;&#31246;&#30446;&#21029;&#38598;&#35336;&#65292;&#24066;&#30010;&#26449;&#21029;&#65292;&#65299;&#24180;&#23550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集計"/>
      <sheetName val="②税目別（計）"/>
      <sheetName val="住民税"/>
      <sheetName val="固定"/>
      <sheetName val="（土地）"/>
      <sheetName val="（家屋）"/>
      <sheetName val="（償却資産）"/>
      <sheetName val="軽自"/>
      <sheetName val="たばこ"/>
      <sheetName val="入湯"/>
      <sheetName val="都市計画"/>
      <sheetName val="国保"/>
      <sheetName val="③市町村別 前年比"/>
      <sheetName val="④前年比【国保】"/>
      <sheetName val="⑤３年比【調定】"/>
      <sheetName val="⑤３年比【収入】 "/>
      <sheetName val="一覧(今年度)"/>
      <sheetName val="一覧(前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令和４年度　市町村税の徴収実績に関する調（令和５年５月末現在）</v>
          </cell>
        </row>
        <row r="6">
          <cell r="AO6">
            <v>28200068</v>
          </cell>
          <cell r="AP6">
            <v>192725</v>
          </cell>
          <cell r="AR6">
            <v>28103796</v>
          </cell>
          <cell r="AS6">
            <v>98903</v>
          </cell>
          <cell r="AU6">
            <v>38440119</v>
          </cell>
          <cell r="AV6">
            <v>259316</v>
          </cell>
          <cell r="AX6">
            <v>38308889</v>
          </cell>
          <cell r="AY6">
            <v>133078</v>
          </cell>
          <cell r="BA6">
            <v>11809499</v>
          </cell>
          <cell r="BB6">
            <v>24393</v>
          </cell>
          <cell r="BD6">
            <v>11799696</v>
          </cell>
          <cell r="BE6">
            <v>10091</v>
          </cell>
          <cell r="ET6">
            <v>3672</v>
          </cell>
          <cell r="EU6">
            <v>513</v>
          </cell>
          <cell r="EV6">
            <v>5006</v>
          </cell>
          <cell r="EW6">
            <v>691</v>
          </cell>
          <cell r="EX6">
            <v>517</v>
          </cell>
          <cell r="EY6">
            <v>65</v>
          </cell>
          <cell r="GO6">
            <v>50</v>
          </cell>
          <cell r="GP6">
            <v>8042</v>
          </cell>
          <cell r="GR6">
            <v>68</v>
          </cell>
          <cell r="GS6">
            <v>10820</v>
          </cell>
          <cell r="GU6">
            <v>30</v>
          </cell>
          <cell r="GV6">
            <v>1951</v>
          </cell>
        </row>
        <row r="7">
          <cell r="AO7">
            <v>2392407</v>
          </cell>
          <cell r="AP7">
            <v>65450</v>
          </cell>
          <cell r="AR7">
            <v>2371096</v>
          </cell>
          <cell r="AS7">
            <v>18754</v>
          </cell>
          <cell r="AU7">
            <v>3898728</v>
          </cell>
          <cell r="AV7">
            <v>106660</v>
          </cell>
          <cell r="AX7">
            <v>3864001</v>
          </cell>
          <cell r="AY7">
            <v>30562</v>
          </cell>
          <cell r="BA7">
            <v>2480685</v>
          </cell>
          <cell r="BB7">
            <v>67865</v>
          </cell>
          <cell r="BD7">
            <v>2458589</v>
          </cell>
          <cell r="BE7">
            <v>19446</v>
          </cell>
          <cell r="ET7">
            <v>123</v>
          </cell>
          <cell r="EU7">
            <v>38</v>
          </cell>
          <cell r="EV7">
            <v>201</v>
          </cell>
          <cell r="EW7">
            <v>63</v>
          </cell>
          <cell r="EX7">
            <v>128</v>
          </cell>
          <cell r="EY7">
            <v>40</v>
          </cell>
          <cell r="GO7">
            <v>309</v>
          </cell>
          <cell r="GP7">
            <v>10323</v>
          </cell>
          <cell r="GR7">
            <v>503</v>
          </cell>
          <cell r="GS7">
            <v>16822</v>
          </cell>
          <cell r="GU7">
            <v>320</v>
          </cell>
          <cell r="GV7">
            <v>10704</v>
          </cell>
        </row>
        <row r="8">
          <cell r="AO8">
            <v>708718</v>
          </cell>
          <cell r="AP8">
            <v>18965</v>
          </cell>
          <cell r="AR8">
            <v>703198</v>
          </cell>
          <cell r="AS8">
            <v>7736</v>
          </cell>
          <cell r="AU8">
            <v>1184499</v>
          </cell>
          <cell r="AV8">
            <v>31697</v>
          </cell>
          <cell r="AX8">
            <v>1175273</v>
          </cell>
          <cell r="AY8">
            <v>12930</v>
          </cell>
          <cell r="BA8">
            <v>426288</v>
          </cell>
          <cell r="BB8">
            <v>11407</v>
          </cell>
          <cell r="BD8">
            <v>422968</v>
          </cell>
          <cell r="BE8">
            <v>4653</v>
          </cell>
          <cell r="ET8">
            <v>74</v>
          </cell>
          <cell r="EU8">
            <v>0</v>
          </cell>
          <cell r="EV8">
            <v>124</v>
          </cell>
          <cell r="EW8">
            <v>1</v>
          </cell>
          <cell r="EX8">
            <v>44</v>
          </cell>
          <cell r="EY8">
            <v>0</v>
          </cell>
          <cell r="GO8">
            <v>28</v>
          </cell>
          <cell r="GP8">
            <v>308</v>
          </cell>
          <cell r="GR8">
            <v>46</v>
          </cell>
          <cell r="GS8">
            <v>515</v>
          </cell>
          <cell r="GU8">
            <v>16</v>
          </cell>
          <cell r="GV8">
            <v>185</v>
          </cell>
        </row>
        <row r="9">
          <cell r="AO9">
            <v>1002122</v>
          </cell>
          <cell r="AP9">
            <v>59958</v>
          </cell>
          <cell r="AR9">
            <v>990043</v>
          </cell>
          <cell r="AS9">
            <v>8096</v>
          </cell>
          <cell r="AU9">
            <v>1574037</v>
          </cell>
          <cell r="AV9">
            <v>94176</v>
          </cell>
          <cell r="AX9">
            <v>1555065</v>
          </cell>
          <cell r="AY9">
            <v>12717</v>
          </cell>
          <cell r="BA9">
            <v>949937</v>
          </cell>
          <cell r="BB9">
            <v>56836</v>
          </cell>
          <cell r="BD9">
            <v>938488</v>
          </cell>
          <cell r="BE9">
            <v>7675</v>
          </cell>
          <cell r="ET9">
            <v>47</v>
          </cell>
          <cell r="EU9">
            <v>0</v>
          </cell>
          <cell r="EV9">
            <v>73</v>
          </cell>
          <cell r="EW9">
            <v>0</v>
          </cell>
          <cell r="EX9">
            <v>44</v>
          </cell>
          <cell r="EY9">
            <v>0</v>
          </cell>
          <cell r="GO9">
            <v>147</v>
          </cell>
          <cell r="GP9">
            <v>4727</v>
          </cell>
          <cell r="GR9">
            <v>230</v>
          </cell>
          <cell r="GS9">
            <v>7425</v>
          </cell>
          <cell r="GU9">
            <v>139</v>
          </cell>
          <cell r="GV9">
            <v>4481</v>
          </cell>
        </row>
        <row r="10">
          <cell r="AO10">
            <v>417750</v>
          </cell>
          <cell r="AP10">
            <v>26170</v>
          </cell>
          <cell r="AR10">
            <v>412602</v>
          </cell>
          <cell r="AS10">
            <v>3011</v>
          </cell>
          <cell r="AU10">
            <v>812705</v>
          </cell>
          <cell r="AV10">
            <v>50912</v>
          </cell>
          <cell r="AX10">
            <v>802690</v>
          </cell>
          <cell r="AY10">
            <v>5856</v>
          </cell>
          <cell r="BA10">
            <v>914254</v>
          </cell>
          <cell r="BB10">
            <v>57274</v>
          </cell>
          <cell r="BD10">
            <v>902987</v>
          </cell>
          <cell r="BE10">
            <v>6589</v>
          </cell>
          <cell r="ET10">
            <v>2</v>
          </cell>
          <cell r="EU10">
            <v>0</v>
          </cell>
          <cell r="EV10">
            <v>5</v>
          </cell>
          <cell r="EW10">
            <v>0</v>
          </cell>
          <cell r="EX10">
            <v>5</v>
          </cell>
          <cell r="EY10">
            <v>0</v>
          </cell>
          <cell r="GO10">
            <v>0</v>
          </cell>
          <cell r="GP10">
            <v>6055</v>
          </cell>
          <cell r="GR10">
            <v>0</v>
          </cell>
          <cell r="GS10">
            <v>11781</v>
          </cell>
          <cell r="GU10">
            <v>0</v>
          </cell>
          <cell r="GV10">
            <v>13253</v>
          </cell>
        </row>
        <row r="11">
          <cell r="AO11">
            <v>1828446</v>
          </cell>
          <cell r="AP11">
            <v>22876</v>
          </cell>
          <cell r="AR11">
            <v>1817997</v>
          </cell>
          <cell r="AS11">
            <v>9000</v>
          </cell>
          <cell r="AU11">
            <v>2457827</v>
          </cell>
          <cell r="AV11">
            <v>30436</v>
          </cell>
          <cell r="AX11">
            <v>2443780</v>
          </cell>
          <cell r="AY11">
            <v>11974</v>
          </cell>
          <cell r="BA11">
            <v>965076</v>
          </cell>
          <cell r="BB11">
            <v>12120</v>
          </cell>
          <cell r="BD11">
            <v>959560</v>
          </cell>
          <cell r="BE11">
            <v>4768</v>
          </cell>
          <cell r="ET11">
            <v>142</v>
          </cell>
          <cell r="EU11">
            <v>0</v>
          </cell>
          <cell r="EV11">
            <v>191</v>
          </cell>
          <cell r="EW11">
            <v>0</v>
          </cell>
          <cell r="EX11">
            <v>75</v>
          </cell>
          <cell r="EY11">
            <v>0</v>
          </cell>
          <cell r="GO11">
            <v>47</v>
          </cell>
          <cell r="GP11">
            <v>1778</v>
          </cell>
          <cell r="GR11">
            <v>63</v>
          </cell>
          <cell r="GS11">
            <v>2365</v>
          </cell>
          <cell r="GU11">
            <v>24</v>
          </cell>
          <cell r="GV11">
            <v>942</v>
          </cell>
        </row>
        <row r="12">
          <cell r="AO12">
            <v>460852</v>
          </cell>
          <cell r="AP12">
            <v>24507</v>
          </cell>
          <cell r="AR12">
            <v>455365</v>
          </cell>
          <cell r="AS12">
            <v>2964</v>
          </cell>
          <cell r="AU12">
            <v>700717</v>
          </cell>
          <cell r="AV12">
            <v>37263</v>
          </cell>
          <cell r="AX12">
            <v>692373</v>
          </cell>
          <cell r="AY12">
            <v>4507</v>
          </cell>
          <cell r="BA12">
            <v>557012</v>
          </cell>
          <cell r="BB12">
            <v>29621</v>
          </cell>
          <cell r="BD12">
            <v>550378</v>
          </cell>
          <cell r="BE12">
            <v>3583</v>
          </cell>
          <cell r="ET12">
            <v>35</v>
          </cell>
          <cell r="EU12">
            <v>0</v>
          </cell>
          <cell r="EV12">
            <v>52</v>
          </cell>
          <cell r="EW12">
            <v>0</v>
          </cell>
          <cell r="EX12">
            <v>41</v>
          </cell>
          <cell r="EY12">
            <v>0</v>
          </cell>
          <cell r="GO12">
            <v>0</v>
          </cell>
          <cell r="GP12">
            <v>1811</v>
          </cell>
          <cell r="GR12">
            <v>0</v>
          </cell>
          <cell r="GS12">
            <v>2753</v>
          </cell>
          <cell r="GU12">
            <v>0</v>
          </cell>
          <cell r="GV12">
            <v>2188</v>
          </cell>
        </row>
        <row r="13">
          <cell r="AO13">
            <v>1134520</v>
          </cell>
          <cell r="AP13">
            <v>10750</v>
          </cell>
          <cell r="AR13">
            <v>1129706</v>
          </cell>
          <cell r="AS13">
            <v>4582</v>
          </cell>
          <cell r="AU13">
            <v>1603023</v>
          </cell>
          <cell r="AV13">
            <v>15189</v>
          </cell>
          <cell r="AX13">
            <v>1596222</v>
          </cell>
          <cell r="AY13">
            <v>6474</v>
          </cell>
          <cell r="BA13">
            <v>546924</v>
          </cell>
          <cell r="BB13">
            <v>5183</v>
          </cell>
          <cell r="BD13">
            <v>544604</v>
          </cell>
          <cell r="BE13">
            <v>2208</v>
          </cell>
          <cell r="ET13">
            <v>88</v>
          </cell>
          <cell r="EU13">
            <v>13</v>
          </cell>
          <cell r="EV13">
            <v>124</v>
          </cell>
          <cell r="EW13">
            <v>19</v>
          </cell>
          <cell r="EX13">
            <v>42</v>
          </cell>
          <cell r="EY13">
            <v>7</v>
          </cell>
          <cell r="GO13">
            <v>0</v>
          </cell>
          <cell r="GP13">
            <v>117</v>
          </cell>
          <cell r="GR13">
            <v>0</v>
          </cell>
          <cell r="GS13">
            <v>165</v>
          </cell>
          <cell r="GU13">
            <v>0</v>
          </cell>
          <cell r="GV13">
            <v>56</v>
          </cell>
        </row>
        <row r="14">
          <cell r="AO14">
            <v>946389</v>
          </cell>
          <cell r="AP14">
            <v>18033</v>
          </cell>
          <cell r="AR14">
            <v>939410</v>
          </cell>
          <cell r="AS14">
            <v>3695</v>
          </cell>
          <cell r="AU14">
            <v>1273342</v>
          </cell>
          <cell r="AV14">
            <v>24264</v>
          </cell>
          <cell r="AX14">
            <v>1263953</v>
          </cell>
          <cell r="AY14">
            <v>4971</v>
          </cell>
          <cell r="BA14">
            <v>1125724</v>
          </cell>
          <cell r="BB14">
            <v>21451</v>
          </cell>
          <cell r="BD14">
            <v>1117422</v>
          </cell>
          <cell r="BE14">
            <v>4395</v>
          </cell>
          <cell r="ET14">
            <v>15</v>
          </cell>
          <cell r="EU14">
            <v>0</v>
          </cell>
          <cell r="EV14">
            <v>21</v>
          </cell>
          <cell r="EW14">
            <v>0</v>
          </cell>
          <cell r="EX14">
            <v>18</v>
          </cell>
          <cell r="EY14">
            <v>0</v>
          </cell>
          <cell r="GO14">
            <v>0</v>
          </cell>
          <cell r="GP14">
            <v>4476</v>
          </cell>
          <cell r="GR14">
            <v>0</v>
          </cell>
          <cell r="GS14">
            <v>6022</v>
          </cell>
          <cell r="GU14">
            <v>0</v>
          </cell>
          <cell r="GV14">
            <v>5324</v>
          </cell>
        </row>
        <row r="15">
          <cell r="AO15">
            <v>1055834</v>
          </cell>
          <cell r="AP15">
            <v>56025</v>
          </cell>
          <cell r="AR15">
            <v>1042299</v>
          </cell>
          <cell r="AS15">
            <v>10742</v>
          </cell>
          <cell r="AU15">
            <v>1681602</v>
          </cell>
          <cell r="AV15">
            <v>89230</v>
          </cell>
          <cell r="AX15">
            <v>1660046</v>
          </cell>
          <cell r="AY15">
            <v>17108</v>
          </cell>
          <cell r="BA15">
            <v>867570</v>
          </cell>
          <cell r="BB15">
            <v>46035</v>
          </cell>
          <cell r="BD15">
            <v>856448</v>
          </cell>
          <cell r="BE15">
            <v>8827</v>
          </cell>
          <cell r="ET15">
            <v>210</v>
          </cell>
          <cell r="EU15">
            <v>12</v>
          </cell>
          <cell r="EV15">
            <v>335</v>
          </cell>
          <cell r="EW15">
            <v>19</v>
          </cell>
          <cell r="EX15">
            <v>173</v>
          </cell>
          <cell r="EY15">
            <v>10</v>
          </cell>
          <cell r="GO15">
            <v>0</v>
          </cell>
          <cell r="GP15">
            <v>28582</v>
          </cell>
          <cell r="GR15">
            <v>0</v>
          </cell>
          <cell r="GS15">
            <v>8371</v>
          </cell>
          <cell r="GU15">
            <v>0</v>
          </cell>
          <cell r="GV15">
            <v>13332</v>
          </cell>
        </row>
        <row r="16">
          <cell r="AO16">
            <v>1162804</v>
          </cell>
          <cell r="AP16">
            <v>47583</v>
          </cell>
          <cell r="AR16">
            <v>1147596</v>
          </cell>
          <cell r="AS16">
            <v>9354</v>
          </cell>
          <cell r="AU16">
            <v>1600610</v>
          </cell>
          <cell r="AV16">
            <v>65498</v>
          </cell>
          <cell r="AX16">
            <v>1579677</v>
          </cell>
          <cell r="AY16">
            <v>12876</v>
          </cell>
          <cell r="BA16">
            <v>1491265</v>
          </cell>
          <cell r="BB16">
            <v>61024</v>
          </cell>
          <cell r="BD16">
            <v>1471762</v>
          </cell>
          <cell r="BE16">
            <v>11996</v>
          </cell>
          <cell r="ET16">
            <v>133</v>
          </cell>
          <cell r="EU16">
            <v>43</v>
          </cell>
          <cell r="EV16">
            <v>183</v>
          </cell>
          <cell r="EW16">
            <v>60</v>
          </cell>
          <cell r="EX16">
            <v>170</v>
          </cell>
          <cell r="EY16">
            <v>56</v>
          </cell>
          <cell r="GO16">
            <v>896</v>
          </cell>
          <cell r="GP16">
            <v>7977</v>
          </cell>
          <cell r="GR16">
            <v>1233</v>
          </cell>
          <cell r="GS16">
            <v>10980</v>
          </cell>
          <cell r="GU16">
            <v>1149</v>
          </cell>
          <cell r="GV16">
            <v>10230</v>
          </cell>
        </row>
        <row r="17">
          <cell r="AO17">
            <v>491558</v>
          </cell>
          <cell r="AP17">
            <v>12099</v>
          </cell>
          <cell r="AR17">
            <v>488403</v>
          </cell>
          <cell r="AS17">
            <v>3554</v>
          </cell>
          <cell r="AU17">
            <v>773689</v>
          </cell>
          <cell r="AV17">
            <v>18490</v>
          </cell>
          <cell r="AX17">
            <v>768723</v>
          </cell>
          <cell r="AY17">
            <v>5431</v>
          </cell>
          <cell r="BA17">
            <v>349824</v>
          </cell>
          <cell r="BB17">
            <v>8190</v>
          </cell>
          <cell r="BD17">
            <v>347579</v>
          </cell>
          <cell r="BE17">
            <v>2405</v>
          </cell>
          <cell r="ET17">
            <v>37</v>
          </cell>
          <cell r="EU17">
            <v>8</v>
          </cell>
          <cell r="EV17">
            <v>58</v>
          </cell>
          <cell r="EW17">
            <v>11</v>
          </cell>
          <cell r="EX17">
            <v>27</v>
          </cell>
          <cell r="EY17">
            <v>5</v>
          </cell>
          <cell r="GO17">
            <v>48</v>
          </cell>
          <cell r="GP17">
            <v>1761</v>
          </cell>
          <cell r="GR17">
            <v>75</v>
          </cell>
          <cell r="GS17">
            <v>2691</v>
          </cell>
          <cell r="GU17">
            <v>34</v>
          </cell>
          <cell r="GV17">
            <v>1192</v>
          </cell>
        </row>
        <row r="18">
          <cell r="AO18">
            <v>2191193</v>
          </cell>
          <cell r="AP18">
            <v>128126</v>
          </cell>
          <cell r="AR18">
            <v>2163317</v>
          </cell>
          <cell r="AS18">
            <v>15614</v>
          </cell>
          <cell r="AU18">
            <v>3337513</v>
          </cell>
          <cell r="AV18">
            <v>195154</v>
          </cell>
          <cell r="AX18">
            <v>3295050</v>
          </cell>
          <cell r="AY18">
            <v>23782</v>
          </cell>
          <cell r="BA18">
            <v>1870239</v>
          </cell>
          <cell r="BB18">
            <v>109358</v>
          </cell>
          <cell r="BD18">
            <v>1846435</v>
          </cell>
          <cell r="BE18">
            <v>13327</v>
          </cell>
          <cell r="ET18">
            <v>143</v>
          </cell>
          <cell r="EU18">
            <v>5</v>
          </cell>
          <cell r="EV18">
            <v>218</v>
          </cell>
          <cell r="EW18">
            <v>9</v>
          </cell>
          <cell r="EX18">
            <v>122</v>
          </cell>
          <cell r="EY18">
            <v>6</v>
          </cell>
          <cell r="GO18">
            <v>1047</v>
          </cell>
          <cell r="GP18">
            <v>29647</v>
          </cell>
          <cell r="GR18">
            <v>1596</v>
          </cell>
          <cell r="GS18">
            <v>45157</v>
          </cell>
          <cell r="GU18">
            <v>893</v>
          </cell>
          <cell r="GV18">
            <v>25305</v>
          </cell>
        </row>
        <row r="19">
          <cell r="AO19">
            <v>932531</v>
          </cell>
          <cell r="AP19">
            <v>11730</v>
          </cell>
          <cell r="AR19">
            <v>929729</v>
          </cell>
          <cell r="AS19">
            <v>3193</v>
          </cell>
          <cell r="AU19">
            <v>1322720</v>
          </cell>
          <cell r="AV19">
            <v>16638</v>
          </cell>
          <cell r="AX19">
            <v>1318747</v>
          </cell>
          <cell r="AY19">
            <v>4529</v>
          </cell>
          <cell r="BA19">
            <v>389135</v>
          </cell>
          <cell r="BB19">
            <v>4895</v>
          </cell>
          <cell r="BD19">
            <v>387966</v>
          </cell>
          <cell r="BE19">
            <v>1332</v>
          </cell>
          <cell r="ET19">
            <v>14</v>
          </cell>
          <cell r="EU19">
            <v>0</v>
          </cell>
          <cell r="EV19">
            <v>19</v>
          </cell>
          <cell r="EW19">
            <v>0</v>
          </cell>
          <cell r="EX19">
            <v>6</v>
          </cell>
          <cell r="EY19">
            <v>0</v>
          </cell>
          <cell r="GO19">
            <v>0</v>
          </cell>
          <cell r="GP19">
            <v>329</v>
          </cell>
          <cell r="GR19">
            <v>0</v>
          </cell>
          <cell r="GS19">
            <v>465</v>
          </cell>
          <cell r="GU19">
            <v>0</v>
          </cell>
          <cell r="GV19">
            <v>137</v>
          </cell>
        </row>
        <row r="20">
          <cell r="AO20">
            <v>248635</v>
          </cell>
          <cell r="AP20">
            <v>17578</v>
          </cell>
          <cell r="AR20">
            <v>240854</v>
          </cell>
          <cell r="AS20">
            <v>3386</v>
          </cell>
          <cell r="AU20">
            <v>474061</v>
          </cell>
          <cell r="AV20">
            <v>33515</v>
          </cell>
          <cell r="AX20">
            <v>459225</v>
          </cell>
          <cell r="AY20">
            <v>6457</v>
          </cell>
          <cell r="BA20">
            <v>254488</v>
          </cell>
          <cell r="BB20">
            <v>17992</v>
          </cell>
          <cell r="BD20">
            <v>246524</v>
          </cell>
          <cell r="BE20">
            <v>3466</v>
          </cell>
          <cell r="ET20">
            <v>0</v>
          </cell>
          <cell r="EU20">
            <v>0</v>
          </cell>
          <cell r="EV20">
            <v>25</v>
          </cell>
          <cell r="EW20">
            <v>0</v>
          </cell>
          <cell r="EX20">
            <v>0</v>
          </cell>
          <cell r="EY20">
            <v>0</v>
          </cell>
          <cell r="GO20">
            <v>180</v>
          </cell>
          <cell r="GP20">
            <v>1265</v>
          </cell>
          <cell r="GR20">
            <v>287</v>
          </cell>
          <cell r="GS20">
            <v>2413</v>
          </cell>
          <cell r="GU20">
            <v>0</v>
          </cell>
          <cell r="GV20">
            <v>1295</v>
          </cell>
        </row>
        <row r="21">
          <cell r="AO21">
            <v>15982</v>
          </cell>
          <cell r="AP21">
            <v>658</v>
          </cell>
          <cell r="AR21">
            <v>15841</v>
          </cell>
          <cell r="AS21">
            <v>125</v>
          </cell>
          <cell r="AU21">
            <v>23485</v>
          </cell>
          <cell r="AV21">
            <v>966</v>
          </cell>
          <cell r="AX21">
            <v>23277</v>
          </cell>
          <cell r="AY21">
            <v>183</v>
          </cell>
          <cell r="BA21">
            <v>118148</v>
          </cell>
          <cell r="BB21">
            <v>0</v>
          </cell>
          <cell r="BD21">
            <v>118138</v>
          </cell>
          <cell r="BE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GO21">
            <v>0</v>
          </cell>
          <cell r="GP21">
            <v>23</v>
          </cell>
          <cell r="GR21">
            <v>0</v>
          </cell>
          <cell r="GS21">
            <v>0</v>
          </cell>
          <cell r="GU21">
            <v>0</v>
          </cell>
          <cell r="GV21">
            <v>0</v>
          </cell>
        </row>
        <row r="22">
          <cell r="AO22">
            <v>376790</v>
          </cell>
          <cell r="AP22">
            <v>7717</v>
          </cell>
          <cell r="AR22">
            <v>373872</v>
          </cell>
          <cell r="AS22">
            <v>2558</v>
          </cell>
          <cell r="AU22">
            <v>601401</v>
          </cell>
          <cell r="AV22">
            <v>12307</v>
          </cell>
          <cell r="AX22">
            <v>596240</v>
          </cell>
          <cell r="AY22">
            <v>4080</v>
          </cell>
          <cell r="BA22">
            <v>254438</v>
          </cell>
          <cell r="BB22">
            <v>5195</v>
          </cell>
          <cell r="BD22">
            <v>251692</v>
          </cell>
          <cell r="BE22">
            <v>1722</v>
          </cell>
          <cell r="ET22">
            <v>5</v>
          </cell>
          <cell r="EU22">
            <v>0</v>
          </cell>
          <cell r="EV22">
            <v>7</v>
          </cell>
          <cell r="EW22">
            <v>0</v>
          </cell>
          <cell r="EX22">
            <v>3</v>
          </cell>
          <cell r="EY22">
            <v>0</v>
          </cell>
          <cell r="GO22">
            <v>0</v>
          </cell>
          <cell r="GP22">
            <v>725</v>
          </cell>
          <cell r="GR22">
            <v>0</v>
          </cell>
          <cell r="GS22">
            <v>1155</v>
          </cell>
          <cell r="GU22">
            <v>0</v>
          </cell>
          <cell r="GV22">
            <v>488</v>
          </cell>
        </row>
        <row r="23">
          <cell r="AO23">
            <v>209487</v>
          </cell>
          <cell r="AP23">
            <v>6782</v>
          </cell>
          <cell r="AR23">
            <v>208219</v>
          </cell>
          <cell r="AS23">
            <v>2064</v>
          </cell>
          <cell r="AU23">
            <v>306088</v>
          </cell>
          <cell r="AV23">
            <v>9909</v>
          </cell>
          <cell r="AX23">
            <v>304235</v>
          </cell>
          <cell r="AY23">
            <v>3017</v>
          </cell>
          <cell r="BA23">
            <v>245621</v>
          </cell>
          <cell r="BB23">
            <v>7951</v>
          </cell>
          <cell r="BD23">
            <v>244134</v>
          </cell>
          <cell r="BE23">
            <v>2421</v>
          </cell>
          <cell r="ET23">
            <v>0</v>
          </cell>
          <cell r="EU23">
            <v>1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GO23">
            <v>0</v>
          </cell>
          <cell r="GP23">
            <v>141</v>
          </cell>
          <cell r="GR23">
            <v>0</v>
          </cell>
          <cell r="GS23">
            <v>207</v>
          </cell>
          <cell r="GU23">
            <v>0</v>
          </cell>
          <cell r="GV23">
            <v>166</v>
          </cell>
        </row>
        <row r="24">
          <cell r="AO24">
            <v>576673</v>
          </cell>
          <cell r="AP24">
            <v>15618</v>
          </cell>
          <cell r="AR24">
            <v>571940</v>
          </cell>
          <cell r="AS24">
            <v>4895</v>
          </cell>
          <cell r="AU24">
            <v>895108</v>
          </cell>
          <cell r="AV24">
            <v>24243</v>
          </cell>
          <cell r="AX24">
            <v>887763</v>
          </cell>
          <cell r="AY24">
            <v>7598</v>
          </cell>
          <cell r="BA24">
            <v>481011</v>
          </cell>
          <cell r="BB24">
            <v>13028</v>
          </cell>
          <cell r="BD24">
            <v>477064</v>
          </cell>
          <cell r="BE24">
            <v>4083</v>
          </cell>
          <cell r="ET24">
            <v>8</v>
          </cell>
          <cell r="EU24">
            <v>0</v>
          </cell>
          <cell r="EV24">
            <v>12</v>
          </cell>
          <cell r="EW24">
            <v>0</v>
          </cell>
          <cell r="EX24">
            <v>7</v>
          </cell>
          <cell r="EY24">
            <v>0</v>
          </cell>
          <cell r="GO24">
            <v>7</v>
          </cell>
          <cell r="GP24">
            <v>405</v>
          </cell>
          <cell r="GR24">
            <v>12</v>
          </cell>
          <cell r="GS24">
            <v>629</v>
          </cell>
          <cell r="GU24">
            <v>6</v>
          </cell>
          <cell r="GV24">
            <v>338</v>
          </cell>
        </row>
        <row r="25">
          <cell r="AO25">
            <v>128647</v>
          </cell>
          <cell r="AP25">
            <v>7788</v>
          </cell>
          <cell r="AR25">
            <v>126100</v>
          </cell>
          <cell r="AS25">
            <v>1587</v>
          </cell>
          <cell r="AU25">
            <v>233218</v>
          </cell>
          <cell r="AV25">
            <v>14119</v>
          </cell>
          <cell r="AX25">
            <v>228600</v>
          </cell>
          <cell r="AY25">
            <v>2877</v>
          </cell>
          <cell r="BA25">
            <v>132351</v>
          </cell>
          <cell r="BB25">
            <v>8012</v>
          </cell>
          <cell r="BD25">
            <v>129730</v>
          </cell>
          <cell r="BE25">
            <v>1633</v>
          </cell>
          <cell r="ET25">
            <v>9</v>
          </cell>
          <cell r="EU25">
            <v>0</v>
          </cell>
          <cell r="EV25">
            <v>16</v>
          </cell>
          <cell r="EW25">
            <v>0</v>
          </cell>
          <cell r="EX25">
            <v>10</v>
          </cell>
          <cell r="EY25">
            <v>0</v>
          </cell>
          <cell r="GO25">
            <v>0</v>
          </cell>
          <cell r="GP25">
            <v>93</v>
          </cell>
          <cell r="GR25">
            <v>0</v>
          </cell>
          <cell r="GS25">
            <v>169</v>
          </cell>
          <cell r="GU25">
            <v>0</v>
          </cell>
          <cell r="GV25">
            <v>96</v>
          </cell>
        </row>
        <row r="26">
          <cell r="AO26">
            <v>140062</v>
          </cell>
          <cell r="AP26">
            <v>9447</v>
          </cell>
          <cell r="AR26">
            <v>139040</v>
          </cell>
          <cell r="AS26">
            <v>895</v>
          </cell>
          <cell r="AU26">
            <v>245130</v>
          </cell>
          <cell r="AV26">
            <v>16534</v>
          </cell>
          <cell r="AX26">
            <v>243116</v>
          </cell>
          <cell r="AY26">
            <v>1565</v>
          </cell>
          <cell r="BA26">
            <v>434366</v>
          </cell>
          <cell r="BB26">
            <v>208</v>
          </cell>
          <cell r="BD26">
            <v>430942</v>
          </cell>
          <cell r="BE26">
            <v>0</v>
          </cell>
          <cell r="ET26">
            <v>5</v>
          </cell>
          <cell r="EU26">
            <v>8</v>
          </cell>
          <cell r="EV26">
            <v>9</v>
          </cell>
          <cell r="EW26">
            <v>15</v>
          </cell>
          <cell r="EX26">
            <v>17</v>
          </cell>
          <cell r="EY26">
            <v>25</v>
          </cell>
          <cell r="GO26">
            <v>0</v>
          </cell>
          <cell r="GP26">
            <v>436</v>
          </cell>
          <cell r="GR26">
            <v>0</v>
          </cell>
          <cell r="GS26">
            <v>764</v>
          </cell>
          <cell r="GU26">
            <v>0</v>
          </cell>
          <cell r="GV26">
            <v>0</v>
          </cell>
        </row>
        <row r="27">
          <cell r="AO27">
            <v>506367</v>
          </cell>
          <cell r="AP27">
            <v>12378</v>
          </cell>
          <cell r="AR27">
            <v>502699</v>
          </cell>
          <cell r="AS27">
            <v>3573</v>
          </cell>
          <cell r="AU27">
            <v>751930</v>
          </cell>
          <cell r="AV27">
            <v>17499</v>
          </cell>
          <cell r="AX27">
            <v>746482</v>
          </cell>
          <cell r="AY27">
            <v>5052</v>
          </cell>
          <cell r="BA27">
            <v>506010</v>
          </cell>
          <cell r="BB27">
            <v>12804</v>
          </cell>
          <cell r="BD27">
            <v>502343</v>
          </cell>
          <cell r="BE27">
            <v>3696</v>
          </cell>
          <cell r="ET27">
            <v>25</v>
          </cell>
          <cell r="EU27">
            <v>3</v>
          </cell>
          <cell r="EV27">
            <v>36</v>
          </cell>
          <cell r="EW27">
            <v>5</v>
          </cell>
          <cell r="EX27">
            <v>24</v>
          </cell>
          <cell r="EY27">
            <v>3</v>
          </cell>
          <cell r="GO27">
            <v>133</v>
          </cell>
          <cell r="GP27">
            <v>434</v>
          </cell>
          <cell r="GR27">
            <v>197</v>
          </cell>
          <cell r="GS27">
            <v>613</v>
          </cell>
          <cell r="GU27">
            <v>132</v>
          </cell>
          <cell r="GV27">
            <v>449</v>
          </cell>
        </row>
        <row r="28">
          <cell r="AO28">
            <v>160212</v>
          </cell>
          <cell r="AP28">
            <v>3433</v>
          </cell>
          <cell r="AR28">
            <v>158961</v>
          </cell>
          <cell r="AS28">
            <v>914</v>
          </cell>
          <cell r="AU28">
            <v>284742</v>
          </cell>
          <cell r="AV28">
            <v>6102</v>
          </cell>
          <cell r="AX28">
            <v>282518</v>
          </cell>
          <cell r="AY28">
            <v>1624</v>
          </cell>
          <cell r="BA28">
            <v>301712</v>
          </cell>
          <cell r="BB28">
            <v>6465</v>
          </cell>
          <cell r="BD28">
            <v>299356</v>
          </cell>
          <cell r="BE28">
            <v>1721</v>
          </cell>
          <cell r="ET28">
            <v>20</v>
          </cell>
          <cell r="EU28">
            <v>0</v>
          </cell>
          <cell r="EV28">
            <v>35</v>
          </cell>
          <cell r="EW28">
            <v>0</v>
          </cell>
          <cell r="EX28">
            <v>37</v>
          </cell>
          <cell r="EY28">
            <v>0</v>
          </cell>
          <cell r="GO28">
            <v>15</v>
          </cell>
          <cell r="GP28">
            <v>229</v>
          </cell>
          <cell r="GR28">
            <v>27</v>
          </cell>
          <cell r="GS28">
            <v>406</v>
          </cell>
          <cell r="GU28">
            <v>29</v>
          </cell>
          <cell r="GV28">
            <v>431</v>
          </cell>
        </row>
        <row r="29">
          <cell r="AO29">
            <v>218344</v>
          </cell>
          <cell r="AP29">
            <v>15264</v>
          </cell>
          <cell r="AR29">
            <v>217471</v>
          </cell>
          <cell r="AS29">
            <v>11752</v>
          </cell>
          <cell r="AU29">
            <v>410675</v>
          </cell>
          <cell r="AV29">
            <v>27227</v>
          </cell>
          <cell r="AX29">
            <v>409034</v>
          </cell>
          <cell r="AY29">
            <v>20962</v>
          </cell>
          <cell r="BA29">
            <v>387444</v>
          </cell>
          <cell r="BB29">
            <v>1719</v>
          </cell>
          <cell r="BD29">
            <v>387295</v>
          </cell>
          <cell r="BE29">
            <v>1719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GO29">
            <v>0</v>
          </cell>
          <cell r="GP29">
            <v>135</v>
          </cell>
          <cell r="GR29">
            <v>0</v>
          </cell>
          <cell r="GS29">
            <v>240</v>
          </cell>
          <cell r="GU29">
            <v>0</v>
          </cell>
          <cell r="GV29">
            <v>0</v>
          </cell>
        </row>
        <row r="30">
          <cell r="AO30">
            <v>314714</v>
          </cell>
          <cell r="AP30">
            <v>6143</v>
          </cell>
          <cell r="AR30">
            <v>312844</v>
          </cell>
          <cell r="AS30">
            <v>1154</v>
          </cell>
          <cell r="AU30">
            <v>365864</v>
          </cell>
          <cell r="AV30">
            <v>7142</v>
          </cell>
          <cell r="AX30">
            <v>363672</v>
          </cell>
          <cell r="AY30">
            <v>1342</v>
          </cell>
          <cell r="BA30">
            <v>297120</v>
          </cell>
          <cell r="BB30">
            <v>5799</v>
          </cell>
          <cell r="BD30">
            <v>295350</v>
          </cell>
          <cell r="BE30">
            <v>1089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GO30">
            <v>0</v>
          </cell>
          <cell r="GP30">
            <v>128</v>
          </cell>
          <cell r="GR30">
            <v>0</v>
          </cell>
          <cell r="GS30">
            <v>63</v>
          </cell>
          <cell r="GU30">
            <v>0</v>
          </cell>
          <cell r="GV30">
            <v>0</v>
          </cell>
        </row>
        <row r="31">
          <cell r="AO31">
            <v>683394</v>
          </cell>
          <cell r="AP31">
            <v>10785</v>
          </cell>
          <cell r="AR31">
            <v>680472</v>
          </cell>
          <cell r="AS31">
            <v>2423</v>
          </cell>
          <cell r="AU31">
            <v>1086205</v>
          </cell>
          <cell r="AV31">
            <v>17143</v>
          </cell>
          <cell r="AX31">
            <v>1081561</v>
          </cell>
          <cell r="AY31">
            <v>3851</v>
          </cell>
          <cell r="BA31">
            <v>781675</v>
          </cell>
          <cell r="BB31">
            <v>12336</v>
          </cell>
          <cell r="BD31">
            <v>778333</v>
          </cell>
          <cell r="BE31">
            <v>2772</v>
          </cell>
          <cell r="ET31">
            <v>25</v>
          </cell>
          <cell r="EU31">
            <v>53</v>
          </cell>
          <cell r="EV31">
            <v>41</v>
          </cell>
          <cell r="EW31">
            <v>87</v>
          </cell>
          <cell r="EX31">
            <v>25</v>
          </cell>
          <cell r="EY31">
            <v>51</v>
          </cell>
          <cell r="GO31">
            <v>0</v>
          </cell>
          <cell r="GP31">
            <v>585</v>
          </cell>
          <cell r="GR31">
            <v>0</v>
          </cell>
          <cell r="GS31">
            <v>962</v>
          </cell>
          <cell r="GU31">
            <v>0</v>
          </cell>
          <cell r="GV31">
            <v>568</v>
          </cell>
        </row>
        <row r="32">
          <cell r="AO32">
            <v>634002</v>
          </cell>
          <cell r="AP32">
            <v>9217</v>
          </cell>
          <cell r="AR32">
            <v>631676</v>
          </cell>
          <cell r="AS32">
            <v>1763</v>
          </cell>
          <cell r="AU32">
            <v>1117008</v>
          </cell>
          <cell r="AV32">
            <v>16239</v>
          </cell>
          <cell r="AX32">
            <v>1112909</v>
          </cell>
          <cell r="AY32">
            <v>3106</v>
          </cell>
          <cell r="BA32">
            <v>1288221</v>
          </cell>
          <cell r="BB32">
            <v>18727</v>
          </cell>
          <cell r="BD32">
            <v>1283493</v>
          </cell>
          <cell r="BE32">
            <v>3582</v>
          </cell>
          <cell r="ET32">
            <v>37</v>
          </cell>
          <cell r="EU32">
            <v>18</v>
          </cell>
          <cell r="EV32">
            <v>64</v>
          </cell>
          <cell r="EW32">
            <v>33</v>
          </cell>
          <cell r="EX32">
            <v>74</v>
          </cell>
          <cell r="EY32">
            <v>38</v>
          </cell>
          <cell r="GO32">
            <v>112</v>
          </cell>
          <cell r="GP32">
            <v>440</v>
          </cell>
          <cell r="GR32">
            <v>197</v>
          </cell>
          <cell r="GS32">
            <v>775</v>
          </cell>
          <cell r="GU32">
            <v>227</v>
          </cell>
          <cell r="GV32">
            <v>894</v>
          </cell>
        </row>
        <row r="33">
          <cell r="AO33">
            <v>220397</v>
          </cell>
          <cell r="AP33">
            <v>4903</v>
          </cell>
          <cell r="AR33">
            <v>219941</v>
          </cell>
          <cell r="AS33">
            <v>484</v>
          </cell>
          <cell r="AU33">
            <v>232959</v>
          </cell>
          <cell r="AV33">
            <v>5182</v>
          </cell>
          <cell r="AX33">
            <v>232477</v>
          </cell>
          <cell r="AY33">
            <v>512</v>
          </cell>
          <cell r="BA33">
            <v>657664</v>
          </cell>
          <cell r="BB33">
            <v>14631</v>
          </cell>
          <cell r="BD33">
            <v>656303</v>
          </cell>
          <cell r="BE33">
            <v>1448</v>
          </cell>
          <cell r="ET33">
            <v>8</v>
          </cell>
          <cell r="EU33">
            <v>0</v>
          </cell>
          <cell r="EV33">
            <v>48</v>
          </cell>
          <cell r="EW33">
            <v>0</v>
          </cell>
          <cell r="EX33">
            <v>0</v>
          </cell>
          <cell r="EY33">
            <v>0</v>
          </cell>
          <cell r="GO33">
            <v>27</v>
          </cell>
          <cell r="GP33">
            <v>52</v>
          </cell>
          <cell r="GR33">
            <v>28</v>
          </cell>
          <cell r="GS33">
            <v>55</v>
          </cell>
          <cell r="GU33">
            <v>80</v>
          </cell>
          <cell r="GV33">
            <v>157</v>
          </cell>
        </row>
        <row r="34">
          <cell r="AO34">
            <v>272163</v>
          </cell>
          <cell r="AP34">
            <v>18376</v>
          </cell>
          <cell r="AR34">
            <v>271250</v>
          </cell>
          <cell r="AS34">
            <v>791</v>
          </cell>
          <cell r="AU34">
            <v>445139</v>
          </cell>
          <cell r="AV34">
            <v>22970</v>
          </cell>
          <cell r="AX34">
            <v>443644</v>
          </cell>
          <cell r="AY34">
            <v>989</v>
          </cell>
          <cell r="BA34">
            <v>492314</v>
          </cell>
          <cell r="BB34">
            <v>4594</v>
          </cell>
          <cell r="BD34">
            <v>490660</v>
          </cell>
          <cell r="BE34">
            <v>198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GO34">
            <v>0</v>
          </cell>
          <cell r="GP34">
            <v>16241</v>
          </cell>
          <cell r="GR34">
            <v>0</v>
          </cell>
          <cell r="GS34">
            <v>1220</v>
          </cell>
          <cell r="GU34">
            <v>0</v>
          </cell>
          <cell r="GV34">
            <v>0</v>
          </cell>
        </row>
        <row r="35">
          <cell r="AO35">
            <v>109115</v>
          </cell>
          <cell r="AP35">
            <v>1706</v>
          </cell>
          <cell r="AR35">
            <v>108138</v>
          </cell>
          <cell r="AS35">
            <v>523</v>
          </cell>
          <cell r="AU35">
            <v>182077</v>
          </cell>
          <cell r="AV35">
            <v>2848</v>
          </cell>
          <cell r="AX35">
            <v>180449</v>
          </cell>
          <cell r="AY35">
            <v>872</v>
          </cell>
          <cell r="BA35">
            <v>96702</v>
          </cell>
          <cell r="BB35">
            <v>1512</v>
          </cell>
          <cell r="BD35">
            <v>95837</v>
          </cell>
          <cell r="BE35">
            <v>463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GO35">
            <v>0</v>
          </cell>
          <cell r="GP35">
            <v>146</v>
          </cell>
          <cell r="GR35">
            <v>0</v>
          </cell>
          <cell r="GS35">
            <v>244</v>
          </cell>
          <cell r="GU35">
            <v>0</v>
          </cell>
          <cell r="GV35">
            <v>130</v>
          </cell>
        </row>
        <row r="36">
          <cell r="AO36">
            <v>411407</v>
          </cell>
          <cell r="AP36">
            <v>5074</v>
          </cell>
          <cell r="AR36">
            <v>406315</v>
          </cell>
          <cell r="AS36">
            <v>1903</v>
          </cell>
          <cell r="AU36">
            <v>537615</v>
          </cell>
          <cell r="AV36">
            <v>6630</v>
          </cell>
          <cell r="AX36">
            <v>530960</v>
          </cell>
          <cell r="AY36">
            <v>2487</v>
          </cell>
          <cell r="BA36">
            <v>417849</v>
          </cell>
          <cell r="BB36">
            <v>5153</v>
          </cell>
          <cell r="BD36">
            <v>412678</v>
          </cell>
          <cell r="BE36">
            <v>1933</v>
          </cell>
          <cell r="ET36">
            <v>3</v>
          </cell>
          <cell r="EU36">
            <v>0</v>
          </cell>
          <cell r="EV36">
            <v>4</v>
          </cell>
          <cell r="EW36">
            <v>0</v>
          </cell>
          <cell r="EX36">
            <v>4</v>
          </cell>
          <cell r="EY36">
            <v>0</v>
          </cell>
          <cell r="GO36">
            <v>5</v>
          </cell>
          <cell r="GP36">
            <v>259</v>
          </cell>
          <cell r="GR36">
            <v>7</v>
          </cell>
          <cell r="GS36">
            <v>339</v>
          </cell>
          <cell r="GU36">
            <v>5</v>
          </cell>
          <cell r="GV36">
            <v>264</v>
          </cell>
        </row>
        <row r="37">
          <cell r="AO37">
            <v>240649</v>
          </cell>
          <cell r="AP37">
            <v>16098</v>
          </cell>
          <cell r="AR37">
            <v>237044</v>
          </cell>
          <cell r="AS37">
            <v>2118</v>
          </cell>
          <cell r="AU37">
            <v>327413</v>
          </cell>
          <cell r="AV37">
            <v>21024</v>
          </cell>
          <cell r="AX37">
            <v>322624</v>
          </cell>
          <cell r="AY37">
            <v>2767</v>
          </cell>
          <cell r="BA37">
            <v>293723</v>
          </cell>
          <cell r="BB37">
            <v>13152</v>
          </cell>
          <cell r="BD37">
            <v>289343</v>
          </cell>
          <cell r="BE37">
            <v>1731</v>
          </cell>
          <cell r="ET37">
            <v>6</v>
          </cell>
          <cell r="EU37">
            <v>0</v>
          </cell>
          <cell r="EV37">
            <v>8</v>
          </cell>
          <cell r="EW37">
            <v>1</v>
          </cell>
          <cell r="EX37">
            <v>8</v>
          </cell>
          <cell r="EY37">
            <v>0</v>
          </cell>
          <cell r="GO37">
            <v>1</v>
          </cell>
          <cell r="GP37">
            <v>2281</v>
          </cell>
          <cell r="GR37">
            <v>2</v>
          </cell>
          <cell r="GS37">
            <v>2979</v>
          </cell>
          <cell r="GU37">
            <v>2</v>
          </cell>
          <cell r="GV37">
            <v>1864</v>
          </cell>
        </row>
        <row r="38">
          <cell r="AO38">
            <v>378094</v>
          </cell>
          <cell r="AP38">
            <v>13666</v>
          </cell>
          <cell r="AR38">
            <v>373754</v>
          </cell>
          <cell r="AS38">
            <v>3136</v>
          </cell>
          <cell r="AU38">
            <v>573238</v>
          </cell>
          <cell r="AV38">
            <v>20720</v>
          </cell>
          <cell r="AX38">
            <v>566660</v>
          </cell>
          <cell r="AY38">
            <v>4755</v>
          </cell>
          <cell r="BA38">
            <v>268324</v>
          </cell>
          <cell r="BB38">
            <v>9699</v>
          </cell>
          <cell r="BD38">
            <v>265245</v>
          </cell>
          <cell r="BE38">
            <v>2226</v>
          </cell>
          <cell r="ET38">
            <v>27</v>
          </cell>
          <cell r="EU38">
            <v>3</v>
          </cell>
          <cell r="EV38">
            <v>38</v>
          </cell>
          <cell r="EW38">
            <v>9</v>
          </cell>
          <cell r="EX38">
            <v>0</v>
          </cell>
          <cell r="EY38">
            <v>0</v>
          </cell>
          <cell r="GO38">
            <v>12</v>
          </cell>
          <cell r="GP38">
            <v>1451</v>
          </cell>
          <cell r="GR38">
            <v>0</v>
          </cell>
          <cell r="GS38">
            <v>537</v>
          </cell>
          <cell r="GU38">
            <v>0</v>
          </cell>
          <cell r="GV38">
            <v>0</v>
          </cell>
        </row>
        <row r="39">
          <cell r="AO39">
            <v>89998</v>
          </cell>
          <cell r="AP39">
            <v>3386</v>
          </cell>
          <cell r="AR39">
            <v>88825</v>
          </cell>
          <cell r="AS39">
            <v>267</v>
          </cell>
          <cell r="AU39">
            <v>947081</v>
          </cell>
          <cell r="AV39">
            <v>10571</v>
          </cell>
          <cell r="AX39">
            <v>943453</v>
          </cell>
          <cell r="AY39">
            <v>835</v>
          </cell>
          <cell r="BA39">
            <v>1701963</v>
          </cell>
          <cell r="BB39">
            <v>7749</v>
          </cell>
          <cell r="BD39">
            <v>1699971</v>
          </cell>
          <cell r="BE39">
            <v>612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GO39">
            <v>0</v>
          </cell>
          <cell r="GP39">
            <v>341</v>
          </cell>
          <cell r="GR39">
            <v>0</v>
          </cell>
          <cell r="GS39">
            <v>5027</v>
          </cell>
          <cell r="GU39">
            <v>0</v>
          </cell>
          <cell r="GV39">
            <v>1153</v>
          </cell>
        </row>
        <row r="40">
          <cell r="AO40">
            <v>143951</v>
          </cell>
          <cell r="AP40">
            <v>1705</v>
          </cell>
          <cell r="AR40">
            <v>142955</v>
          </cell>
          <cell r="AS40">
            <v>757</v>
          </cell>
          <cell r="AU40">
            <v>391700</v>
          </cell>
          <cell r="AV40">
            <v>2834</v>
          </cell>
          <cell r="AX40">
            <v>389119</v>
          </cell>
          <cell r="AY40">
            <v>1509</v>
          </cell>
          <cell r="BA40">
            <v>210043</v>
          </cell>
          <cell r="BB40">
            <v>133</v>
          </cell>
          <cell r="BD40">
            <v>208671</v>
          </cell>
          <cell r="BE40">
            <v>11</v>
          </cell>
          <cell r="ET40">
            <v>26</v>
          </cell>
          <cell r="EU40">
            <v>0</v>
          </cell>
          <cell r="EV40">
            <v>129</v>
          </cell>
          <cell r="EW40">
            <v>0</v>
          </cell>
          <cell r="EX40">
            <v>54</v>
          </cell>
          <cell r="EY40">
            <v>0</v>
          </cell>
          <cell r="GO40">
            <v>0</v>
          </cell>
          <cell r="GP40">
            <v>15</v>
          </cell>
          <cell r="GR40">
            <v>0</v>
          </cell>
          <cell r="GS40">
            <v>14</v>
          </cell>
          <cell r="GU40">
            <v>0</v>
          </cell>
          <cell r="GV40">
            <v>0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B50"/>
  <sheetViews>
    <sheetView showGridLines="0" tabSelected="1" topLeftCell="A19" zoomScaleNormal="100" zoomScaleSheetLayoutView="100" workbookViewId="0">
      <selection activeCell="AD30" sqref="AD30"/>
    </sheetView>
  </sheetViews>
  <sheetFormatPr defaultColWidth="8.875" defaultRowHeight="12" x14ac:dyDescent="0.4"/>
  <cols>
    <col min="1" max="1" width="1.625" style="1" customWidth="1"/>
    <col min="2" max="2" width="3.125" style="9" customWidth="1"/>
    <col min="3" max="3" width="8.125" style="10" customWidth="1"/>
    <col min="4" max="4" width="9.875" style="1" bestFit="1" customWidth="1"/>
    <col min="5" max="5" width="9" style="1" bestFit="1" customWidth="1"/>
    <col min="6" max="6" width="11.375" style="1" bestFit="1" customWidth="1"/>
    <col min="7" max="7" width="11.375" style="1" hidden="1" customWidth="1"/>
    <col min="8" max="8" width="6.125" style="1" hidden="1" customWidth="1"/>
    <col min="9" max="9" width="9.875" style="1" bestFit="1" customWidth="1"/>
    <col min="10" max="10" width="9" style="1" bestFit="1" customWidth="1"/>
    <col min="11" max="11" width="11.375" style="1" bestFit="1" customWidth="1"/>
    <col min="12" max="12" width="11.375" style="1" hidden="1" customWidth="1"/>
    <col min="13" max="13" width="6.125" style="1" hidden="1" customWidth="1"/>
    <col min="14" max="15" width="4.875" style="1" bestFit="1" customWidth="1"/>
    <col min="16" max="16" width="5.5" style="1" customWidth="1"/>
    <col min="17" max="17" width="5.5" style="1" hidden="1" customWidth="1"/>
    <col min="18" max="18" width="7.5" style="1" hidden="1" customWidth="1"/>
    <col min="19" max="19" width="8.125" style="1" hidden="1" customWidth="1"/>
    <col min="20" max="20" width="6.125" style="1" bestFit="1" customWidth="1"/>
    <col min="21" max="21" width="6" style="1" bestFit="1" customWidth="1"/>
    <col min="22" max="23" width="6.125" style="1" bestFit="1" customWidth="1"/>
    <col min="24" max="25" width="7" style="1" bestFit="1" customWidth="1"/>
    <col min="26" max="28" width="8.125" style="1" bestFit="1" customWidth="1"/>
    <col min="29" max="16384" width="8.875" style="1"/>
  </cols>
  <sheetData>
    <row r="1" spans="1:28" ht="14.25" x14ac:dyDescent="0.4">
      <c r="B1" s="2"/>
      <c r="C1" s="3" t="str">
        <f>'[1]一覧(今年度)'!B1</f>
        <v>令和４年度　市町村税の徴収実績に関する調（令和５年５月末現在）</v>
      </c>
      <c r="D1" s="4"/>
      <c r="E1" s="4"/>
      <c r="F1" s="4"/>
      <c r="G1" s="4"/>
      <c r="H1" s="4"/>
      <c r="I1" s="4"/>
      <c r="J1" s="4"/>
      <c r="K1" s="4"/>
      <c r="L1" s="4"/>
      <c r="M1" s="4"/>
      <c r="N1" s="165" t="s">
        <v>0</v>
      </c>
      <c r="O1" s="165"/>
      <c r="P1" s="165"/>
      <c r="Q1" s="165"/>
      <c r="R1" s="165"/>
      <c r="S1" s="165"/>
      <c r="T1" s="4"/>
      <c r="U1" s="4"/>
      <c r="V1" s="4"/>
      <c r="W1" s="4"/>
      <c r="X1" s="4"/>
      <c r="Y1" s="4"/>
      <c r="Z1" s="4"/>
    </row>
    <row r="2" spans="1:28" ht="14.25" x14ac:dyDescent="0.4">
      <c r="A2" s="5"/>
      <c r="B2" s="2"/>
      <c r="C2" s="6" t="s">
        <v>1</v>
      </c>
      <c r="D2" s="7"/>
      <c r="E2" s="7"/>
      <c r="F2" s="7"/>
      <c r="G2" s="7"/>
      <c r="H2" s="7"/>
      <c r="I2" s="7"/>
      <c r="J2" s="7"/>
      <c r="L2" s="7"/>
      <c r="N2" s="165"/>
      <c r="O2" s="165"/>
      <c r="P2" s="165"/>
      <c r="Q2" s="165"/>
      <c r="R2" s="165"/>
      <c r="S2" s="165"/>
      <c r="T2" s="8"/>
      <c r="U2" s="8"/>
      <c r="V2" s="8"/>
      <c r="W2" s="8"/>
      <c r="X2" s="8"/>
      <c r="Y2" s="8"/>
    </row>
    <row r="3" spans="1:28" x14ac:dyDescent="0.4">
      <c r="AA3" s="11" t="s">
        <v>2</v>
      </c>
      <c r="AB3" s="12" t="s">
        <v>3</v>
      </c>
    </row>
    <row r="4" spans="1:28" ht="18.75" customHeight="1" x14ac:dyDescent="0.4">
      <c r="C4" s="13"/>
      <c r="D4" s="166" t="s">
        <v>4</v>
      </c>
      <c r="E4" s="167"/>
      <c r="F4" s="167"/>
      <c r="G4" s="167"/>
      <c r="H4" s="168"/>
      <c r="I4" s="166" t="s">
        <v>5</v>
      </c>
      <c r="J4" s="167"/>
      <c r="K4" s="167"/>
      <c r="L4" s="167"/>
      <c r="M4" s="167"/>
      <c r="N4" s="166" t="s">
        <v>6</v>
      </c>
      <c r="O4" s="167"/>
      <c r="P4" s="167"/>
      <c r="Q4" s="168"/>
      <c r="R4" s="14" t="s">
        <v>7</v>
      </c>
      <c r="S4" s="14"/>
      <c r="T4" s="154" t="s">
        <v>8</v>
      </c>
      <c r="U4" s="155"/>
      <c r="V4" s="156"/>
      <c r="W4" s="169" t="s">
        <v>9</v>
      </c>
      <c r="X4" s="155"/>
      <c r="Y4" s="156"/>
      <c r="Z4" s="154" t="s">
        <v>10</v>
      </c>
      <c r="AA4" s="155"/>
      <c r="AB4" s="156"/>
    </row>
    <row r="5" spans="1:28" ht="11.25" customHeight="1" x14ac:dyDescent="0.4">
      <c r="C5" s="15" t="s">
        <v>11</v>
      </c>
      <c r="D5" s="16" t="s">
        <v>12</v>
      </c>
      <c r="E5" s="17" t="s">
        <v>13</v>
      </c>
      <c r="F5" s="18" t="s">
        <v>14</v>
      </c>
      <c r="G5" s="19" t="s">
        <v>15</v>
      </c>
      <c r="H5" s="19" t="s">
        <v>15</v>
      </c>
      <c r="I5" s="20" t="s">
        <v>12</v>
      </c>
      <c r="J5" s="17" t="s">
        <v>13</v>
      </c>
      <c r="K5" s="18" t="s">
        <v>14</v>
      </c>
      <c r="L5" s="17" t="s">
        <v>15</v>
      </c>
      <c r="M5" s="21" t="s">
        <v>15</v>
      </c>
      <c r="N5" s="16" t="s">
        <v>16</v>
      </c>
      <c r="O5" s="17" t="s">
        <v>17</v>
      </c>
      <c r="P5" s="17" t="s">
        <v>14</v>
      </c>
      <c r="Q5" s="22" t="s">
        <v>15</v>
      </c>
      <c r="R5" s="23" t="s">
        <v>12</v>
      </c>
      <c r="S5" s="23"/>
      <c r="T5" s="157" t="s">
        <v>18</v>
      </c>
      <c r="U5" s="159" t="s">
        <v>19</v>
      </c>
      <c r="V5" s="161" t="s">
        <v>14</v>
      </c>
      <c r="W5" s="163" t="s">
        <v>18</v>
      </c>
      <c r="X5" s="159" t="s">
        <v>19</v>
      </c>
      <c r="Y5" s="161" t="s">
        <v>14</v>
      </c>
      <c r="Z5" s="157" t="s">
        <v>18</v>
      </c>
      <c r="AA5" s="159" t="s">
        <v>19</v>
      </c>
      <c r="AB5" s="161" t="s">
        <v>14</v>
      </c>
    </row>
    <row r="6" spans="1:28" x14ac:dyDescent="0.4">
      <c r="C6" s="15"/>
      <c r="D6" s="24" t="s">
        <v>20</v>
      </c>
      <c r="E6" s="25" t="s">
        <v>21</v>
      </c>
      <c r="F6" s="26" t="s">
        <v>22</v>
      </c>
      <c r="G6" s="27" t="s">
        <v>23</v>
      </c>
      <c r="H6" s="27" t="s">
        <v>24</v>
      </c>
      <c r="I6" s="28" t="s">
        <v>25</v>
      </c>
      <c r="J6" s="25" t="s">
        <v>26</v>
      </c>
      <c r="K6" s="26" t="s">
        <v>27</v>
      </c>
      <c r="L6" s="29" t="s">
        <v>23</v>
      </c>
      <c r="M6" s="30" t="s">
        <v>24</v>
      </c>
      <c r="N6" s="24" t="s">
        <v>28</v>
      </c>
      <c r="O6" s="25" t="s">
        <v>29</v>
      </c>
      <c r="P6" s="27" t="s">
        <v>30</v>
      </c>
      <c r="Q6" s="30" t="s">
        <v>31</v>
      </c>
      <c r="R6" s="15" t="s">
        <v>32</v>
      </c>
      <c r="S6" s="15" t="s">
        <v>33</v>
      </c>
      <c r="T6" s="158"/>
      <c r="U6" s="160"/>
      <c r="V6" s="162"/>
      <c r="W6" s="164"/>
      <c r="X6" s="160"/>
      <c r="Y6" s="162"/>
      <c r="Z6" s="158"/>
      <c r="AA6" s="160"/>
      <c r="AB6" s="162"/>
    </row>
    <row r="7" spans="1:28" ht="14.25" x14ac:dyDescent="0.15">
      <c r="A7" s="31"/>
      <c r="B7" s="9" t="s">
        <v>34</v>
      </c>
      <c r="C7" s="32" t="s">
        <v>35</v>
      </c>
      <c r="D7" s="33">
        <f>SUM('[1]一覧(今年度)'!AO6,'[1]一覧(今年度)'!AU6,'[1]一覧(今年度)'!BA6)</f>
        <v>78449686</v>
      </c>
      <c r="E7" s="34">
        <f>SUM('[1]一覧(今年度)'!AP6,'[1]一覧(今年度)'!AV6,'[1]一覧(今年度)'!BB6)</f>
        <v>476434</v>
      </c>
      <c r="F7" s="35">
        <f>SUM(D7:E7)</f>
        <v>78926120</v>
      </c>
      <c r="G7" s="36">
        <v>75188963</v>
      </c>
      <c r="H7" s="37">
        <f>(F7-G7)/G7*100</f>
        <v>4.9703531620724712</v>
      </c>
      <c r="I7" s="38">
        <f>SUM('[1]一覧(今年度)'!AR6,'[1]一覧(今年度)'!AX6,'[1]一覧(今年度)'!BD6)</f>
        <v>78212381</v>
      </c>
      <c r="J7" s="34">
        <f>SUM('[1]一覧(今年度)'!AS6,'[1]一覧(今年度)'!AY6,'[1]一覧(今年度)'!BE6)</f>
        <v>242072</v>
      </c>
      <c r="K7" s="35">
        <f>SUM(I7:J7)</f>
        <v>78454453</v>
      </c>
      <c r="L7" s="36">
        <v>74681686</v>
      </c>
      <c r="M7" s="37">
        <f>(K7-L7)/L7*100</f>
        <v>5.0517967684875247</v>
      </c>
      <c r="N7" s="39">
        <f>I7/D7*100</f>
        <v>99.697506756113725</v>
      </c>
      <c r="O7" s="40">
        <f>J7/E7*100</f>
        <v>50.809136207743357</v>
      </c>
      <c r="P7" s="41">
        <f>K7/F7*100</f>
        <v>99.402394289748443</v>
      </c>
      <c r="Q7" s="42">
        <v>99.325330500967283</v>
      </c>
      <c r="R7" s="43"/>
      <c r="S7" s="43"/>
      <c r="T7" s="38">
        <f>SUM('[1]一覧(今年度)'!ET6,'[1]一覧(今年度)'!EV6,'[1]一覧(今年度)'!EX6)</f>
        <v>9195</v>
      </c>
      <c r="U7" s="34">
        <f>SUM('[1]一覧(今年度)'!EU6,'[1]一覧(今年度)'!EW6,'[1]一覧(今年度)'!EY6)</f>
        <v>1269</v>
      </c>
      <c r="V7" s="44">
        <f t="shared" ref="V7:V41" si="0">SUM(T7:U7)</f>
        <v>10464</v>
      </c>
      <c r="W7" s="38">
        <f>SUM('[1]一覧(今年度)'!GO6,'[1]一覧(今年度)'!GR6,'[1]一覧(今年度)'!GU6)</f>
        <v>148</v>
      </c>
      <c r="X7" s="34">
        <f>SUM('[1]一覧(今年度)'!GP6,'[1]一覧(今年度)'!GS6,'[1]一覧(今年度)'!GV6)</f>
        <v>20813</v>
      </c>
      <c r="Y7" s="44">
        <f>SUM(W7:X7)</f>
        <v>20961</v>
      </c>
      <c r="Z7" s="45">
        <f t="shared" ref="Z7:AA41" si="1">D7-I7+T7-W7</f>
        <v>246352</v>
      </c>
      <c r="AA7" s="34">
        <f t="shared" si="1"/>
        <v>214818</v>
      </c>
      <c r="AB7" s="44">
        <f>SUM(Z7:AA7)</f>
        <v>461170</v>
      </c>
    </row>
    <row r="8" spans="1:28" ht="14.25" x14ac:dyDescent="0.15">
      <c r="A8" s="31"/>
      <c r="B8" s="9" t="s">
        <v>34</v>
      </c>
      <c r="C8" s="46" t="s">
        <v>36</v>
      </c>
      <c r="D8" s="47">
        <f>SUM('[1]一覧(今年度)'!AO7,'[1]一覧(今年度)'!AU7,'[1]一覧(今年度)'!BA7)</f>
        <v>8771820</v>
      </c>
      <c r="E8" s="48">
        <f>SUM('[1]一覧(今年度)'!AP7,'[1]一覧(今年度)'!AV7,'[1]一覧(今年度)'!BB7)</f>
        <v>239975</v>
      </c>
      <c r="F8" s="49">
        <f t="shared" ref="F8:F41" si="2">SUM(D8:E8)</f>
        <v>9011795</v>
      </c>
      <c r="G8" s="50">
        <v>8610650</v>
      </c>
      <c r="H8" s="51">
        <f t="shared" ref="H8:H44" si="3">(F8-G8)/G8*100</f>
        <v>4.658707530790358</v>
      </c>
      <c r="I8" s="52">
        <f>SUM('[1]一覧(今年度)'!AR7,'[1]一覧(今年度)'!AX7,'[1]一覧(今年度)'!BD7)</f>
        <v>8693686</v>
      </c>
      <c r="J8" s="48">
        <f>SUM('[1]一覧(今年度)'!AS7,'[1]一覧(今年度)'!AY7,'[1]一覧(今年度)'!BE7)</f>
        <v>68762</v>
      </c>
      <c r="K8" s="49">
        <f t="shared" ref="K8:K41" si="4">SUM(I8:J8)</f>
        <v>8762448</v>
      </c>
      <c r="L8" s="50">
        <v>8353184</v>
      </c>
      <c r="M8" s="51">
        <f t="shared" ref="M8:M49" si="5">(K8-L8)/L8*100</f>
        <v>4.899497006171539</v>
      </c>
      <c r="N8" s="53">
        <f t="shared" ref="N8:P41" si="6">I8/D8*100</f>
        <v>99.109261247950826</v>
      </c>
      <c r="O8" s="54">
        <f t="shared" si="6"/>
        <v>28.653818106052714</v>
      </c>
      <c r="P8" s="55">
        <f t="shared" si="6"/>
        <v>97.233103948769354</v>
      </c>
      <c r="Q8" s="56">
        <v>97.009912143682527</v>
      </c>
      <c r="R8" s="57"/>
      <c r="S8" s="57"/>
      <c r="T8" s="52">
        <f>SUM('[1]一覧(今年度)'!ET7,'[1]一覧(今年度)'!EV7,'[1]一覧(今年度)'!EX7)</f>
        <v>452</v>
      </c>
      <c r="U8" s="48">
        <f>SUM('[1]一覧(今年度)'!EU7,'[1]一覧(今年度)'!EW7,'[1]一覧(今年度)'!EY7)</f>
        <v>141</v>
      </c>
      <c r="V8" s="58">
        <f t="shared" si="0"/>
        <v>593</v>
      </c>
      <c r="W8" s="52">
        <f>SUM('[1]一覧(今年度)'!GO7,'[1]一覧(今年度)'!GR7,'[1]一覧(今年度)'!GU7)</f>
        <v>1132</v>
      </c>
      <c r="X8" s="48">
        <f>SUM('[1]一覧(今年度)'!GP7,'[1]一覧(今年度)'!GS7,'[1]一覧(今年度)'!GV7)</f>
        <v>37849</v>
      </c>
      <c r="Y8" s="58">
        <f t="shared" ref="Y8:Y19" si="7">SUM(W8:X8)</f>
        <v>38981</v>
      </c>
      <c r="Z8" s="59">
        <f t="shared" si="1"/>
        <v>77454</v>
      </c>
      <c r="AA8" s="48">
        <f t="shared" si="1"/>
        <v>133505</v>
      </c>
      <c r="AB8" s="58">
        <f t="shared" ref="AB8:AB41" si="8">SUM(Z8:AA8)</f>
        <v>210959</v>
      </c>
    </row>
    <row r="9" spans="1:28" ht="14.25" x14ac:dyDescent="0.15">
      <c r="A9" s="31"/>
      <c r="B9" s="9" t="s">
        <v>34</v>
      </c>
      <c r="C9" s="46" t="s">
        <v>37</v>
      </c>
      <c r="D9" s="47">
        <f>SUM('[1]一覧(今年度)'!AO8,'[1]一覧(今年度)'!AU8,'[1]一覧(今年度)'!BA8)</f>
        <v>2319505</v>
      </c>
      <c r="E9" s="48">
        <f>SUM('[1]一覧(今年度)'!AP8,'[1]一覧(今年度)'!AV8,'[1]一覧(今年度)'!BB8)</f>
        <v>62069</v>
      </c>
      <c r="F9" s="49">
        <f t="shared" si="2"/>
        <v>2381574</v>
      </c>
      <c r="G9" s="50">
        <v>2319118</v>
      </c>
      <c r="H9" s="51">
        <f t="shared" si="3"/>
        <v>2.6930928051095289</v>
      </c>
      <c r="I9" s="52">
        <f>SUM('[1]一覧(今年度)'!AR8,'[1]一覧(今年度)'!AX8,'[1]一覧(今年度)'!BD8)</f>
        <v>2301439</v>
      </c>
      <c r="J9" s="48">
        <f>SUM('[1]一覧(今年度)'!AS8,'[1]一覧(今年度)'!AY8,'[1]一覧(今年度)'!BE8)</f>
        <v>25319</v>
      </c>
      <c r="K9" s="49">
        <f t="shared" si="4"/>
        <v>2326758</v>
      </c>
      <c r="L9" s="50">
        <v>2254068</v>
      </c>
      <c r="M9" s="51">
        <f t="shared" si="5"/>
        <v>3.2248361628841717</v>
      </c>
      <c r="N9" s="53">
        <f t="shared" si="6"/>
        <v>99.221126921476781</v>
      </c>
      <c r="O9" s="54">
        <f t="shared" si="6"/>
        <v>40.791699560166911</v>
      </c>
      <c r="P9" s="55">
        <f t="shared" si="6"/>
        <v>97.698328920285491</v>
      </c>
      <c r="Q9" s="56">
        <v>97.195054326687995</v>
      </c>
      <c r="R9" s="57"/>
      <c r="S9" s="57"/>
      <c r="T9" s="52">
        <f>SUM('[1]一覧(今年度)'!ET8,'[1]一覧(今年度)'!EV8,'[1]一覧(今年度)'!EX8)</f>
        <v>242</v>
      </c>
      <c r="U9" s="48">
        <f>SUM('[1]一覧(今年度)'!EU8,'[1]一覧(今年度)'!EW8,'[1]一覧(今年度)'!EY8)</f>
        <v>1</v>
      </c>
      <c r="V9" s="58">
        <f t="shared" si="0"/>
        <v>243</v>
      </c>
      <c r="W9" s="52">
        <f>SUM('[1]一覧(今年度)'!GO8,'[1]一覧(今年度)'!GR8,'[1]一覧(今年度)'!GU8)</f>
        <v>90</v>
      </c>
      <c r="X9" s="48">
        <f>SUM('[1]一覧(今年度)'!GP8,'[1]一覧(今年度)'!GS8,'[1]一覧(今年度)'!GV8)</f>
        <v>1008</v>
      </c>
      <c r="Y9" s="58">
        <f t="shared" si="7"/>
        <v>1098</v>
      </c>
      <c r="Z9" s="59">
        <f t="shared" si="1"/>
        <v>18218</v>
      </c>
      <c r="AA9" s="48">
        <f t="shared" si="1"/>
        <v>35743</v>
      </c>
      <c r="AB9" s="58">
        <f t="shared" si="8"/>
        <v>53961</v>
      </c>
    </row>
    <row r="10" spans="1:28" ht="14.25" x14ac:dyDescent="0.15">
      <c r="A10" s="31"/>
      <c r="B10" s="9" t="s">
        <v>34</v>
      </c>
      <c r="C10" s="46" t="s">
        <v>38</v>
      </c>
      <c r="D10" s="47">
        <f>SUM('[1]一覧(今年度)'!AO9,'[1]一覧(今年度)'!AU9,'[1]一覧(今年度)'!BA9)</f>
        <v>3526096</v>
      </c>
      <c r="E10" s="48">
        <f>SUM('[1]一覧(今年度)'!AP9,'[1]一覧(今年度)'!AV9,'[1]一覧(今年度)'!BB9)</f>
        <v>210970</v>
      </c>
      <c r="F10" s="49">
        <f t="shared" si="2"/>
        <v>3737066</v>
      </c>
      <c r="G10" s="50">
        <v>3464987</v>
      </c>
      <c r="H10" s="51">
        <f t="shared" si="3"/>
        <v>7.8522372522609754</v>
      </c>
      <c r="I10" s="52">
        <f>SUM('[1]一覧(今年度)'!AR9,'[1]一覧(今年度)'!AX9,'[1]一覧(今年度)'!BD9)</f>
        <v>3483596</v>
      </c>
      <c r="J10" s="48">
        <f>SUM('[1]一覧(今年度)'!AS9,'[1]一覧(今年度)'!AY9,'[1]一覧(今年度)'!BE9)</f>
        <v>28488</v>
      </c>
      <c r="K10" s="49">
        <f t="shared" si="4"/>
        <v>3512084</v>
      </c>
      <c r="L10" s="50">
        <v>3243997</v>
      </c>
      <c r="M10" s="51">
        <f t="shared" si="5"/>
        <v>8.2640951887440099</v>
      </c>
      <c r="N10" s="53">
        <f t="shared" si="6"/>
        <v>98.794700995094857</v>
      </c>
      <c r="O10" s="54">
        <f t="shared" si="6"/>
        <v>13.503341707351757</v>
      </c>
      <c r="P10" s="55">
        <f t="shared" si="6"/>
        <v>93.979715637882762</v>
      </c>
      <c r="Q10" s="56">
        <v>93.622198293961858</v>
      </c>
      <c r="R10" s="57"/>
      <c r="S10" s="57"/>
      <c r="T10" s="52">
        <f>SUM('[1]一覧(今年度)'!ET9,'[1]一覧(今年度)'!EV9,'[1]一覧(今年度)'!EX9)</f>
        <v>164</v>
      </c>
      <c r="U10" s="48">
        <f>SUM('[1]一覧(今年度)'!EU9,'[1]一覧(今年度)'!EW9,'[1]一覧(今年度)'!EY9)</f>
        <v>0</v>
      </c>
      <c r="V10" s="58">
        <f t="shared" si="0"/>
        <v>164</v>
      </c>
      <c r="W10" s="52">
        <f>SUM('[1]一覧(今年度)'!GO9,'[1]一覧(今年度)'!GR9,'[1]一覧(今年度)'!GU9)</f>
        <v>516</v>
      </c>
      <c r="X10" s="48">
        <f>SUM('[1]一覧(今年度)'!GP9,'[1]一覧(今年度)'!GS9,'[1]一覧(今年度)'!GV9)</f>
        <v>16633</v>
      </c>
      <c r="Y10" s="58">
        <f t="shared" si="7"/>
        <v>17149</v>
      </c>
      <c r="Z10" s="59">
        <f t="shared" si="1"/>
        <v>42148</v>
      </c>
      <c r="AA10" s="48">
        <f t="shared" si="1"/>
        <v>165849</v>
      </c>
      <c r="AB10" s="58">
        <f t="shared" si="8"/>
        <v>207997</v>
      </c>
    </row>
    <row r="11" spans="1:28" ht="14.25" x14ac:dyDescent="0.15">
      <c r="A11" s="31"/>
      <c r="B11" s="9" t="s">
        <v>39</v>
      </c>
      <c r="C11" s="46" t="s">
        <v>40</v>
      </c>
      <c r="D11" s="47">
        <f>SUM('[1]一覧(今年度)'!AO10,'[1]一覧(今年度)'!AU10,'[1]一覧(今年度)'!BA10)</f>
        <v>2144709</v>
      </c>
      <c r="E11" s="48">
        <f>SUM('[1]一覧(今年度)'!AP10,'[1]一覧(今年度)'!AV10,'[1]一覧(今年度)'!BB10)</f>
        <v>134356</v>
      </c>
      <c r="F11" s="49">
        <f t="shared" si="2"/>
        <v>2279065</v>
      </c>
      <c r="G11" s="50">
        <v>2197096</v>
      </c>
      <c r="H11" s="51">
        <f t="shared" si="3"/>
        <v>3.7307882768891298</v>
      </c>
      <c r="I11" s="52">
        <f>SUM('[1]一覧(今年度)'!AR10,'[1]一覧(今年度)'!AX10,'[1]一覧(今年度)'!BD10)</f>
        <v>2118279</v>
      </c>
      <c r="J11" s="48">
        <f>SUM('[1]一覧(今年度)'!AS10,'[1]一覧(今年度)'!AY10,'[1]一覧(今年度)'!BE10)</f>
        <v>15456</v>
      </c>
      <c r="K11" s="49">
        <f t="shared" si="4"/>
        <v>2133735</v>
      </c>
      <c r="L11" s="50">
        <v>2046488</v>
      </c>
      <c r="M11" s="51">
        <f t="shared" si="5"/>
        <v>4.2632549030338804</v>
      </c>
      <c r="N11" s="53">
        <f t="shared" si="6"/>
        <v>98.767664983920895</v>
      </c>
      <c r="O11" s="54">
        <f t="shared" si="6"/>
        <v>11.503766113906339</v>
      </c>
      <c r="P11" s="55">
        <f t="shared" si="6"/>
        <v>93.623262171109644</v>
      </c>
      <c r="Q11" s="56">
        <v>93.145133394262245</v>
      </c>
      <c r="R11" s="57"/>
      <c r="S11" s="57"/>
      <c r="T11" s="52">
        <f>SUM('[1]一覧(今年度)'!ET10,'[1]一覧(今年度)'!EV10,'[1]一覧(今年度)'!EX10)</f>
        <v>12</v>
      </c>
      <c r="U11" s="48">
        <f>SUM('[1]一覧(今年度)'!EU10,'[1]一覧(今年度)'!EW10,'[1]一覧(今年度)'!EY10)</f>
        <v>0</v>
      </c>
      <c r="V11" s="58">
        <f t="shared" si="0"/>
        <v>12</v>
      </c>
      <c r="W11" s="52">
        <f>SUM('[1]一覧(今年度)'!GO10,'[1]一覧(今年度)'!GR10,'[1]一覧(今年度)'!GU10)</f>
        <v>0</v>
      </c>
      <c r="X11" s="48">
        <f>SUM('[1]一覧(今年度)'!GP10,'[1]一覧(今年度)'!GS10,'[1]一覧(今年度)'!GV10)</f>
        <v>31089</v>
      </c>
      <c r="Y11" s="58">
        <f t="shared" si="7"/>
        <v>31089</v>
      </c>
      <c r="Z11" s="59">
        <f t="shared" si="1"/>
        <v>26442</v>
      </c>
      <c r="AA11" s="48">
        <f t="shared" si="1"/>
        <v>87811</v>
      </c>
      <c r="AB11" s="58">
        <f t="shared" si="8"/>
        <v>114253</v>
      </c>
    </row>
    <row r="12" spans="1:28" ht="14.25" x14ac:dyDescent="0.15">
      <c r="A12" s="31"/>
      <c r="B12" s="9" t="s">
        <v>34</v>
      </c>
      <c r="C12" s="46" t="s">
        <v>41</v>
      </c>
      <c r="D12" s="47">
        <f>SUM('[1]一覧(今年度)'!AO11,'[1]一覧(今年度)'!AU11,'[1]一覧(今年度)'!BA11)</f>
        <v>5251349</v>
      </c>
      <c r="E12" s="48">
        <f>SUM('[1]一覧(今年度)'!AP11,'[1]一覧(今年度)'!AV11,'[1]一覧(今年度)'!BB11)</f>
        <v>65432</v>
      </c>
      <c r="F12" s="49">
        <f t="shared" si="2"/>
        <v>5316781</v>
      </c>
      <c r="G12" s="50">
        <v>5084711</v>
      </c>
      <c r="H12" s="51">
        <f t="shared" si="3"/>
        <v>4.5640745363895805</v>
      </c>
      <c r="I12" s="52">
        <f>SUM('[1]一覧(今年度)'!AR11,'[1]一覧(今年度)'!AX11,'[1]一覧(今年度)'!BD11)</f>
        <v>5221337</v>
      </c>
      <c r="J12" s="48">
        <f>SUM('[1]一覧(今年度)'!AS11,'[1]一覧(今年度)'!AY11,'[1]一覧(今年度)'!BE11)</f>
        <v>25742</v>
      </c>
      <c r="K12" s="49">
        <f t="shared" si="4"/>
        <v>5247079</v>
      </c>
      <c r="L12" s="50">
        <v>5015362</v>
      </c>
      <c r="M12" s="51">
        <f t="shared" si="5"/>
        <v>4.6201450662983046</v>
      </c>
      <c r="N12" s="53">
        <f t="shared" si="6"/>
        <v>99.428489708073116</v>
      </c>
      <c r="O12" s="54">
        <f t="shared" si="6"/>
        <v>39.341606553368379</v>
      </c>
      <c r="P12" s="55">
        <f t="shared" si="6"/>
        <v>98.689018787871831</v>
      </c>
      <c r="Q12" s="56">
        <v>98.636127008988311</v>
      </c>
      <c r="R12" s="57"/>
      <c r="S12" s="57"/>
      <c r="T12" s="52">
        <f>SUM('[1]一覧(今年度)'!ET11,'[1]一覧(今年度)'!EV11,'[1]一覧(今年度)'!EX11)</f>
        <v>408</v>
      </c>
      <c r="U12" s="48">
        <f>SUM('[1]一覧(今年度)'!EU11,'[1]一覧(今年度)'!EW11,'[1]一覧(今年度)'!EY11)</f>
        <v>0</v>
      </c>
      <c r="V12" s="58">
        <f t="shared" si="0"/>
        <v>408</v>
      </c>
      <c r="W12" s="52">
        <f>SUM('[1]一覧(今年度)'!GO11,'[1]一覧(今年度)'!GR11,'[1]一覧(今年度)'!GU11)</f>
        <v>134</v>
      </c>
      <c r="X12" s="48">
        <f>SUM('[1]一覧(今年度)'!GP11,'[1]一覧(今年度)'!GS11,'[1]一覧(今年度)'!GV11)</f>
        <v>5085</v>
      </c>
      <c r="Y12" s="58">
        <f t="shared" si="7"/>
        <v>5219</v>
      </c>
      <c r="Z12" s="59">
        <f t="shared" si="1"/>
        <v>30286</v>
      </c>
      <c r="AA12" s="48">
        <f t="shared" si="1"/>
        <v>34605</v>
      </c>
      <c r="AB12" s="58">
        <f t="shared" si="8"/>
        <v>64891</v>
      </c>
    </row>
    <row r="13" spans="1:28" ht="14.25" x14ac:dyDescent="0.15">
      <c r="A13" s="31"/>
      <c r="B13" s="9" t="s">
        <v>39</v>
      </c>
      <c r="C13" s="46" t="s">
        <v>42</v>
      </c>
      <c r="D13" s="47">
        <f>SUM('[1]一覧(今年度)'!AO12,'[1]一覧(今年度)'!AU12,'[1]一覧(今年度)'!BA12)</f>
        <v>1718581</v>
      </c>
      <c r="E13" s="48">
        <f>SUM('[1]一覧(今年度)'!AP12,'[1]一覧(今年度)'!AV12,'[1]一覧(今年度)'!BB12)</f>
        <v>91391</v>
      </c>
      <c r="F13" s="49">
        <f t="shared" si="2"/>
        <v>1809972</v>
      </c>
      <c r="G13" s="50">
        <v>1571607</v>
      </c>
      <c r="H13" s="51">
        <f t="shared" si="3"/>
        <v>15.166959678851011</v>
      </c>
      <c r="I13" s="52">
        <f>SUM('[1]一覧(今年度)'!AR12,'[1]一覧(今年度)'!AX12,'[1]一覧(今年度)'!BD12)</f>
        <v>1698116</v>
      </c>
      <c r="J13" s="48">
        <f>SUM('[1]一覧(今年度)'!AS12,'[1]一覧(今年度)'!AY12,'[1]一覧(今年度)'!BE12)</f>
        <v>11054</v>
      </c>
      <c r="K13" s="49">
        <f t="shared" si="4"/>
        <v>1709170</v>
      </c>
      <c r="L13" s="50">
        <v>1473926</v>
      </c>
      <c r="M13" s="51">
        <f t="shared" si="5"/>
        <v>15.960367074059349</v>
      </c>
      <c r="N13" s="53">
        <f t="shared" si="6"/>
        <v>98.809192002006313</v>
      </c>
      <c r="O13" s="54">
        <f t="shared" si="6"/>
        <v>12.095282905318905</v>
      </c>
      <c r="P13" s="55">
        <f t="shared" si="6"/>
        <v>94.43074257502326</v>
      </c>
      <c r="Q13" s="56">
        <v>93.784642089275508</v>
      </c>
      <c r="R13" s="57"/>
      <c r="S13" s="57"/>
      <c r="T13" s="52">
        <f>SUM('[1]一覧(今年度)'!ET12,'[1]一覧(今年度)'!EV12,'[1]一覧(今年度)'!EX12)</f>
        <v>128</v>
      </c>
      <c r="U13" s="48">
        <f>SUM('[1]一覧(今年度)'!EU12,'[1]一覧(今年度)'!EW12,'[1]一覧(今年度)'!EY12)</f>
        <v>0</v>
      </c>
      <c r="V13" s="58">
        <f t="shared" si="0"/>
        <v>128</v>
      </c>
      <c r="W13" s="52">
        <f>SUM('[1]一覧(今年度)'!GO12,'[1]一覧(今年度)'!GR12,'[1]一覧(今年度)'!GU12)</f>
        <v>0</v>
      </c>
      <c r="X13" s="48">
        <f>SUM('[1]一覧(今年度)'!GP12,'[1]一覧(今年度)'!GS12,'[1]一覧(今年度)'!GV12)</f>
        <v>6752</v>
      </c>
      <c r="Y13" s="58">
        <f t="shared" si="7"/>
        <v>6752</v>
      </c>
      <c r="Z13" s="59">
        <f t="shared" si="1"/>
        <v>20593</v>
      </c>
      <c r="AA13" s="48">
        <f t="shared" si="1"/>
        <v>73585</v>
      </c>
      <c r="AB13" s="58">
        <f t="shared" si="8"/>
        <v>94178</v>
      </c>
    </row>
    <row r="14" spans="1:28" s="61" customFormat="1" ht="14.25" x14ac:dyDescent="0.15">
      <c r="A14" s="60"/>
      <c r="B14" s="9" t="s">
        <v>34</v>
      </c>
      <c r="C14" s="46" t="s">
        <v>43</v>
      </c>
      <c r="D14" s="47">
        <f>SUM('[1]一覧(今年度)'!AO13,'[1]一覧(今年度)'!AU13,'[1]一覧(今年度)'!BA13)</f>
        <v>3284467</v>
      </c>
      <c r="E14" s="48">
        <f>SUM('[1]一覧(今年度)'!AP13,'[1]一覧(今年度)'!AV13,'[1]一覧(今年度)'!BB13)</f>
        <v>31122</v>
      </c>
      <c r="F14" s="49">
        <f t="shared" si="2"/>
        <v>3315589</v>
      </c>
      <c r="G14" s="50">
        <v>3235981</v>
      </c>
      <c r="H14" s="51">
        <f t="shared" si="3"/>
        <v>2.4600886099145822</v>
      </c>
      <c r="I14" s="52">
        <f>SUM('[1]一覧(今年度)'!AR13,'[1]一覧(今年度)'!AX13,'[1]一覧(今年度)'!BD13)</f>
        <v>3270532</v>
      </c>
      <c r="J14" s="48">
        <f>SUM('[1]一覧(今年度)'!AS13,'[1]一覧(今年度)'!AY13,'[1]一覧(今年度)'!BE13)</f>
        <v>13264</v>
      </c>
      <c r="K14" s="49">
        <f t="shared" si="4"/>
        <v>3283796</v>
      </c>
      <c r="L14" s="50">
        <v>3204427</v>
      </c>
      <c r="M14" s="51">
        <f t="shared" si="5"/>
        <v>2.4768546763586752</v>
      </c>
      <c r="N14" s="53">
        <f t="shared" si="6"/>
        <v>99.575730247860619</v>
      </c>
      <c r="O14" s="54">
        <f t="shared" si="6"/>
        <v>42.619368935158406</v>
      </c>
      <c r="P14" s="55">
        <f t="shared" si="6"/>
        <v>99.041105516998641</v>
      </c>
      <c r="Q14" s="56">
        <v>99.024901567716256</v>
      </c>
      <c r="R14" s="57"/>
      <c r="S14" s="57"/>
      <c r="T14" s="52">
        <f>SUM('[1]一覧(今年度)'!ET13,'[1]一覧(今年度)'!EV13,'[1]一覧(今年度)'!EX13)</f>
        <v>254</v>
      </c>
      <c r="U14" s="48">
        <f>SUM('[1]一覧(今年度)'!EU13,'[1]一覧(今年度)'!EW13,'[1]一覧(今年度)'!EY13)</f>
        <v>39</v>
      </c>
      <c r="V14" s="58">
        <f t="shared" si="0"/>
        <v>293</v>
      </c>
      <c r="W14" s="52">
        <f>SUM('[1]一覧(今年度)'!GO13,'[1]一覧(今年度)'!GR13,'[1]一覧(今年度)'!GU13)</f>
        <v>0</v>
      </c>
      <c r="X14" s="48">
        <f>SUM('[1]一覧(今年度)'!GP13,'[1]一覧(今年度)'!GS13,'[1]一覧(今年度)'!GV13)</f>
        <v>338</v>
      </c>
      <c r="Y14" s="58">
        <f t="shared" si="7"/>
        <v>338</v>
      </c>
      <c r="Z14" s="59">
        <f t="shared" si="1"/>
        <v>14189</v>
      </c>
      <c r="AA14" s="48">
        <f t="shared" si="1"/>
        <v>17559</v>
      </c>
      <c r="AB14" s="58">
        <f t="shared" si="8"/>
        <v>31748</v>
      </c>
    </row>
    <row r="15" spans="1:28" s="61" customFormat="1" ht="14.25" x14ac:dyDescent="0.15">
      <c r="A15" s="60"/>
      <c r="B15" s="9" t="s">
        <v>34</v>
      </c>
      <c r="C15" s="46" t="s">
        <v>44</v>
      </c>
      <c r="D15" s="47">
        <f>SUM('[1]一覧(今年度)'!AO14,'[1]一覧(今年度)'!AU14,'[1]一覧(今年度)'!BA14)</f>
        <v>3345455</v>
      </c>
      <c r="E15" s="48">
        <f>SUM('[1]一覧(今年度)'!AP14,'[1]一覧(今年度)'!AV14,'[1]一覧(今年度)'!BB14)</f>
        <v>63748</v>
      </c>
      <c r="F15" s="49">
        <f t="shared" si="2"/>
        <v>3409203</v>
      </c>
      <c r="G15" s="50">
        <v>3284054</v>
      </c>
      <c r="H15" s="51">
        <f t="shared" si="3"/>
        <v>3.8108082266613157</v>
      </c>
      <c r="I15" s="52">
        <f>SUM('[1]一覧(今年度)'!AR14,'[1]一覧(今年度)'!AX14,'[1]一覧(今年度)'!BD14)</f>
        <v>3320785</v>
      </c>
      <c r="J15" s="48">
        <f>SUM('[1]一覧(今年度)'!AS14,'[1]一覧(今年度)'!AY14,'[1]一覧(今年度)'!BE14)</f>
        <v>13061</v>
      </c>
      <c r="K15" s="49">
        <f t="shared" si="4"/>
        <v>3333846</v>
      </c>
      <c r="L15" s="50">
        <v>3218552</v>
      </c>
      <c r="M15" s="51">
        <f t="shared" si="5"/>
        <v>3.582169870177645</v>
      </c>
      <c r="N15" s="53">
        <f t="shared" si="6"/>
        <v>99.262581621931844</v>
      </c>
      <c r="O15" s="54">
        <f t="shared" si="6"/>
        <v>20.488485913283554</v>
      </c>
      <c r="P15" s="55">
        <f t="shared" si="6"/>
        <v>97.789600677929712</v>
      </c>
      <c r="Q15" s="56">
        <v>98.005453016302411</v>
      </c>
      <c r="R15" s="57"/>
      <c r="S15" s="57"/>
      <c r="T15" s="52">
        <f>SUM('[1]一覧(今年度)'!ET14,'[1]一覧(今年度)'!EV14,'[1]一覧(今年度)'!EX14)</f>
        <v>54</v>
      </c>
      <c r="U15" s="48">
        <f>SUM('[1]一覧(今年度)'!EU14,'[1]一覧(今年度)'!EW14,'[1]一覧(今年度)'!EY14)</f>
        <v>0</v>
      </c>
      <c r="V15" s="58">
        <f t="shared" si="0"/>
        <v>54</v>
      </c>
      <c r="W15" s="52">
        <f>SUM('[1]一覧(今年度)'!GO14,'[1]一覧(今年度)'!GR14,'[1]一覧(今年度)'!GU14)</f>
        <v>0</v>
      </c>
      <c r="X15" s="48">
        <f>SUM('[1]一覧(今年度)'!GP14,'[1]一覧(今年度)'!GS14,'[1]一覧(今年度)'!GV14)</f>
        <v>15822</v>
      </c>
      <c r="Y15" s="58">
        <f t="shared" si="7"/>
        <v>15822</v>
      </c>
      <c r="Z15" s="59">
        <f t="shared" si="1"/>
        <v>24724</v>
      </c>
      <c r="AA15" s="48">
        <f t="shared" si="1"/>
        <v>34865</v>
      </c>
      <c r="AB15" s="58">
        <f t="shared" si="8"/>
        <v>59589</v>
      </c>
    </row>
    <row r="16" spans="1:28" s="61" customFormat="1" ht="14.25" x14ac:dyDescent="0.15">
      <c r="A16" s="60"/>
      <c r="B16" s="9" t="s">
        <v>39</v>
      </c>
      <c r="C16" s="46" t="s">
        <v>45</v>
      </c>
      <c r="D16" s="47">
        <f>SUM('[1]一覧(今年度)'!AO15,'[1]一覧(今年度)'!AU15,'[1]一覧(今年度)'!BA15)</f>
        <v>3605006</v>
      </c>
      <c r="E16" s="48">
        <f>SUM('[1]一覧(今年度)'!AP15,'[1]一覧(今年度)'!AV15,'[1]一覧(今年度)'!BB15)</f>
        <v>191290</v>
      </c>
      <c r="F16" s="49">
        <f t="shared" si="2"/>
        <v>3796296</v>
      </c>
      <c r="G16" s="50">
        <v>3698408</v>
      </c>
      <c r="H16" s="51">
        <f t="shared" si="3"/>
        <v>2.6467604439531818</v>
      </c>
      <c r="I16" s="52">
        <f>SUM('[1]一覧(今年度)'!AR15,'[1]一覧(今年度)'!AX15,'[1]一覧(今年度)'!BD15)</f>
        <v>3558793</v>
      </c>
      <c r="J16" s="48">
        <f>SUM('[1]一覧(今年度)'!AS15,'[1]一覧(今年度)'!AY15,'[1]一覧(今年度)'!BE15)</f>
        <v>36677</v>
      </c>
      <c r="K16" s="49">
        <f t="shared" si="4"/>
        <v>3595470</v>
      </c>
      <c r="L16" s="50">
        <v>3490618</v>
      </c>
      <c r="M16" s="51">
        <f t="shared" si="5"/>
        <v>3.0038233917317791</v>
      </c>
      <c r="N16" s="53">
        <f t="shared" si="6"/>
        <v>98.718088125234743</v>
      </c>
      <c r="O16" s="54">
        <f t="shared" si="6"/>
        <v>19.173506194782792</v>
      </c>
      <c r="P16" s="55">
        <f t="shared" si="6"/>
        <v>94.709948855410644</v>
      </c>
      <c r="Q16" s="56">
        <v>94.381636639332385</v>
      </c>
      <c r="R16" s="57"/>
      <c r="S16" s="57"/>
      <c r="T16" s="52">
        <f>SUM('[1]一覧(今年度)'!ET15,'[1]一覧(今年度)'!EV15,'[1]一覧(今年度)'!EX15)</f>
        <v>718</v>
      </c>
      <c r="U16" s="48">
        <f>SUM('[1]一覧(今年度)'!EU15,'[1]一覧(今年度)'!EW15,'[1]一覧(今年度)'!EY15)</f>
        <v>41</v>
      </c>
      <c r="V16" s="58">
        <f t="shared" si="0"/>
        <v>759</v>
      </c>
      <c r="W16" s="52">
        <f>SUM('[1]一覧(今年度)'!GO15,'[1]一覧(今年度)'!GR15,'[1]一覧(今年度)'!GU15)</f>
        <v>0</v>
      </c>
      <c r="X16" s="48">
        <f>SUM('[1]一覧(今年度)'!GP15,'[1]一覧(今年度)'!GS15,'[1]一覧(今年度)'!GV15)</f>
        <v>50285</v>
      </c>
      <c r="Y16" s="58">
        <f t="shared" si="7"/>
        <v>50285</v>
      </c>
      <c r="Z16" s="59">
        <f t="shared" si="1"/>
        <v>46931</v>
      </c>
      <c r="AA16" s="48">
        <f t="shared" si="1"/>
        <v>104369</v>
      </c>
      <c r="AB16" s="58">
        <f t="shared" si="8"/>
        <v>151300</v>
      </c>
    </row>
    <row r="17" spans="1:28" s="61" customFormat="1" ht="14.25" x14ac:dyDescent="0.15">
      <c r="A17" s="60"/>
      <c r="B17" s="9" t="s">
        <v>39</v>
      </c>
      <c r="C17" s="46" t="s">
        <v>46</v>
      </c>
      <c r="D17" s="47">
        <f>SUM('[1]一覧(今年度)'!AO16,'[1]一覧(今年度)'!AU16,'[1]一覧(今年度)'!BA16)</f>
        <v>4254679</v>
      </c>
      <c r="E17" s="48">
        <f>SUM('[1]一覧(今年度)'!AP16,'[1]一覧(今年度)'!AV16,'[1]一覧(今年度)'!BB16)</f>
        <v>174105</v>
      </c>
      <c r="F17" s="49">
        <f t="shared" si="2"/>
        <v>4428784</v>
      </c>
      <c r="G17" s="50">
        <v>4141799</v>
      </c>
      <c r="H17" s="51">
        <f t="shared" si="3"/>
        <v>6.9289938985450519</v>
      </c>
      <c r="I17" s="52">
        <f>SUM('[1]一覧(今年度)'!AR16,'[1]一覧(今年度)'!AX16,'[1]一覧(今年度)'!BD16)</f>
        <v>4199035</v>
      </c>
      <c r="J17" s="48">
        <f>SUM('[1]一覧(今年度)'!AS16,'[1]一覧(今年度)'!AY16,'[1]一覧(今年度)'!BE16)</f>
        <v>34226</v>
      </c>
      <c r="K17" s="49">
        <f t="shared" si="4"/>
        <v>4233261</v>
      </c>
      <c r="L17" s="50">
        <v>3929840</v>
      </c>
      <c r="M17" s="51">
        <f t="shared" si="5"/>
        <v>7.7209504712660051</v>
      </c>
      <c r="N17" s="53">
        <f t="shared" si="6"/>
        <v>98.692169256482103</v>
      </c>
      <c r="O17" s="54">
        <f t="shared" si="6"/>
        <v>19.658252204129692</v>
      </c>
      <c r="P17" s="55">
        <f t="shared" si="6"/>
        <v>95.5851764276605</v>
      </c>
      <c r="Q17" s="56">
        <v>94.882441180752622</v>
      </c>
      <c r="R17" s="57"/>
      <c r="S17" s="57"/>
      <c r="T17" s="52">
        <f>SUM('[1]一覧(今年度)'!ET16,'[1]一覧(今年度)'!EV16,'[1]一覧(今年度)'!EX16)</f>
        <v>486</v>
      </c>
      <c r="U17" s="48">
        <f>SUM('[1]一覧(今年度)'!EU16,'[1]一覧(今年度)'!EW16,'[1]一覧(今年度)'!EY16)</f>
        <v>159</v>
      </c>
      <c r="V17" s="58">
        <f t="shared" si="0"/>
        <v>645</v>
      </c>
      <c r="W17" s="52">
        <f>SUM('[1]一覧(今年度)'!GO16,'[1]一覧(今年度)'!GR16,'[1]一覧(今年度)'!GU16)</f>
        <v>3278</v>
      </c>
      <c r="X17" s="48">
        <f>SUM('[1]一覧(今年度)'!GP16,'[1]一覧(今年度)'!GS16,'[1]一覧(今年度)'!GV16)</f>
        <v>29187</v>
      </c>
      <c r="Y17" s="58">
        <f t="shared" si="7"/>
        <v>32465</v>
      </c>
      <c r="Z17" s="59">
        <f t="shared" si="1"/>
        <v>52852</v>
      </c>
      <c r="AA17" s="48">
        <f t="shared" si="1"/>
        <v>110851</v>
      </c>
      <c r="AB17" s="58">
        <f t="shared" si="8"/>
        <v>163703</v>
      </c>
    </row>
    <row r="18" spans="1:28" s="61" customFormat="1" ht="14.25" x14ac:dyDescent="0.15">
      <c r="A18" s="60"/>
      <c r="B18" s="9" t="s">
        <v>34</v>
      </c>
      <c r="C18" s="46" t="s">
        <v>47</v>
      </c>
      <c r="D18" s="47">
        <f>SUM('[1]一覧(今年度)'!AO17,'[1]一覧(今年度)'!AU17,'[1]一覧(今年度)'!BA17)</f>
        <v>1615071</v>
      </c>
      <c r="E18" s="48">
        <f>SUM('[1]一覧(今年度)'!AP17,'[1]一覧(今年度)'!AV17,'[1]一覧(今年度)'!BB17)</f>
        <v>38779</v>
      </c>
      <c r="F18" s="49">
        <f t="shared" si="2"/>
        <v>1653850</v>
      </c>
      <c r="G18" s="50">
        <v>1589904</v>
      </c>
      <c r="H18" s="51">
        <f t="shared" si="3"/>
        <v>4.022003844257263</v>
      </c>
      <c r="I18" s="52">
        <f>SUM('[1]一覧(今年度)'!AR17,'[1]一覧(今年度)'!AX17,'[1]一覧(今年度)'!BD17)</f>
        <v>1604705</v>
      </c>
      <c r="J18" s="48">
        <f>SUM('[1]一覧(今年度)'!AS17,'[1]一覧(今年度)'!AY17,'[1]一覧(今年度)'!BE17)</f>
        <v>11390</v>
      </c>
      <c r="K18" s="49">
        <f t="shared" si="4"/>
        <v>1616095</v>
      </c>
      <c r="L18" s="50">
        <v>1549530</v>
      </c>
      <c r="M18" s="51">
        <f t="shared" si="5"/>
        <v>4.2958187321316785</v>
      </c>
      <c r="N18" s="53">
        <f t="shared" si="6"/>
        <v>99.358170631507832</v>
      </c>
      <c r="O18" s="54">
        <f t="shared" si="6"/>
        <v>29.371567085278116</v>
      </c>
      <c r="P18" s="55">
        <f t="shared" si="6"/>
        <v>97.717144843849198</v>
      </c>
      <c r="Q18" s="56">
        <v>97.460601394801188</v>
      </c>
      <c r="R18" s="57"/>
      <c r="S18" s="57"/>
      <c r="T18" s="52">
        <f>SUM('[1]一覧(今年度)'!ET17,'[1]一覧(今年度)'!EV17,'[1]一覧(今年度)'!EX17)</f>
        <v>122</v>
      </c>
      <c r="U18" s="48">
        <f>SUM('[1]一覧(今年度)'!EU17,'[1]一覧(今年度)'!EW17,'[1]一覧(今年度)'!EY17)</f>
        <v>24</v>
      </c>
      <c r="V18" s="58">
        <f t="shared" si="0"/>
        <v>146</v>
      </c>
      <c r="W18" s="52">
        <f>SUM('[1]一覧(今年度)'!GO17,'[1]一覧(今年度)'!GR17,'[1]一覧(今年度)'!GU17)</f>
        <v>157</v>
      </c>
      <c r="X18" s="48">
        <f>SUM('[1]一覧(今年度)'!GP17,'[1]一覧(今年度)'!GS17,'[1]一覧(今年度)'!GV17)</f>
        <v>5644</v>
      </c>
      <c r="Y18" s="58">
        <f t="shared" si="7"/>
        <v>5801</v>
      </c>
      <c r="Z18" s="59">
        <f t="shared" si="1"/>
        <v>10331</v>
      </c>
      <c r="AA18" s="48">
        <f t="shared" si="1"/>
        <v>21769</v>
      </c>
      <c r="AB18" s="58">
        <f t="shared" si="8"/>
        <v>32100</v>
      </c>
    </row>
    <row r="19" spans="1:28" ht="14.25" x14ac:dyDescent="0.15">
      <c r="A19" s="31"/>
      <c r="B19" s="9" t="s">
        <v>39</v>
      </c>
      <c r="C19" s="46" t="s">
        <v>48</v>
      </c>
      <c r="D19" s="47">
        <f>SUM('[1]一覧(今年度)'!AO18,'[1]一覧(今年度)'!AU18,'[1]一覧(今年度)'!BA18)</f>
        <v>7398945</v>
      </c>
      <c r="E19" s="48">
        <f>SUM('[1]一覧(今年度)'!AP18,'[1]一覧(今年度)'!AV18,'[1]一覧(今年度)'!BB18)</f>
        <v>432638</v>
      </c>
      <c r="F19" s="49">
        <f t="shared" si="2"/>
        <v>7831583</v>
      </c>
      <c r="G19" s="50">
        <v>7469791</v>
      </c>
      <c r="H19" s="51">
        <f t="shared" si="3"/>
        <v>4.8434019104416715</v>
      </c>
      <c r="I19" s="52">
        <f>SUM('[1]一覧(今年度)'!AR18,'[1]一覧(今年度)'!AX18,'[1]一覧(今年度)'!BD18)</f>
        <v>7304802</v>
      </c>
      <c r="J19" s="48">
        <f>SUM('[1]一覧(今年度)'!AS18,'[1]一覧(今年度)'!AY18,'[1]一覧(今年度)'!BE18)</f>
        <v>52723</v>
      </c>
      <c r="K19" s="49">
        <f t="shared" si="4"/>
        <v>7357525</v>
      </c>
      <c r="L19" s="50">
        <v>7003524</v>
      </c>
      <c r="M19" s="51">
        <f t="shared" si="5"/>
        <v>5.0546125065038687</v>
      </c>
      <c r="N19" s="53">
        <f t="shared" si="6"/>
        <v>98.727615896590663</v>
      </c>
      <c r="O19" s="54">
        <f t="shared" si="6"/>
        <v>12.186400639795856</v>
      </c>
      <c r="P19" s="55">
        <f t="shared" si="6"/>
        <v>93.946843186109376</v>
      </c>
      <c r="Q19" s="56">
        <v>93.75796458026737</v>
      </c>
      <c r="R19" s="57"/>
      <c r="S19" s="57"/>
      <c r="T19" s="52">
        <f>SUM('[1]一覧(今年度)'!ET18,'[1]一覧(今年度)'!EV18,'[1]一覧(今年度)'!EX18)</f>
        <v>483</v>
      </c>
      <c r="U19" s="48">
        <f>SUM('[1]一覧(今年度)'!EU18,'[1]一覧(今年度)'!EW18,'[1]一覧(今年度)'!EY18)</f>
        <v>20</v>
      </c>
      <c r="V19" s="58">
        <f t="shared" si="0"/>
        <v>503</v>
      </c>
      <c r="W19" s="52">
        <f>SUM('[1]一覧(今年度)'!GO18,'[1]一覧(今年度)'!GR18,'[1]一覧(今年度)'!GU18)</f>
        <v>3536</v>
      </c>
      <c r="X19" s="48">
        <f>SUM('[1]一覧(今年度)'!GP18,'[1]一覧(今年度)'!GS18,'[1]一覧(今年度)'!GV18)</f>
        <v>100109</v>
      </c>
      <c r="Y19" s="58">
        <f t="shared" si="7"/>
        <v>103645</v>
      </c>
      <c r="Z19" s="59">
        <f t="shared" si="1"/>
        <v>91090</v>
      </c>
      <c r="AA19" s="48">
        <f t="shared" si="1"/>
        <v>279826</v>
      </c>
      <c r="AB19" s="58">
        <f t="shared" si="8"/>
        <v>370916</v>
      </c>
    </row>
    <row r="20" spans="1:28" ht="14.25" x14ac:dyDescent="0.15">
      <c r="A20" s="31"/>
      <c r="B20" s="9" t="s">
        <v>39</v>
      </c>
      <c r="C20" s="62" t="s">
        <v>49</v>
      </c>
      <c r="D20" s="63">
        <f>SUM('[1]一覧(今年度)'!AO19,'[1]一覧(今年度)'!AU19,'[1]一覧(今年度)'!BA19)</f>
        <v>2644386</v>
      </c>
      <c r="E20" s="64">
        <f>SUM('[1]一覧(今年度)'!AP19,'[1]一覧(今年度)'!AV19,'[1]一覧(今年度)'!BB19)</f>
        <v>33263</v>
      </c>
      <c r="F20" s="65">
        <f t="shared" si="2"/>
        <v>2677649</v>
      </c>
      <c r="G20" s="66">
        <v>2568259</v>
      </c>
      <c r="H20" s="67">
        <f t="shared" si="3"/>
        <v>4.2593056229920743</v>
      </c>
      <c r="I20" s="68">
        <f>SUM('[1]一覧(今年度)'!AR19,'[1]一覧(今年度)'!AX19,'[1]一覧(今年度)'!BD19)</f>
        <v>2636442</v>
      </c>
      <c r="J20" s="64">
        <f>SUM('[1]一覧(今年度)'!AS19,'[1]一覧(今年度)'!AY19,'[1]一覧(今年度)'!BE19)</f>
        <v>9054</v>
      </c>
      <c r="K20" s="65">
        <f t="shared" si="4"/>
        <v>2645496</v>
      </c>
      <c r="L20" s="66">
        <v>2531840</v>
      </c>
      <c r="M20" s="67">
        <f t="shared" si="5"/>
        <v>4.4890672396359959</v>
      </c>
      <c r="N20" s="69">
        <f t="shared" si="6"/>
        <v>99.699589999341995</v>
      </c>
      <c r="O20" s="70">
        <f t="shared" si="6"/>
        <v>27.219433003637679</v>
      </c>
      <c r="P20" s="71">
        <f t="shared" si="6"/>
        <v>98.799207812525097</v>
      </c>
      <c r="Q20" s="72">
        <v>98.58195766081225</v>
      </c>
      <c r="R20" s="73"/>
      <c r="S20" s="73"/>
      <c r="T20" s="74">
        <f>SUM('[1]一覧(今年度)'!ET19,'[1]一覧(今年度)'!EV19,'[1]一覧(今年度)'!EX19)</f>
        <v>39</v>
      </c>
      <c r="U20" s="75">
        <f>SUM('[1]一覧(今年度)'!EU19,'[1]一覧(今年度)'!EW19,'[1]一覧(今年度)'!EY19)</f>
        <v>0</v>
      </c>
      <c r="V20" s="76">
        <f t="shared" si="0"/>
        <v>39</v>
      </c>
      <c r="W20" s="74">
        <f>SUM('[1]一覧(今年度)'!GO19,'[1]一覧(今年度)'!GR19,'[1]一覧(今年度)'!GU19)</f>
        <v>0</v>
      </c>
      <c r="X20" s="75">
        <f>SUM('[1]一覧(今年度)'!GP19,'[1]一覧(今年度)'!GS19,'[1]一覧(今年度)'!GV19)</f>
        <v>931</v>
      </c>
      <c r="Y20" s="76">
        <f>SUM(W20:X20)</f>
        <v>931</v>
      </c>
      <c r="Z20" s="74">
        <f t="shared" si="1"/>
        <v>7983</v>
      </c>
      <c r="AA20" s="75">
        <f t="shared" si="1"/>
        <v>23278</v>
      </c>
      <c r="AB20" s="76">
        <f t="shared" si="8"/>
        <v>31261</v>
      </c>
    </row>
    <row r="21" spans="1:28" ht="14.25" x14ac:dyDescent="0.15">
      <c r="A21" s="31"/>
      <c r="B21" s="9" t="s">
        <v>39</v>
      </c>
      <c r="C21" s="77" t="s">
        <v>50</v>
      </c>
      <c r="D21" s="33">
        <f>SUM('[1]一覧(今年度)'!AO20,'[1]一覧(今年度)'!AU20,'[1]一覧(今年度)'!BA20)</f>
        <v>977184</v>
      </c>
      <c r="E21" s="34">
        <f>SUM('[1]一覧(今年度)'!AP20,'[1]一覧(今年度)'!AV20,'[1]一覧(今年度)'!BB20)</f>
        <v>69085</v>
      </c>
      <c r="F21" s="35">
        <f t="shared" si="2"/>
        <v>1046269</v>
      </c>
      <c r="G21" s="78">
        <v>1019547</v>
      </c>
      <c r="H21" s="37">
        <f t="shared" si="3"/>
        <v>2.6209679396830161</v>
      </c>
      <c r="I21" s="38">
        <f>SUM('[1]一覧(今年度)'!AR20,'[1]一覧(今年度)'!AX20,'[1]一覧(今年度)'!BD20)</f>
        <v>946603</v>
      </c>
      <c r="J21" s="34">
        <f>SUM('[1]一覧(今年度)'!AS20,'[1]一覧(今年度)'!AY20,'[1]一覧(今年度)'!BE20)</f>
        <v>13309</v>
      </c>
      <c r="K21" s="35">
        <f t="shared" si="4"/>
        <v>959912</v>
      </c>
      <c r="L21" s="78">
        <v>942296</v>
      </c>
      <c r="M21" s="37">
        <f t="shared" si="5"/>
        <v>1.8694762579911195</v>
      </c>
      <c r="N21" s="79">
        <f t="shared" si="6"/>
        <v>96.870497265612215</v>
      </c>
      <c r="O21" s="80">
        <f t="shared" si="6"/>
        <v>19.264673952377507</v>
      </c>
      <c r="P21" s="81">
        <f t="shared" si="6"/>
        <v>91.746195290121378</v>
      </c>
      <c r="Q21" s="82">
        <v>92.423007472926699</v>
      </c>
      <c r="R21" s="83"/>
      <c r="S21" s="83"/>
      <c r="T21" s="84">
        <f>SUM('[1]一覧(今年度)'!ET20,'[1]一覧(今年度)'!EV20,'[1]一覧(今年度)'!EX20)</f>
        <v>25</v>
      </c>
      <c r="U21" s="85">
        <f>SUM('[1]一覧(今年度)'!EU20,'[1]一覧(今年度)'!EW20,'[1]一覧(今年度)'!EY20)</f>
        <v>0</v>
      </c>
      <c r="V21" s="86">
        <f t="shared" si="0"/>
        <v>25</v>
      </c>
      <c r="W21" s="84">
        <f>SUM('[1]一覧(今年度)'!GO20,'[1]一覧(今年度)'!GR20,'[1]一覧(今年度)'!GU20)</f>
        <v>467</v>
      </c>
      <c r="X21" s="85">
        <f>SUM('[1]一覧(今年度)'!GP20,'[1]一覧(今年度)'!GS20,'[1]一覧(今年度)'!GV20)</f>
        <v>4973</v>
      </c>
      <c r="Y21" s="86">
        <f t="shared" ref="Y21:Y41" si="9">SUM(W21:X21)</f>
        <v>5440</v>
      </c>
      <c r="Z21" s="84">
        <f t="shared" si="1"/>
        <v>30139</v>
      </c>
      <c r="AA21" s="85">
        <f t="shared" si="1"/>
        <v>50803</v>
      </c>
      <c r="AB21" s="86">
        <f t="shared" si="8"/>
        <v>80942</v>
      </c>
    </row>
    <row r="22" spans="1:28" ht="14.25" x14ac:dyDescent="0.15">
      <c r="A22" s="31"/>
      <c r="B22" s="9" t="s">
        <v>39</v>
      </c>
      <c r="C22" s="46" t="s">
        <v>51</v>
      </c>
      <c r="D22" s="47">
        <f>SUM('[1]一覧(今年度)'!AO21,'[1]一覧(今年度)'!AU21,'[1]一覧(今年度)'!BA21)</f>
        <v>157615</v>
      </c>
      <c r="E22" s="48">
        <f>SUM('[1]一覧(今年度)'!AP21,'[1]一覧(今年度)'!AV21,'[1]一覧(今年度)'!BB21)</f>
        <v>1624</v>
      </c>
      <c r="F22" s="49">
        <f t="shared" si="2"/>
        <v>159239</v>
      </c>
      <c r="G22" s="87">
        <v>115280</v>
      </c>
      <c r="H22" s="51">
        <f t="shared" si="3"/>
        <v>38.132373351839</v>
      </c>
      <c r="I22" s="52">
        <f>SUM('[1]一覧(今年度)'!AR21,'[1]一覧(今年度)'!AX21,'[1]一覧(今年度)'!BD21)</f>
        <v>157256</v>
      </c>
      <c r="J22" s="48">
        <f>SUM('[1]一覧(今年度)'!AS21,'[1]一覧(今年度)'!AY21,'[1]一覧(今年度)'!BE21)</f>
        <v>308</v>
      </c>
      <c r="K22" s="49">
        <f t="shared" si="4"/>
        <v>157564</v>
      </c>
      <c r="L22" s="87">
        <v>113648</v>
      </c>
      <c r="M22" s="51">
        <f t="shared" si="5"/>
        <v>38.642123046600027</v>
      </c>
      <c r="N22" s="79">
        <f t="shared" si="6"/>
        <v>99.772229800463151</v>
      </c>
      <c r="O22" s="80">
        <f t="shared" si="6"/>
        <v>18.96551724137931</v>
      </c>
      <c r="P22" s="81">
        <f t="shared" si="6"/>
        <v>98.948122005287658</v>
      </c>
      <c r="Q22" s="82">
        <v>98.58431644691187</v>
      </c>
      <c r="R22" s="57"/>
      <c r="S22" s="57"/>
      <c r="T22" s="52">
        <f>SUM('[1]一覧(今年度)'!ET21,'[1]一覧(今年度)'!EV21,'[1]一覧(今年度)'!EX21)</f>
        <v>0</v>
      </c>
      <c r="U22" s="48">
        <f>SUM('[1]一覧(今年度)'!EU21,'[1]一覧(今年度)'!EW21,'[1]一覧(今年度)'!EY21)</f>
        <v>0</v>
      </c>
      <c r="V22" s="86">
        <f t="shared" si="0"/>
        <v>0</v>
      </c>
      <c r="W22" s="52">
        <f>SUM('[1]一覧(今年度)'!GO21,'[1]一覧(今年度)'!GR21,'[1]一覧(今年度)'!GU21)</f>
        <v>0</v>
      </c>
      <c r="X22" s="48">
        <f>SUM('[1]一覧(今年度)'!GP21,'[1]一覧(今年度)'!GS21,'[1]一覧(今年度)'!GV21)</f>
        <v>23</v>
      </c>
      <c r="Y22" s="86">
        <f t="shared" si="9"/>
        <v>23</v>
      </c>
      <c r="Z22" s="52">
        <f t="shared" si="1"/>
        <v>359</v>
      </c>
      <c r="AA22" s="48">
        <f t="shared" si="1"/>
        <v>1293</v>
      </c>
      <c r="AB22" s="86">
        <f t="shared" si="8"/>
        <v>1652</v>
      </c>
    </row>
    <row r="23" spans="1:28" ht="14.25" x14ac:dyDescent="0.15">
      <c r="A23" s="31"/>
      <c r="B23" s="9" t="s">
        <v>39</v>
      </c>
      <c r="C23" s="46" t="s">
        <v>52</v>
      </c>
      <c r="D23" s="47">
        <f>SUM('[1]一覧(今年度)'!AO22,'[1]一覧(今年度)'!AU22,'[1]一覧(今年度)'!BA22)</f>
        <v>1232629</v>
      </c>
      <c r="E23" s="88">
        <f>SUM('[1]一覧(今年度)'!AP22,'[1]一覧(今年度)'!AV22,'[1]一覧(今年度)'!BB22)</f>
        <v>25219</v>
      </c>
      <c r="F23" s="49">
        <f t="shared" si="2"/>
        <v>1257848</v>
      </c>
      <c r="G23" s="87">
        <v>1222554</v>
      </c>
      <c r="H23" s="51">
        <f t="shared" si="3"/>
        <v>2.8869072449969493</v>
      </c>
      <c r="I23" s="52">
        <f>SUM('[1]一覧(今年度)'!AR22,'[1]一覧(今年度)'!AX22,'[1]一覧(今年度)'!BD22)</f>
        <v>1221804</v>
      </c>
      <c r="J23" s="48">
        <f>SUM('[1]一覧(今年度)'!AS22,'[1]一覧(今年度)'!AY22,'[1]一覧(今年度)'!BE22)</f>
        <v>8360</v>
      </c>
      <c r="K23" s="49">
        <f t="shared" si="4"/>
        <v>1230164</v>
      </c>
      <c r="L23" s="87">
        <v>1194636</v>
      </c>
      <c r="M23" s="51">
        <f t="shared" si="5"/>
        <v>2.9739602690694067</v>
      </c>
      <c r="N23" s="79">
        <f t="shared" si="6"/>
        <v>99.121795771477068</v>
      </c>
      <c r="O23" s="80">
        <f t="shared" si="6"/>
        <v>33.149609421467943</v>
      </c>
      <c r="P23" s="81">
        <f t="shared" si="6"/>
        <v>97.799098142223855</v>
      </c>
      <c r="Q23" s="82">
        <v>97.716419888201258</v>
      </c>
      <c r="R23" s="57"/>
      <c r="S23" s="57"/>
      <c r="T23" s="52">
        <f>SUM('[1]一覧(今年度)'!ET22,'[1]一覧(今年度)'!EV22,'[1]一覧(今年度)'!EX22)</f>
        <v>15</v>
      </c>
      <c r="U23" s="48">
        <f>SUM('[1]一覧(今年度)'!EU22,'[1]一覧(今年度)'!EW22,'[1]一覧(今年度)'!EY22)</f>
        <v>0</v>
      </c>
      <c r="V23" s="86">
        <f t="shared" si="0"/>
        <v>15</v>
      </c>
      <c r="W23" s="52">
        <f>SUM('[1]一覧(今年度)'!GO22,'[1]一覧(今年度)'!GR22,'[1]一覧(今年度)'!GU22)</f>
        <v>0</v>
      </c>
      <c r="X23" s="48">
        <f>SUM('[1]一覧(今年度)'!GP22,'[1]一覧(今年度)'!GS22,'[1]一覧(今年度)'!GV22)</f>
        <v>2368</v>
      </c>
      <c r="Y23" s="86">
        <f t="shared" si="9"/>
        <v>2368</v>
      </c>
      <c r="Z23" s="52">
        <f t="shared" si="1"/>
        <v>10840</v>
      </c>
      <c r="AA23" s="48">
        <f t="shared" si="1"/>
        <v>14491</v>
      </c>
      <c r="AB23" s="86">
        <f t="shared" si="8"/>
        <v>25331</v>
      </c>
    </row>
    <row r="24" spans="1:28" ht="14.25" x14ac:dyDescent="0.15">
      <c r="A24" s="31"/>
      <c r="B24" s="9" t="s">
        <v>39</v>
      </c>
      <c r="C24" s="46" t="s">
        <v>53</v>
      </c>
      <c r="D24" s="47">
        <f>SUM('[1]一覧(今年度)'!AO23,'[1]一覧(今年度)'!AU23,'[1]一覧(今年度)'!BA23)</f>
        <v>761196</v>
      </c>
      <c r="E24" s="48">
        <f>SUM('[1]一覧(今年度)'!AP23,'[1]一覧(今年度)'!AV23,'[1]一覧(今年度)'!BB23)</f>
        <v>24642</v>
      </c>
      <c r="F24" s="49">
        <f t="shared" si="2"/>
        <v>785838</v>
      </c>
      <c r="G24" s="87">
        <v>715974</v>
      </c>
      <c r="H24" s="51">
        <f t="shared" si="3"/>
        <v>9.7578962364555135</v>
      </c>
      <c r="I24" s="52">
        <f>SUM('[1]一覧(今年度)'!AR23,'[1]一覧(今年度)'!AX23,'[1]一覧(今年度)'!BD23)</f>
        <v>756588</v>
      </c>
      <c r="J24" s="48">
        <f>SUM('[1]一覧(今年度)'!AS23,'[1]一覧(今年度)'!AY23,'[1]一覧(今年度)'!BE23)</f>
        <v>7502</v>
      </c>
      <c r="K24" s="49">
        <f t="shared" si="4"/>
        <v>764090</v>
      </c>
      <c r="L24" s="87">
        <v>690872</v>
      </c>
      <c r="M24" s="51">
        <f t="shared" si="5"/>
        <v>10.597911045750877</v>
      </c>
      <c r="N24" s="79">
        <f t="shared" si="6"/>
        <v>99.394636860939883</v>
      </c>
      <c r="O24" s="80">
        <f t="shared" si="6"/>
        <v>30.4439574709845</v>
      </c>
      <c r="P24" s="81">
        <f t="shared" si="6"/>
        <v>97.232508481391847</v>
      </c>
      <c r="Q24" s="82">
        <v>96.494006765608802</v>
      </c>
      <c r="R24" s="57"/>
      <c r="S24" s="57"/>
      <c r="T24" s="52">
        <f>SUM('[1]一覧(今年度)'!ET23,'[1]一覧(今年度)'!EV23,'[1]一覧(今年度)'!EX23)</f>
        <v>0</v>
      </c>
      <c r="U24" s="48">
        <f>SUM('[1]一覧(今年度)'!EU23,'[1]一覧(今年度)'!EW23,'[1]一覧(今年度)'!EY23)</f>
        <v>1</v>
      </c>
      <c r="V24" s="86">
        <f t="shared" si="0"/>
        <v>1</v>
      </c>
      <c r="W24" s="52">
        <f>SUM('[1]一覧(今年度)'!GO23,'[1]一覧(今年度)'!GR23,'[1]一覧(今年度)'!GU23)</f>
        <v>0</v>
      </c>
      <c r="X24" s="48">
        <f>SUM('[1]一覧(今年度)'!GP23,'[1]一覧(今年度)'!GS23,'[1]一覧(今年度)'!GV23)</f>
        <v>514</v>
      </c>
      <c r="Y24" s="86">
        <f t="shared" si="9"/>
        <v>514</v>
      </c>
      <c r="Z24" s="52">
        <f t="shared" si="1"/>
        <v>4608</v>
      </c>
      <c r="AA24" s="48">
        <f t="shared" si="1"/>
        <v>16627</v>
      </c>
      <c r="AB24" s="86">
        <f t="shared" si="8"/>
        <v>21235</v>
      </c>
    </row>
    <row r="25" spans="1:28" ht="14.25" x14ac:dyDescent="0.15">
      <c r="A25" s="31"/>
      <c r="B25" s="9" t="s">
        <v>39</v>
      </c>
      <c r="C25" s="46" t="s">
        <v>54</v>
      </c>
      <c r="D25" s="47">
        <f>SUM('[1]一覧(今年度)'!AO24,'[1]一覧(今年度)'!AU24,'[1]一覧(今年度)'!BA24)</f>
        <v>1952792</v>
      </c>
      <c r="E25" s="48">
        <f>SUM('[1]一覧(今年度)'!AP24,'[1]一覧(今年度)'!AV24,'[1]一覧(今年度)'!BB24)</f>
        <v>52889</v>
      </c>
      <c r="F25" s="49">
        <f t="shared" si="2"/>
        <v>2005681</v>
      </c>
      <c r="G25" s="87">
        <v>1929412</v>
      </c>
      <c r="H25" s="51">
        <f t="shared" si="3"/>
        <v>3.9529659813456122</v>
      </c>
      <c r="I25" s="52">
        <f>SUM('[1]一覧(今年度)'!AR24,'[1]一覧(今年度)'!AX24,'[1]一覧(今年度)'!BD24)</f>
        <v>1936767</v>
      </c>
      <c r="J25" s="48">
        <f>SUM('[1]一覧(今年度)'!AS24,'[1]一覧(今年度)'!AY24,'[1]一覧(今年度)'!BE24)</f>
        <v>16576</v>
      </c>
      <c r="K25" s="49">
        <f t="shared" si="4"/>
        <v>1953343</v>
      </c>
      <c r="L25" s="87">
        <v>1874637</v>
      </c>
      <c r="M25" s="51">
        <f t="shared" si="5"/>
        <v>4.1984661563812082</v>
      </c>
      <c r="N25" s="79">
        <f t="shared" si="6"/>
        <v>99.179380087587404</v>
      </c>
      <c r="O25" s="80">
        <f t="shared" si="6"/>
        <v>31.341110627918852</v>
      </c>
      <c r="P25" s="81">
        <f t="shared" si="6"/>
        <v>97.390512249954014</v>
      </c>
      <c r="Q25" s="82">
        <v>97.161052175481444</v>
      </c>
      <c r="R25" s="57"/>
      <c r="S25" s="57"/>
      <c r="T25" s="52">
        <f>SUM('[1]一覧(今年度)'!ET24,'[1]一覧(今年度)'!EV24,'[1]一覧(今年度)'!EX24)</f>
        <v>27</v>
      </c>
      <c r="U25" s="48">
        <f>SUM('[1]一覧(今年度)'!EU24,'[1]一覧(今年度)'!EW24,'[1]一覧(今年度)'!EY24)</f>
        <v>0</v>
      </c>
      <c r="V25" s="86">
        <f t="shared" si="0"/>
        <v>27</v>
      </c>
      <c r="W25" s="52">
        <f>SUM('[1]一覧(今年度)'!GO24,'[1]一覧(今年度)'!GR24,'[1]一覧(今年度)'!GU24)</f>
        <v>25</v>
      </c>
      <c r="X25" s="48">
        <f>SUM('[1]一覧(今年度)'!GP24,'[1]一覧(今年度)'!GS24,'[1]一覧(今年度)'!GV24)</f>
        <v>1372</v>
      </c>
      <c r="Y25" s="86">
        <f t="shared" si="9"/>
        <v>1397</v>
      </c>
      <c r="Z25" s="52">
        <f t="shared" si="1"/>
        <v>16027</v>
      </c>
      <c r="AA25" s="48">
        <f t="shared" si="1"/>
        <v>34941</v>
      </c>
      <c r="AB25" s="86">
        <f t="shared" si="8"/>
        <v>50968</v>
      </c>
    </row>
    <row r="26" spans="1:28" ht="14.25" x14ac:dyDescent="0.15">
      <c r="A26" s="31"/>
      <c r="B26" s="9" t="s">
        <v>39</v>
      </c>
      <c r="C26" s="46" t="s">
        <v>55</v>
      </c>
      <c r="D26" s="47">
        <f>SUM('[1]一覧(今年度)'!AO25,'[1]一覧(今年度)'!AU25,'[1]一覧(今年度)'!BA25)</f>
        <v>494216</v>
      </c>
      <c r="E26" s="48">
        <f>SUM('[1]一覧(今年度)'!AP25,'[1]一覧(今年度)'!AV25,'[1]一覧(今年度)'!BB25)</f>
        <v>29919</v>
      </c>
      <c r="F26" s="49">
        <f t="shared" si="2"/>
        <v>524135</v>
      </c>
      <c r="G26" s="87">
        <v>498239</v>
      </c>
      <c r="H26" s="51">
        <f t="shared" si="3"/>
        <v>5.1975056147752383</v>
      </c>
      <c r="I26" s="52">
        <f>SUM('[1]一覧(今年度)'!AR25,'[1]一覧(今年度)'!AX25,'[1]一覧(今年度)'!BD25)</f>
        <v>484430</v>
      </c>
      <c r="J26" s="48">
        <f>SUM('[1]一覧(今年度)'!AS25,'[1]一覧(今年度)'!AY25,'[1]一覧(今年度)'!BE25)</f>
        <v>6097</v>
      </c>
      <c r="K26" s="49">
        <f t="shared" si="4"/>
        <v>490527</v>
      </c>
      <c r="L26" s="87">
        <v>466141</v>
      </c>
      <c r="M26" s="51">
        <f t="shared" si="5"/>
        <v>5.2314642994287137</v>
      </c>
      <c r="N26" s="79">
        <f t="shared" si="6"/>
        <v>98.019894135357816</v>
      </c>
      <c r="O26" s="80">
        <f t="shared" si="6"/>
        <v>20.378354891540493</v>
      </c>
      <c r="P26" s="81">
        <f t="shared" si="6"/>
        <v>93.587911511347272</v>
      </c>
      <c r="Q26" s="82">
        <v>93.55771025551995</v>
      </c>
      <c r="R26" s="57"/>
      <c r="S26" s="57"/>
      <c r="T26" s="52">
        <f>SUM('[1]一覧(今年度)'!ET25,'[1]一覧(今年度)'!EV25,'[1]一覧(今年度)'!EX25)</f>
        <v>35</v>
      </c>
      <c r="U26" s="48">
        <f>SUM('[1]一覧(今年度)'!EU25,'[1]一覧(今年度)'!EW25,'[1]一覧(今年度)'!EY25)</f>
        <v>0</v>
      </c>
      <c r="V26" s="86">
        <f t="shared" si="0"/>
        <v>35</v>
      </c>
      <c r="W26" s="52">
        <f>SUM('[1]一覧(今年度)'!GO25,'[1]一覧(今年度)'!GR25,'[1]一覧(今年度)'!GU25)</f>
        <v>0</v>
      </c>
      <c r="X26" s="48">
        <f>SUM('[1]一覧(今年度)'!GP25,'[1]一覧(今年度)'!GS25,'[1]一覧(今年度)'!GV25)</f>
        <v>358</v>
      </c>
      <c r="Y26" s="86">
        <f t="shared" si="9"/>
        <v>358</v>
      </c>
      <c r="Z26" s="52">
        <f t="shared" si="1"/>
        <v>9821</v>
      </c>
      <c r="AA26" s="48">
        <f t="shared" si="1"/>
        <v>23464</v>
      </c>
      <c r="AB26" s="86">
        <f t="shared" si="8"/>
        <v>33285</v>
      </c>
    </row>
    <row r="27" spans="1:28" ht="14.25" x14ac:dyDescent="0.15">
      <c r="A27" s="31"/>
      <c r="B27" s="9" t="s">
        <v>39</v>
      </c>
      <c r="C27" s="89" t="s">
        <v>56</v>
      </c>
      <c r="D27" s="90">
        <f>SUM('[1]一覧(今年度)'!AO26,'[1]一覧(今年度)'!AU26,'[1]一覧(今年度)'!BA26)</f>
        <v>819558</v>
      </c>
      <c r="E27" s="91">
        <f>SUM('[1]一覧(今年度)'!AP26,'[1]一覧(今年度)'!AV26,'[1]一覧(今年度)'!BB26)</f>
        <v>26189</v>
      </c>
      <c r="F27" s="92">
        <f t="shared" si="2"/>
        <v>845747</v>
      </c>
      <c r="G27" s="93">
        <v>634769</v>
      </c>
      <c r="H27" s="94">
        <f t="shared" si="3"/>
        <v>33.236972820033742</v>
      </c>
      <c r="I27" s="95">
        <f>SUM('[1]一覧(今年度)'!AR26,'[1]一覧(今年度)'!AX26,'[1]一覧(今年度)'!BD26)</f>
        <v>813098</v>
      </c>
      <c r="J27" s="91">
        <f>SUM('[1]一覧(今年度)'!AS26,'[1]一覧(今年度)'!AY26,'[1]一覧(今年度)'!BE26)</f>
        <v>2460</v>
      </c>
      <c r="K27" s="92">
        <f t="shared" si="4"/>
        <v>815558</v>
      </c>
      <c r="L27" s="93">
        <v>605612</v>
      </c>
      <c r="M27" s="94">
        <f t="shared" si="5"/>
        <v>34.666750328593224</v>
      </c>
      <c r="N27" s="96">
        <f t="shared" si="6"/>
        <v>99.211770246889174</v>
      </c>
      <c r="O27" s="97">
        <f t="shared" si="6"/>
        <v>9.3932567108327927</v>
      </c>
      <c r="P27" s="98">
        <f t="shared" si="6"/>
        <v>96.430492806950539</v>
      </c>
      <c r="Q27" s="99">
        <v>95.406675499276119</v>
      </c>
      <c r="R27" s="100"/>
      <c r="S27" s="100"/>
      <c r="T27" s="95">
        <f>SUM('[1]一覧(今年度)'!ET26,'[1]一覧(今年度)'!EV26,'[1]一覧(今年度)'!EX26)</f>
        <v>31</v>
      </c>
      <c r="U27" s="91">
        <f>SUM('[1]一覧(今年度)'!EU26,'[1]一覧(今年度)'!EW26,'[1]一覧(今年度)'!EY26)</f>
        <v>48</v>
      </c>
      <c r="V27" s="101">
        <f t="shared" si="0"/>
        <v>79</v>
      </c>
      <c r="W27" s="95">
        <f>SUM('[1]一覧(今年度)'!GO26,'[1]一覧(今年度)'!GR26,'[1]一覧(今年度)'!GU26)</f>
        <v>0</v>
      </c>
      <c r="X27" s="91">
        <f>SUM('[1]一覧(今年度)'!GP26,'[1]一覧(今年度)'!GS26,'[1]一覧(今年度)'!GV26)</f>
        <v>1200</v>
      </c>
      <c r="Y27" s="101">
        <f t="shared" si="9"/>
        <v>1200</v>
      </c>
      <c r="Z27" s="95">
        <f t="shared" si="1"/>
        <v>6491</v>
      </c>
      <c r="AA27" s="91">
        <f t="shared" si="1"/>
        <v>22577</v>
      </c>
      <c r="AB27" s="101">
        <f t="shared" si="8"/>
        <v>29068</v>
      </c>
    </row>
    <row r="28" spans="1:28" ht="14.25" x14ac:dyDescent="0.15">
      <c r="A28" s="31"/>
      <c r="B28" s="9" t="s">
        <v>34</v>
      </c>
      <c r="C28" s="32" t="s">
        <v>57</v>
      </c>
      <c r="D28" s="33">
        <f>SUM('[1]一覧(今年度)'!AO27,'[1]一覧(今年度)'!AU27,'[1]一覧(今年度)'!BA27)</f>
        <v>1764307</v>
      </c>
      <c r="E28" s="34">
        <f>SUM('[1]一覧(今年度)'!AP27,'[1]一覧(今年度)'!AV27,'[1]一覧(今年度)'!BB27)</f>
        <v>42681</v>
      </c>
      <c r="F28" s="35">
        <f t="shared" si="2"/>
        <v>1806988</v>
      </c>
      <c r="G28" s="78">
        <v>1782843</v>
      </c>
      <c r="H28" s="37">
        <f t="shared" si="3"/>
        <v>1.3542976022005302</v>
      </c>
      <c r="I28" s="38">
        <f>SUM('[1]一覧(今年度)'!AR27,'[1]一覧(今年度)'!AX27,'[1]一覧(今年度)'!BD27)</f>
        <v>1751524</v>
      </c>
      <c r="J28" s="34">
        <f>SUM('[1]一覧(今年度)'!AS27,'[1]一覧(今年度)'!AY27,'[1]一覧(今年度)'!BE27)</f>
        <v>12321</v>
      </c>
      <c r="K28" s="35">
        <f t="shared" si="4"/>
        <v>1763845</v>
      </c>
      <c r="L28" s="78">
        <v>1734177</v>
      </c>
      <c r="M28" s="37">
        <f t="shared" si="5"/>
        <v>1.7107826940387285</v>
      </c>
      <c r="N28" s="102">
        <f t="shared" si="6"/>
        <v>99.275466231217123</v>
      </c>
      <c r="O28" s="40">
        <f t="shared" si="6"/>
        <v>28.867646025163424</v>
      </c>
      <c r="P28" s="41">
        <f t="shared" si="6"/>
        <v>97.612435721764612</v>
      </c>
      <c r="Q28" s="42">
        <v>97.270314884709421</v>
      </c>
      <c r="R28" s="43"/>
      <c r="S28" s="43"/>
      <c r="T28" s="38">
        <f>SUM('[1]一覧(今年度)'!ET27,'[1]一覧(今年度)'!EV27,'[1]一覧(今年度)'!EX27)</f>
        <v>85</v>
      </c>
      <c r="U28" s="34">
        <f>SUM('[1]一覧(今年度)'!EU27,'[1]一覧(今年度)'!EW27,'[1]一覧(今年度)'!EY27)</f>
        <v>11</v>
      </c>
      <c r="V28" s="44">
        <f t="shared" si="0"/>
        <v>96</v>
      </c>
      <c r="W28" s="38">
        <f>SUM('[1]一覧(今年度)'!GO27,'[1]一覧(今年度)'!GR27,'[1]一覧(今年度)'!GU27)</f>
        <v>462</v>
      </c>
      <c r="X28" s="34">
        <f>SUM('[1]一覧(今年度)'!GP27,'[1]一覧(今年度)'!GS27,'[1]一覧(今年度)'!GV27)</f>
        <v>1496</v>
      </c>
      <c r="Y28" s="44">
        <f t="shared" si="9"/>
        <v>1958</v>
      </c>
      <c r="Z28" s="38">
        <f t="shared" si="1"/>
        <v>12406</v>
      </c>
      <c r="AA28" s="34">
        <f t="shared" si="1"/>
        <v>28875</v>
      </c>
      <c r="AB28" s="44">
        <f t="shared" si="8"/>
        <v>41281</v>
      </c>
    </row>
    <row r="29" spans="1:28" ht="14.25" x14ac:dyDescent="0.15">
      <c r="A29" s="31"/>
      <c r="B29" s="9" t="s">
        <v>34</v>
      </c>
      <c r="C29" s="46" t="s">
        <v>58</v>
      </c>
      <c r="D29" s="47">
        <f>SUM('[1]一覧(今年度)'!AO28,'[1]一覧(今年度)'!AU28,'[1]一覧(今年度)'!BA28)</f>
        <v>746666</v>
      </c>
      <c r="E29" s="48">
        <f>SUM('[1]一覧(今年度)'!AP28,'[1]一覧(今年度)'!AV28,'[1]一覧(今年度)'!BB28)</f>
        <v>16000</v>
      </c>
      <c r="F29" s="49">
        <f t="shared" si="2"/>
        <v>762666</v>
      </c>
      <c r="G29" s="87">
        <v>693055</v>
      </c>
      <c r="H29" s="51">
        <f t="shared" si="3"/>
        <v>10.044080195655468</v>
      </c>
      <c r="I29" s="52">
        <f>SUM('[1]一覧(今年度)'!AR28,'[1]一覧(今年度)'!AX28,'[1]一覧(今年度)'!BD28)</f>
        <v>740835</v>
      </c>
      <c r="J29" s="48">
        <f>SUM('[1]一覧(今年度)'!AS28,'[1]一覧(今年度)'!AY28,'[1]一覧(今年度)'!BE28)</f>
        <v>4259</v>
      </c>
      <c r="K29" s="49">
        <f t="shared" si="4"/>
        <v>745094</v>
      </c>
      <c r="L29" s="87">
        <v>674782</v>
      </c>
      <c r="M29" s="51">
        <f t="shared" si="5"/>
        <v>10.419957853054765</v>
      </c>
      <c r="N29" s="79">
        <f t="shared" si="6"/>
        <v>99.219061802733748</v>
      </c>
      <c r="O29" s="80">
        <f t="shared" si="6"/>
        <v>26.618750000000002</v>
      </c>
      <c r="P29" s="81">
        <f t="shared" si="6"/>
        <v>97.69597700697291</v>
      </c>
      <c r="Q29" s="82">
        <v>97.3634127161625</v>
      </c>
      <c r="R29" s="57"/>
      <c r="S29" s="57"/>
      <c r="T29" s="52">
        <f>SUM('[1]一覧(今年度)'!ET28,'[1]一覧(今年度)'!EV28,'[1]一覧(今年度)'!EX28)</f>
        <v>92</v>
      </c>
      <c r="U29" s="48">
        <f>SUM('[1]一覧(今年度)'!EU28,'[1]一覧(今年度)'!EW28,'[1]一覧(今年度)'!EY28)</f>
        <v>0</v>
      </c>
      <c r="V29" s="86">
        <f t="shared" si="0"/>
        <v>92</v>
      </c>
      <c r="W29" s="52">
        <f>SUM('[1]一覧(今年度)'!GO28,'[1]一覧(今年度)'!GR28,'[1]一覧(今年度)'!GU28)</f>
        <v>71</v>
      </c>
      <c r="X29" s="48">
        <f>SUM('[1]一覧(今年度)'!GP28,'[1]一覧(今年度)'!GS28,'[1]一覧(今年度)'!GV28)</f>
        <v>1066</v>
      </c>
      <c r="Y29" s="86">
        <f t="shared" si="9"/>
        <v>1137</v>
      </c>
      <c r="Z29" s="52">
        <f t="shared" si="1"/>
        <v>5852</v>
      </c>
      <c r="AA29" s="48">
        <f t="shared" si="1"/>
        <v>10675</v>
      </c>
      <c r="AB29" s="86">
        <f t="shared" si="8"/>
        <v>16527</v>
      </c>
    </row>
    <row r="30" spans="1:28" ht="14.25" x14ac:dyDescent="0.15">
      <c r="A30" s="31"/>
      <c r="B30" s="9" t="s">
        <v>34</v>
      </c>
      <c r="C30" s="46" t="s">
        <v>59</v>
      </c>
      <c r="D30" s="47">
        <f>SUM('[1]一覧(今年度)'!AO29,'[1]一覧(今年度)'!AU29,'[1]一覧(今年度)'!BA29)</f>
        <v>1016463</v>
      </c>
      <c r="E30" s="48">
        <f>SUM('[1]一覧(今年度)'!AP29,'[1]一覧(今年度)'!AV29,'[1]一覧(今年度)'!BB29)</f>
        <v>44210</v>
      </c>
      <c r="F30" s="49">
        <f t="shared" si="2"/>
        <v>1060673</v>
      </c>
      <c r="G30" s="87">
        <v>963511</v>
      </c>
      <c r="H30" s="51">
        <f t="shared" si="3"/>
        <v>10.084160948863065</v>
      </c>
      <c r="I30" s="52">
        <f>SUM('[1]一覧(今年度)'!AR29,'[1]一覧(今年度)'!AX29,'[1]一覧(今年度)'!BD29)</f>
        <v>1013800</v>
      </c>
      <c r="J30" s="48">
        <f>SUM('[1]一覧(今年度)'!AS29,'[1]一覧(今年度)'!AY29,'[1]一覧(今年度)'!BE29)</f>
        <v>34433</v>
      </c>
      <c r="K30" s="49">
        <f t="shared" si="4"/>
        <v>1048233</v>
      </c>
      <c r="L30" s="87">
        <v>918711</v>
      </c>
      <c r="M30" s="51">
        <f t="shared" si="5"/>
        <v>14.098231108585836</v>
      </c>
      <c r="N30" s="79">
        <f t="shared" si="6"/>
        <v>99.738013090491236</v>
      </c>
      <c r="O30" s="80">
        <f t="shared" si="6"/>
        <v>77.885093870165122</v>
      </c>
      <c r="P30" s="81">
        <f t="shared" si="6"/>
        <v>98.827159737261155</v>
      </c>
      <c r="Q30" s="82">
        <v>95.350338501584304</v>
      </c>
      <c r="R30" s="57"/>
      <c r="S30" s="57"/>
      <c r="T30" s="52">
        <f>SUM('[1]一覧(今年度)'!ET29,'[1]一覧(今年度)'!EV29,'[1]一覧(今年度)'!EX29)</f>
        <v>0</v>
      </c>
      <c r="U30" s="48">
        <f>SUM('[1]一覧(今年度)'!EU29,'[1]一覧(今年度)'!EW29,'[1]一覧(今年度)'!EY29)</f>
        <v>0</v>
      </c>
      <c r="V30" s="86">
        <f t="shared" si="0"/>
        <v>0</v>
      </c>
      <c r="W30" s="52">
        <f>SUM('[1]一覧(今年度)'!GO29,'[1]一覧(今年度)'!GR29,'[1]一覧(今年度)'!GU29)</f>
        <v>0</v>
      </c>
      <c r="X30" s="48">
        <f>SUM('[1]一覧(今年度)'!GP29,'[1]一覧(今年度)'!GS29,'[1]一覧(今年度)'!GV29)</f>
        <v>375</v>
      </c>
      <c r="Y30" s="86">
        <f t="shared" si="9"/>
        <v>375</v>
      </c>
      <c r="Z30" s="52">
        <f t="shared" si="1"/>
        <v>2663</v>
      </c>
      <c r="AA30" s="48">
        <f t="shared" si="1"/>
        <v>9402</v>
      </c>
      <c r="AB30" s="86">
        <f t="shared" si="8"/>
        <v>12065</v>
      </c>
    </row>
    <row r="31" spans="1:28" ht="14.25" x14ac:dyDescent="0.15">
      <c r="A31" s="31"/>
      <c r="B31" s="9" t="s">
        <v>34</v>
      </c>
      <c r="C31" s="46" t="s">
        <v>60</v>
      </c>
      <c r="D31" s="47">
        <f>SUM('[1]一覧(今年度)'!AO30,'[1]一覧(今年度)'!AU30,'[1]一覧(今年度)'!BA30)</f>
        <v>977698</v>
      </c>
      <c r="E31" s="48">
        <f>SUM('[1]一覧(今年度)'!AP30,'[1]一覧(今年度)'!AV30,'[1]一覧(今年度)'!BB30)</f>
        <v>19084</v>
      </c>
      <c r="F31" s="49">
        <f t="shared" si="2"/>
        <v>996782</v>
      </c>
      <c r="G31" s="87">
        <v>1004235</v>
      </c>
      <c r="H31" s="51">
        <f t="shared" si="3"/>
        <v>-0.74215696525215713</v>
      </c>
      <c r="I31" s="52">
        <f>SUM('[1]一覧(今年度)'!AR30,'[1]一覧(今年度)'!AX30,'[1]一覧(今年度)'!BD30)</f>
        <v>971866</v>
      </c>
      <c r="J31" s="48">
        <f>SUM('[1]一覧(今年度)'!AS30,'[1]一覧(今年度)'!AY30,'[1]一覧(今年度)'!BE30)</f>
        <v>3585</v>
      </c>
      <c r="K31" s="49">
        <f t="shared" si="4"/>
        <v>975451</v>
      </c>
      <c r="L31" s="87">
        <v>978946</v>
      </c>
      <c r="M31" s="51">
        <f t="shared" si="5"/>
        <v>-0.35701662808775969</v>
      </c>
      <c r="N31" s="79">
        <f t="shared" si="6"/>
        <v>99.40349678530589</v>
      </c>
      <c r="O31" s="80">
        <f t="shared" si="6"/>
        <v>18.785369943408089</v>
      </c>
      <c r="P31" s="81">
        <f t="shared" si="6"/>
        <v>97.860013523518688</v>
      </c>
      <c r="Q31" s="82">
        <v>97.481764726383773</v>
      </c>
      <c r="R31" s="57"/>
      <c r="S31" s="57"/>
      <c r="T31" s="52">
        <f>SUM('[1]一覧(今年度)'!ET30,'[1]一覧(今年度)'!EV30,'[1]一覧(今年度)'!EX30)</f>
        <v>0</v>
      </c>
      <c r="U31" s="48">
        <f>SUM('[1]一覧(今年度)'!EU30,'[1]一覧(今年度)'!EW30,'[1]一覧(今年度)'!EY30)</f>
        <v>0</v>
      </c>
      <c r="V31" s="86">
        <f t="shared" si="0"/>
        <v>0</v>
      </c>
      <c r="W31" s="52">
        <f>SUM('[1]一覧(今年度)'!GO30,'[1]一覧(今年度)'!GR30,'[1]一覧(今年度)'!GU30)</f>
        <v>0</v>
      </c>
      <c r="X31" s="48">
        <f>SUM('[1]一覧(今年度)'!GP30,'[1]一覧(今年度)'!GS30,'[1]一覧(今年度)'!GV30)</f>
        <v>191</v>
      </c>
      <c r="Y31" s="86">
        <f t="shared" si="9"/>
        <v>191</v>
      </c>
      <c r="Z31" s="52">
        <f t="shared" si="1"/>
        <v>5832</v>
      </c>
      <c r="AA31" s="48">
        <f t="shared" si="1"/>
        <v>15308</v>
      </c>
      <c r="AB31" s="86">
        <f t="shared" si="8"/>
        <v>21140</v>
      </c>
    </row>
    <row r="32" spans="1:28" ht="14.25" x14ac:dyDescent="0.15">
      <c r="A32" s="31"/>
      <c r="B32" s="9" t="s">
        <v>34</v>
      </c>
      <c r="C32" s="46" t="s">
        <v>61</v>
      </c>
      <c r="D32" s="47">
        <f>SUM('[1]一覧(今年度)'!AO31,'[1]一覧(今年度)'!AU31,'[1]一覧(今年度)'!BA31)</f>
        <v>2551274</v>
      </c>
      <c r="E32" s="48">
        <f>SUM('[1]一覧(今年度)'!AP31,'[1]一覧(今年度)'!AV31,'[1]一覧(今年度)'!BB31)</f>
        <v>40264</v>
      </c>
      <c r="F32" s="49">
        <f t="shared" si="2"/>
        <v>2591538</v>
      </c>
      <c r="G32" s="87">
        <v>2166522</v>
      </c>
      <c r="H32" s="51">
        <f t="shared" si="3"/>
        <v>19.617432917828665</v>
      </c>
      <c r="I32" s="52">
        <f>SUM('[1]一覧(今年度)'!AR31,'[1]一覧(今年度)'!AX31,'[1]一覧(今年度)'!BD31)</f>
        <v>2540366</v>
      </c>
      <c r="J32" s="48">
        <f>SUM('[1]一覧(今年度)'!AS31,'[1]一覧(今年度)'!AY31,'[1]一覧(今年度)'!BE31)</f>
        <v>9046</v>
      </c>
      <c r="K32" s="49">
        <f t="shared" si="4"/>
        <v>2549412</v>
      </c>
      <c r="L32" s="87">
        <v>2125091</v>
      </c>
      <c r="M32" s="51">
        <f t="shared" si="5"/>
        <v>19.967191993189939</v>
      </c>
      <c r="N32" s="79">
        <f t="shared" si="6"/>
        <v>99.57244890199955</v>
      </c>
      <c r="O32" s="80">
        <f t="shared" si="6"/>
        <v>22.466719650307969</v>
      </c>
      <c r="P32" s="81">
        <f t="shared" si="6"/>
        <v>98.374478784412972</v>
      </c>
      <c r="Q32" s="82">
        <v>98.087672315351512</v>
      </c>
      <c r="R32" s="57"/>
      <c r="S32" s="57"/>
      <c r="T32" s="52">
        <f>SUM('[1]一覧(今年度)'!ET31,'[1]一覧(今年度)'!EV31,'[1]一覧(今年度)'!EX31)</f>
        <v>91</v>
      </c>
      <c r="U32" s="48">
        <f>SUM('[1]一覧(今年度)'!EU31,'[1]一覧(今年度)'!EW31,'[1]一覧(今年度)'!EY31)</f>
        <v>191</v>
      </c>
      <c r="V32" s="86">
        <f t="shared" si="0"/>
        <v>282</v>
      </c>
      <c r="W32" s="52">
        <f>SUM('[1]一覧(今年度)'!GO31,'[1]一覧(今年度)'!GR31,'[1]一覧(今年度)'!GU31)</f>
        <v>0</v>
      </c>
      <c r="X32" s="48">
        <f>SUM('[1]一覧(今年度)'!GP31,'[1]一覧(今年度)'!GS31,'[1]一覧(今年度)'!GV31)</f>
        <v>2115</v>
      </c>
      <c r="Y32" s="86">
        <f t="shared" si="9"/>
        <v>2115</v>
      </c>
      <c r="Z32" s="52">
        <f t="shared" si="1"/>
        <v>10999</v>
      </c>
      <c r="AA32" s="48">
        <f t="shared" si="1"/>
        <v>29294</v>
      </c>
      <c r="AB32" s="86">
        <f t="shared" si="8"/>
        <v>40293</v>
      </c>
    </row>
    <row r="33" spans="1:28" ht="14.25" x14ac:dyDescent="0.15">
      <c r="A33" s="31"/>
      <c r="B33" s="9" t="s">
        <v>39</v>
      </c>
      <c r="C33" s="46" t="s">
        <v>62</v>
      </c>
      <c r="D33" s="47">
        <f>SUM('[1]一覧(今年度)'!AO32,'[1]一覧(今年度)'!AU32,'[1]一覧(今年度)'!BA32)</f>
        <v>3039231</v>
      </c>
      <c r="E33" s="48">
        <f>SUM('[1]一覧(今年度)'!AP32,'[1]一覧(今年度)'!AV32,'[1]一覧(今年度)'!BB32)</f>
        <v>44183</v>
      </c>
      <c r="F33" s="49">
        <f t="shared" si="2"/>
        <v>3083414</v>
      </c>
      <c r="G33" s="87">
        <v>2921869</v>
      </c>
      <c r="H33" s="51">
        <f t="shared" si="3"/>
        <v>5.5288241875320212</v>
      </c>
      <c r="I33" s="52">
        <f>SUM('[1]一覧(今年度)'!AR32,'[1]一覧(今年度)'!AX32,'[1]一覧(今年度)'!BD32)</f>
        <v>3028078</v>
      </c>
      <c r="J33" s="48">
        <f>SUM('[1]一覧(今年度)'!AS32,'[1]一覧(今年度)'!AY32,'[1]一覧(今年度)'!BE32)</f>
        <v>8451</v>
      </c>
      <c r="K33" s="49">
        <f t="shared" si="4"/>
        <v>3036529</v>
      </c>
      <c r="L33" s="87">
        <v>2875181</v>
      </c>
      <c r="M33" s="51">
        <f t="shared" si="5"/>
        <v>5.6117510514990183</v>
      </c>
      <c r="N33" s="79">
        <f t="shared" si="6"/>
        <v>99.63303217162499</v>
      </c>
      <c r="O33" s="80">
        <f t="shared" si="6"/>
        <v>19.127266143086707</v>
      </c>
      <c r="P33" s="81">
        <f t="shared" si="6"/>
        <v>98.479445186407006</v>
      </c>
      <c r="Q33" s="82">
        <v>98.402118643922776</v>
      </c>
      <c r="R33" s="57"/>
      <c r="S33" s="57"/>
      <c r="T33" s="52">
        <f>SUM('[1]一覧(今年度)'!ET32,'[1]一覧(今年度)'!EV32,'[1]一覧(今年度)'!EX32)</f>
        <v>175</v>
      </c>
      <c r="U33" s="48">
        <f>SUM('[1]一覧(今年度)'!EU32,'[1]一覧(今年度)'!EW32,'[1]一覧(今年度)'!EY32)</f>
        <v>89</v>
      </c>
      <c r="V33" s="86">
        <f t="shared" si="0"/>
        <v>264</v>
      </c>
      <c r="W33" s="52">
        <f>SUM('[1]一覧(今年度)'!GO32,'[1]一覧(今年度)'!GR32,'[1]一覧(今年度)'!GU32)</f>
        <v>536</v>
      </c>
      <c r="X33" s="48">
        <f>SUM('[1]一覧(今年度)'!GP32,'[1]一覧(今年度)'!GS32,'[1]一覧(今年度)'!GV32)</f>
        <v>2109</v>
      </c>
      <c r="Y33" s="86">
        <f t="shared" si="9"/>
        <v>2645</v>
      </c>
      <c r="Z33" s="52">
        <f t="shared" si="1"/>
        <v>10792</v>
      </c>
      <c r="AA33" s="48">
        <f t="shared" si="1"/>
        <v>33712</v>
      </c>
      <c r="AB33" s="86">
        <f t="shared" si="8"/>
        <v>44504</v>
      </c>
    </row>
    <row r="34" spans="1:28" ht="14.25" x14ac:dyDescent="0.15">
      <c r="A34" s="31"/>
      <c r="B34" s="9" t="s">
        <v>39</v>
      </c>
      <c r="C34" s="46" t="s">
        <v>63</v>
      </c>
      <c r="D34" s="47">
        <f>SUM('[1]一覧(今年度)'!AO33,'[1]一覧(今年度)'!AU33,'[1]一覧(今年度)'!BA33)</f>
        <v>1111020</v>
      </c>
      <c r="E34" s="48">
        <f>SUM('[1]一覧(今年度)'!AP33,'[1]一覧(今年度)'!AV33,'[1]一覧(今年度)'!BB33)</f>
        <v>24716</v>
      </c>
      <c r="F34" s="49">
        <f t="shared" si="2"/>
        <v>1135736</v>
      </c>
      <c r="G34" s="87">
        <v>792681</v>
      </c>
      <c r="H34" s="51">
        <f t="shared" si="3"/>
        <v>43.277812890683641</v>
      </c>
      <c r="I34" s="52">
        <f>SUM('[1]一覧(今年度)'!AR33,'[1]一覧(今年度)'!AX33,'[1]一覧(今年度)'!BD33)</f>
        <v>1108721</v>
      </c>
      <c r="J34" s="48">
        <f>SUM('[1]一覧(今年度)'!AS33,'[1]一覧(今年度)'!AY33,'[1]一覧(今年度)'!BE33)</f>
        <v>2444</v>
      </c>
      <c r="K34" s="49">
        <f t="shared" si="4"/>
        <v>1111165</v>
      </c>
      <c r="L34" s="87">
        <v>767426</v>
      </c>
      <c r="M34" s="51">
        <f t="shared" si="5"/>
        <v>44.791159017286361</v>
      </c>
      <c r="N34" s="79">
        <f t="shared" si="6"/>
        <v>99.793073031988627</v>
      </c>
      <c r="O34" s="80">
        <f t="shared" si="6"/>
        <v>9.8883314452176734</v>
      </c>
      <c r="P34" s="81">
        <f t="shared" si="6"/>
        <v>97.836557087210409</v>
      </c>
      <c r="Q34" s="82">
        <v>96.813976870897619</v>
      </c>
      <c r="R34" s="57"/>
      <c r="S34" s="57"/>
      <c r="T34" s="52">
        <f>SUM('[1]一覧(今年度)'!ET33,'[1]一覧(今年度)'!EV33,'[1]一覧(今年度)'!EX33)</f>
        <v>56</v>
      </c>
      <c r="U34" s="48">
        <f>SUM('[1]一覧(今年度)'!EU33,'[1]一覧(今年度)'!EW33,'[1]一覧(今年度)'!EY33)</f>
        <v>0</v>
      </c>
      <c r="V34" s="86">
        <f t="shared" si="0"/>
        <v>56</v>
      </c>
      <c r="W34" s="52">
        <f>SUM('[1]一覧(今年度)'!GO33,'[1]一覧(今年度)'!GR33,'[1]一覧(今年度)'!GU33)</f>
        <v>135</v>
      </c>
      <c r="X34" s="48">
        <f>SUM('[1]一覧(今年度)'!GP33,'[1]一覧(今年度)'!GS33,'[1]一覧(今年度)'!GV33)</f>
        <v>264</v>
      </c>
      <c r="Y34" s="86">
        <f t="shared" si="9"/>
        <v>399</v>
      </c>
      <c r="Z34" s="52">
        <f t="shared" si="1"/>
        <v>2220</v>
      </c>
      <c r="AA34" s="48">
        <f t="shared" si="1"/>
        <v>22008</v>
      </c>
      <c r="AB34" s="86">
        <f t="shared" si="8"/>
        <v>24228</v>
      </c>
    </row>
    <row r="35" spans="1:28" ht="14.25" x14ac:dyDescent="0.15">
      <c r="A35" s="31"/>
      <c r="B35" s="9" t="s">
        <v>39</v>
      </c>
      <c r="C35" s="89" t="s">
        <v>64</v>
      </c>
      <c r="D35" s="90">
        <f>SUM('[1]一覧(今年度)'!AO34,'[1]一覧(今年度)'!AU34,'[1]一覧(今年度)'!BA34)</f>
        <v>1209616</v>
      </c>
      <c r="E35" s="91">
        <f>SUM('[1]一覧(今年度)'!AP34,'[1]一覧(今年度)'!AV34,'[1]一覧(今年度)'!BB34)</f>
        <v>45940</v>
      </c>
      <c r="F35" s="92">
        <f t="shared" si="2"/>
        <v>1255556</v>
      </c>
      <c r="G35" s="93">
        <v>1158044</v>
      </c>
      <c r="H35" s="94">
        <f t="shared" si="3"/>
        <v>8.4204054422802592</v>
      </c>
      <c r="I35" s="95">
        <f>SUM('[1]一覧(今年度)'!AR34,'[1]一覧(今年度)'!AX34,'[1]一覧(今年度)'!BD34)</f>
        <v>1205554</v>
      </c>
      <c r="J35" s="91">
        <f>SUM('[1]一覧(今年度)'!AS34,'[1]一覧(今年度)'!AY34,'[1]一覧(今年度)'!BE34)</f>
        <v>1978</v>
      </c>
      <c r="K35" s="92">
        <f t="shared" si="4"/>
        <v>1207532</v>
      </c>
      <c r="L35" s="93">
        <v>1111395</v>
      </c>
      <c r="M35" s="94">
        <f t="shared" si="5"/>
        <v>8.6501198943669895</v>
      </c>
      <c r="N35" s="96">
        <f t="shared" si="6"/>
        <v>99.664190949855154</v>
      </c>
      <c r="O35" s="97">
        <f t="shared" si="6"/>
        <v>4.3056160208968217</v>
      </c>
      <c r="P35" s="98">
        <f t="shared" si="6"/>
        <v>96.175080999971328</v>
      </c>
      <c r="Q35" s="99">
        <v>95.971742006348634</v>
      </c>
      <c r="R35" s="100"/>
      <c r="S35" s="100"/>
      <c r="T35" s="95">
        <f>SUM('[1]一覧(今年度)'!ET34,'[1]一覧(今年度)'!EV34,'[1]一覧(今年度)'!EX34)</f>
        <v>0</v>
      </c>
      <c r="U35" s="91">
        <f>SUM('[1]一覧(今年度)'!EU34,'[1]一覧(今年度)'!EW34,'[1]一覧(今年度)'!EY34)</f>
        <v>0</v>
      </c>
      <c r="V35" s="101">
        <f t="shared" si="0"/>
        <v>0</v>
      </c>
      <c r="W35" s="95">
        <f>SUM('[1]一覧(今年度)'!GO34,'[1]一覧(今年度)'!GR34,'[1]一覧(今年度)'!GU34)</f>
        <v>0</v>
      </c>
      <c r="X35" s="91">
        <f>SUM('[1]一覧(今年度)'!GP34,'[1]一覧(今年度)'!GS34,'[1]一覧(今年度)'!GV34)</f>
        <v>17461</v>
      </c>
      <c r="Y35" s="101">
        <f t="shared" si="9"/>
        <v>17461</v>
      </c>
      <c r="Z35" s="95">
        <f t="shared" si="1"/>
        <v>4062</v>
      </c>
      <c r="AA35" s="91">
        <f t="shared" si="1"/>
        <v>26501</v>
      </c>
      <c r="AB35" s="101">
        <f t="shared" si="8"/>
        <v>30563</v>
      </c>
    </row>
    <row r="36" spans="1:28" ht="14.25" x14ac:dyDescent="0.15">
      <c r="A36" s="31"/>
      <c r="B36" s="9" t="s">
        <v>39</v>
      </c>
      <c r="C36" s="32" t="s">
        <v>65</v>
      </c>
      <c r="D36" s="103">
        <f>SUM('[1]一覧(今年度)'!AO35,'[1]一覧(今年度)'!AU35,'[1]一覧(今年度)'!BA35)</f>
        <v>387894</v>
      </c>
      <c r="E36" s="85">
        <f>SUM('[1]一覧(今年度)'!AP35,'[1]一覧(今年度)'!AV35,'[1]一覧(今年度)'!BB35)</f>
        <v>6066</v>
      </c>
      <c r="F36" s="104">
        <f t="shared" si="2"/>
        <v>393960</v>
      </c>
      <c r="G36" s="105">
        <v>397250</v>
      </c>
      <c r="H36" s="106">
        <f t="shared" si="3"/>
        <v>-0.82819383259911894</v>
      </c>
      <c r="I36" s="84">
        <f>SUM('[1]一覧(今年度)'!AR35,'[1]一覧(今年度)'!AX35,'[1]一覧(今年度)'!BD35)</f>
        <v>384424</v>
      </c>
      <c r="J36" s="85">
        <f>SUM('[1]一覧(今年度)'!AS35,'[1]一覧(今年度)'!AY35,'[1]一覧(今年度)'!BE35)</f>
        <v>1858</v>
      </c>
      <c r="K36" s="104">
        <f t="shared" si="4"/>
        <v>386282</v>
      </c>
      <c r="L36" s="105">
        <v>390933</v>
      </c>
      <c r="M36" s="106">
        <f t="shared" si="5"/>
        <v>-1.189717931205603</v>
      </c>
      <c r="N36" s="102">
        <f t="shared" si="6"/>
        <v>99.105425709085466</v>
      </c>
      <c r="O36" s="40">
        <f t="shared" si="6"/>
        <v>30.629739531816686</v>
      </c>
      <c r="P36" s="41">
        <f t="shared" si="6"/>
        <v>98.051071174738553</v>
      </c>
      <c r="Q36" s="42">
        <v>98.409817495280052</v>
      </c>
      <c r="R36" s="43"/>
      <c r="S36" s="43"/>
      <c r="T36" s="38">
        <f>SUM('[1]一覧(今年度)'!ET35,'[1]一覧(今年度)'!EV35,'[1]一覧(今年度)'!EX35)</f>
        <v>0</v>
      </c>
      <c r="U36" s="34">
        <f>SUM('[1]一覧(今年度)'!EU35,'[1]一覧(今年度)'!EW35,'[1]一覧(今年度)'!EY35)</f>
        <v>0</v>
      </c>
      <c r="V36" s="44">
        <f t="shared" si="0"/>
        <v>0</v>
      </c>
      <c r="W36" s="38">
        <f>SUM('[1]一覧(今年度)'!GO35,'[1]一覧(今年度)'!GR35,'[1]一覧(今年度)'!GU35)</f>
        <v>0</v>
      </c>
      <c r="X36" s="34">
        <f>SUM('[1]一覧(今年度)'!GP35,'[1]一覧(今年度)'!GS35,'[1]一覧(今年度)'!GV35)</f>
        <v>520</v>
      </c>
      <c r="Y36" s="44">
        <f t="shared" si="9"/>
        <v>520</v>
      </c>
      <c r="Z36" s="38">
        <f t="shared" si="1"/>
        <v>3470</v>
      </c>
      <c r="AA36" s="34">
        <f t="shared" si="1"/>
        <v>3688</v>
      </c>
      <c r="AB36" s="44">
        <f t="shared" si="8"/>
        <v>7158</v>
      </c>
    </row>
    <row r="37" spans="1:28" ht="14.25" x14ac:dyDescent="0.15">
      <c r="A37" s="31"/>
      <c r="B37" s="9" t="s">
        <v>39</v>
      </c>
      <c r="C37" s="46" t="s">
        <v>66</v>
      </c>
      <c r="D37" s="47">
        <f>SUM('[1]一覧(今年度)'!AO36,'[1]一覧(今年度)'!AU36,'[1]一覧(今年度)'!BA36)</f>
        <v>1366871</v>
      </c>
      <c r="E37" s="48">
        <f>SUM('[1]一覧(今年度)'!AP36,'[1]一覧(今年度)'!AV36,'[1]一覧(今年度)'!BB36)</f>
        <v>16857</v>
      </c>
      <c r="F37" s="49">
        <f t="shared" si="2"/>
        <v>1383728</v>
      </c>
      <c r="G37" s="87">
        <v>1350196</v>
      </c>
      <c r="H37" s="51">
        <f t="shared" si="3"/>
        <v>2.4834912857096305</v>
      </c>
      <c r="I37" s="52">
        <f>SUM('[1]一覧(今年度)'!AR36,'[1]一覧(今年度)'!AX36,'[1]一覧(今年度)'!BD36)</f>
        <v>1349953</v>
      </c>
      <c r="J37" s="48">
        <f>SUM('[1]一覧(今年度)'!AS36,'[1]一覧(今年度)'!AY36,'[1]一覧(今年度)'!BE36)</f>
        <v>6323</v>
      </c>
      <c r="K37" s="49">
        <f t="shared" si="4"/>
        <v>1356276</v>
      </c>
      <c r="L37" s="87">
        <v>1332416</v>
      </c>
      <c r="M37" s="51">
        <f t="shared" si="5"/>
        <v>1.790732023632259</v>
      </c>
      <c r="N37" s="79">
        <f t="shared" si="6"/>
        <v>98.762282614818815</v>
      </c>
      <c r="O37" s="80">
        <f t="shared" si="6"/>
        <v>37.509639912202644</v>
      </c>
      <c r="P37" s="81">
        <f t="shared" si="6"/>
        <v>98.016084085889716</v>
      </c>
      <c r="Q37" s="82">
        <v>98.683154149471633</v>
      </c>
      <c r="R37" s="57"/>
      <c r="S37" s="57"/>
      <c r="T37" s="52">
        <f>SUM('[1]一覧(今年度)'!ET36,'[1]一覧(今年度)'!EV36,'[1]一覧(今年度)'!EX36)</f>
        <v>11</v>
      </c>
      <c r="U37" s="48">
        <f>SUM('[1]一覧(今年度)'!EU36,'[1]一覧(今年度)'!EW36,'[1]一覧(今年度)'!EY36)</f>
        <v>0</v>
      </c>
      <c r="V37" s="86">
        <f t="shared" si="0"/>
        <v>11</v>
      </c>
      <c r="W37" s="52">
        <f>SUM('[1]一覧(今年度)'!GO36,'[1]一覧(今年度)'!GR36,'[1]一覧(今年度)'!GU36)</f>
        <v>17</v>
      </c>
      <c r="X37" s="48">
        <f>SUM('[1]一覧(今年度)'!GP36,'[1]一覧(今年度)'!GS36,'[1]一覧(今年度)'!GV36)</f>
        <v>862</v>
      </c>
      <c r="Y37" s="86">
        <f t="shared" si="9"/>
        <v>879</v>
      </c>
      <c r="Z37" s="52">
        <f t="shared" si="1"/>
        <v>16912</v>
      </c>
      <c r="AA37" s="48">
        <f t="shared" si="1"/>
        <v>9672</v>
      </c>
      <c r="AB37" s="86">
        <f t="shared" si="8"/>
        <v>26584</v>
      </c>
    </row>
    <row r="38" spans="1:28" ht="14.25" x14ac:dyDescent="0.15">
      <c r="A38" s="31"/>
      <c r="B38" s="9" t="s">
        <v>39</v>
      </c>
      <c r="C38" s="46" t="s">
        <v>67</v>
      </c>
      <c r="D38" s="47">
        <f>SUM('[1]一覧(今年度)'!AO37,'[1]一覧(今年度)'!AU37,'[1]一覧(今年度)'!BA37)</f>
        <v>861785</v>
      </c>
      <c r="E38" s="48">
        <f>SUM('[1]一覧(今年度)'!AP37,'[1]一覧(今年度)'!AV37,'[1]一覧(今年度)'!BB37)</f>
        <v>50274</v>
      </c>
      <c r="F38" s="49">
        <f t="shared" si="2"/>
        <v>912059</v>
      </c>
      <c r="G38" s="87">
        <v>797387</v>
      </c>
      <c r="H38" s="51">
        <f t="shared" si="3"/>
        <v>14.380971849302785</v>
      </c>
      <c r="I38" s="52">
        <f>SUM('[1]一覧(今年度)'!AR37,'[1]一覧(今年度)'!AX37,'[1]一覧(今年度)'!BD37)</f>
        <v>849011</v>
      </c>
      <c r="J38" s="48">
        <f>SUM('[1]一覧(今年度)'!AS37,'[1]一覧(今年度)'!AY37,'[1]一覧(今年度)'!BE37)</f>
        <v>6616</v>
      </c>
      <c r="K38" s="49">
        <f t="shared" si="4"/>
        <v>855627</v>
      </c>
      <c r="L38" s="87">
        <v>745250</v>
      </c>
      <c r="M38" s="51">
        <f t="shared" si="5"/>
        <v>14.810734652801075</v>
      </c>
      <c r="N38" s="79">
        <f t="shared" si="6"/>
        <v>98.517727739517397</v>
      </c>
      <c r="O38" s="80">
        <f t="shared" si="6"/>
        <v>13.159883836575567</v>
      </c>
      <c r="P38" s="81">
        <f t="shared" si="6"/>
        <v>93.812680977875345</v>
      </c>
      <c r="Q38" s="82">
        <v>93.461518685406205</v>
      </c>
      <c r="R38" s="57"/>
      <c r="S38" s="57"/>
      <c r="T38" s="52">
        <f>SUM('[1]一覧(今年度)'!ET37,'[1]一覧(今年度)'!EV37,'[1]一覧(今年度)'!EX37)</f>
        <v>22</v>
      </c>
      <c r="U38" s="48">
        <f>SUM('[1]一覧(今年度)'!EU37,'[1]一覧(今年度)'!EW37,'[1]一覧(今年度)'!EY37)</f>
        <v>1</v>
      </c>
      <c r="V38" s="86">
        <f t="shared" si="0"/>
        <v>23</v>
      </c>
      <c r="W38" s="52">
        <f>SUM('[1]一覧(今年度)'!GO37,'[1]一覧(今年度)'!GR37,'[1]一覧(今年度)'!GU37)</f>
        <v>5</v>
      </c>
      <c r="X38" s="48">
        <f>SUM('[1]一覧(今年度)'!GP37,'[1]一覧(今年度)'!GS37,'[1]一覧(今年度)'!GV37)</f>
        <v>7124</v>
      </c>
      <c r="Y38" s="86">
        <f t="shared" si="9"/>
        <v>7129</v>
      </c>
      <c r="Z38" s="52">
        <f t="shared" si="1"/>
        <v>12791</v>
      </c>
      <c r="AA38" s="48">
        <f t="shared" si="1"/>
        <v>36535</v>
      </c>
      <c r="AB38" s="86">
        <f t="shared" si="8"/>
        <v>49326</v>
      </c>
    </row>
    <row r="39" spans="1:28" ht="14.25" x14ac:dyDescent="0.15">
      <c r="A39" s="31"/>
      <c r="B39" s="9" t="s">
        <v>39</v>
      </c>
      <c r="C39" s="107" t="s">
        <v>68</v>
      </c>
      <c r="D39" s="90">
        <f>SUM('[1]一覧(今年度)'!AO38,'[1]一覧(今年度)'!AU38,'[1]一覧(今年度)'!BA38)</f>
        <v>1219656</v>
      </c>
      <c r="E39" s="91">
        <f>SUM('[1]一覧(今年度)'!AP38,'[1]一覧(今年度)'!AV38,'[1]一覧(今年度)'!BB38)</f>
        <v>44085</v>
      </c>
      <c r="F39" s="92">
        <f t="shared" si="2"/>
        <v>1263741</v>
      </c>
      <c r="G39" s="93">
        <v>1201497</v>
      </c>
      <c r="H39" s="94">
        <f t="shared" si="3"/>
        <v>5.1805372797435201</v>
      </c>
      <c r="I39" s="95">
        <f>SUM('[1]一覧(今年度)'!AR38,'[1]一覧(今年度)'!AX38,'[1]一覧(今年度)'!BD38)</f>
        <v>1205659</v>
      </c>
      <c r="J39" s="91">
        <f>SUM('[1]一覧(今年度)'!AS38,'[1]一覧(今年度)'!AY38,'[1]一覧(今年度)'!BE38)</f>
        <v>10117</v>
      </c>
      <c r="K39" s="92">
        <f t="shared" si="4"/>
        <v>1215776</v>
      </c>
      <c r="L39" s="93">
        <v>1153846</v>
      </c>
      <c r="M39" s="94">
        <f t="shared" si="5"/>
        <v>5.3672673823023178</v>
      </c>
      <c r="N39" s="108">
        <f t="shared" si="6"/>
        <v>98.852381327193896</v>
      </c>
      <c r="O39" s="109">
        <f t="shared" si="6"/>
        <v>22.94884881478961</v>
      </c>
      <c r="P39" s="110">
        <f t="shared" si="6"/>
        <v>96.204522920440183</v>
      </c>
      <c r="Q39" s="111">
        <v>96.034030879810771</v>
      </c>
      <c r="R39" s="112"/>
      <c r="S39" s="112"/>
      <c r="T39" s="68">
        <f>SUM('[1]一覧(今年度)'!ET38,'[1]一覧(今年度)'!EV38,'[1]一覧(今年度)'!EX38)</f>
        <v>65</v>
      </c>
      <c r="U39" s="64">
        <f>SUM('[1]一覧(今年度)'!EU38,'[1]一覧(今年度)'!EW38,'[1]一覧(今年度)'!EY38)</f>
        <v>12</v>
      </c>
      <c r="V39" s="113">
        <f t="shared" si="0"/>
        <v>77</v>
      </c>
      <c r="W39" s="68">
        <f>SUM('[1]一覧(今年度)'!GO38,'[1]一覧(今年度)'!GR38,'[1]一覧(今年度)'!GU38)</f>
        <v>12</v>
      </c>
      <c r="X39" s="64">
        <f>SUM('[1]一覧(今年度)'!GP38,'[1]一覧(今年度)'!GS38,'[1]一覧(今年度)'!GV38)</f>
        <v>1988</v>
      </c>
      <c r="Y39" s="113">
        <f t="shared" si="9"/>
        <v>2000</v>
      </c>
      <c r="Z39" s="68">
        <f t="shared" si="1"/>
        <v>14050</v>
      </c>
      <c r="AA39" s="64">
        <f t="shared" si="1"/>
        <v>31992</v>
      </c>
      <c r="AB39" s="113">
        <f t="shared" si="8"/>
        <v>46042</v>
      </c>
    </row>
    <row r="40" spans="1:28" ht="14.25" x14ac:dyDescent="0.15">
      <c r="A40" s="31"/>
      <c r="B40" s="9" t="s">
        <v>34</v>
      </c>
      <c r="C40" s="114" t="s">
        <v>69</v>
      </c>
      <c r="D40" s="33">
        <f>SUM('[1]一覧(今年度)'!AO39,'[1]一覧(今年度)'!AU39,'[1]一覧(今年度)'!BA39)</f>
        <v>2739042</v>
      </c>
      <c r="E40" s="34">
        <f>SUM('[1]一覧(今年度)'!AP39,'[1]一覧(今年度)'!AV39,'[1]一覧(今年度)'!BB39)</f>
        <v>21706</v>
      </c>
      <c r="F40" s="35">
        <f t="shared" si="2"/>
        <v>2760748</v>
      </c>
      <c r="G40" s="78">
        <v>2745318</v>
      </c>
      <c r="H40" s="37">
        <f t="shared" si="3"/>
        <v>0.56204782105388151</v>
      </c>
      <c r="I40" s="38">
        <f>SUM('[1]一覧(今年度)'!AR39,'[1]一覧(今年度)'!AX39,'[1]一覧(今年度)'!BD39)</f>
        <v>2732249</v>
      </c>
      <c r="J40" s="34">
        <f>SUM('[1]一覧(今年度)'!AS39,'[1]一覧(今年度)'!AY39,'[1]一覧(今年度)'!BE39)</f>
        <v>1714</v>
      </c>
      <c r="K40" s="35">
        <f t="shared" si="4"/>
        <v>2733963</v>
      </c>
      <c r="L40" s="78">
        <v>2723488</v>
      </c>
      <c r="M40" s="37">
        <f t="shared" si="5"/>
        <v>0.38461707927481231</v>
      </c>
      <c r="N40" s="115">
        <f t="shared" si="6"/>
        <v>99.751993580237169</v>
      </c>
      <c r="O40" s="116">
        <f t="shared" si="6"/>
        <v>7.8964341656684782</v>
      </c>
      <c r="P40" s="117">
        <f t="shared" si="6"/>
        <v>99.029791925956303</v>
      </c>
      <c r="Q40" s="118">
        <v>99.204828001710538</v>
      </c>
      <c r="R40" s="119"/>
      <c r="S40" s="119"/>
      <c r="T40" s="120">
        <f>SUM('[1]一覧(今年度)'!ET39,'[1]一覧(今年度)'!EV39,'[1]一覧(今年度)'!EX39)</f>
        <v>0</v>
      </c>
      <c r="U40" s="121">
        <f>SUM('[1]一覧(今年度)'!EU39,'[1]一覧(今年度)'!EW39,'[1]一覧(今年度)'!EY39)</f>
        <v>0</v>
      </c>
      <c r="V40" s="122">
        <f t="shared" si="0"/>
        <v>0</v>
      </c>
      <c r="W40" s="120">
        <f>SUM('[1]一覧(今年度)'!GO39,'[1]一覧(今年度)'!GR39,'[1]一覧(今年度)'!GU39)</f>
        <v>0</v>
      </c>
      <c r="X40" s="121">
        <f>SUM('[1]一覧(今年度)'!GP39,'[1]一覧(今年度)'!GS39,'[1]一覧(今年度)'!GV39)</f>
        <v>6521</v>
      </c>
      <c r="Y40" s="122">
        <f t="shared" si="9"/>
        <v>6521</v>
      </c>
      <c r="Z40" s="120">
        <f t="shared" si="1"/>
        <v>6793</v>
      </c>
      <c r="AA40" s="121">
        <f t="shared" si="1"/>
        <v>13471</v>
      </c>
      <c r="AB40" s="122">
        <f t="shared" si="8"/>
        <v>20264</v>
      </c>
    </row>
    <row r="41" spans="1:28" ht="14.25" x14ac:dyDescent="0.15">
      <c r="A41" s="31"/>
      <c r="B41" s="9" t="s">
        <v>34</v>
      </c>
      <c r="C41" s="114" t="s">
        <v>70</v>
      </c>
      <c r="D41" s="33">
        <f>SUM('[1]一覧(今年度)'!AO40,'[1]一覧(今年度)'!AU40,'[1]一覧(今年度)'!BA40)</f>
        <v>745694</v>
      </c>
      <c r="E41" s="34">
        <f>SUM('[1]一覧(今年度)'!AP40,'[1]一覧(今年度)'!AV40,'[1]一覧(今年度)'!BB40)</f>
        <v>4672</v>
      </c>
      <c r="F41" s="35">
        <f t="shared" si="2"/>
        <v>750366</v>
      </c>
      <c r="G41" s="78">
        <v>713897</v>
      </c>
      <c r="H41" s="37">
        <f t="shared" si="3"/>
        <v>5.1084400130551044</v>
      </c>
      <c r="I41" s="38">
        <f>SUM('[1]一覧(今年度)'!AR40,'[1]一覧(今年度)'!AX40,'[1]一覧(今年度)'!BD40)</f>
        <v>740745</v>
      </c>
      <c r="J41" s="34">
        <f>SUM('[1]一覧(今年度)'!AS40,'[1]一覧(今年度)'!AY40,'[1]一覧(今年度)'!BE40)</f>
        <v>2277</v>
      </c>
      <c r="K41" s="35">
        <f t="shared" si="4"/>
        <v>743022</v>
      </c>
      <c r="L41" s="78">
        <v>709123</v>
      </c>
      <c r="M41" s="37">
        <f t="shared" si="5"/>
        <v>4.7804118608478356</v>
      </c>
      <c r="N41" s="115">
        <f t="shared" si="6"/>
        <v>99.336322942118343</v>
      </c>
      <c r="O41" s="116">
        <f t="shared" si="6"/>
        <v>48.737157534246577</v>
      </c>
      <c r="P41" s="117">
        <f t="shared" si="6"/>
        <v>99.021277616523136</v>
      </c>
      <c r="Q41" s="118">
        <v>99.331276080442976</v>
      </c>
      <c r="R41" s="119"/>
      <c r="S41" s="119"/>
      <c r="T41" s="120">
        <f>SUM('[1]一覧(今年度)'!ET40,'[1]一覧(今年度)'!EV40,'[1]一覧(今年度)'!EX40)</f>
        <v>209</v>
      </c>
      <c r="U41" s="121">
        <f>SUM('[1]一覧(今年度)'!EU40,'[1]一覧(今年度)'!EW40,'[1]一覧(今年度)'!EY40)</f>
        <v>0</v>
      </c>
      <c r="V41" s="122">
        <f t="shared" si="0"/>
        <v>209</v>
      </c>
      <c r="W41" s="120">
        <f>SUM('[1]一覧(今年度)'!GO40,'[1]一覧(今年度)'!GR40,'[1]一覧(今年度)'!GU40)</f>
        <v>0</v>
      </c>
      <c r="X41" s="121">
        <f>SUM('[1]一覧(今年度)'!GP40,'[1]一覧(今年度)'!GS40,'[1]一覧(今年度)'!GV40)</f>
        <v>29</v>
      </c>
      <c r="Y41" s="122">
        <f t="shared" si="9"/>
        <v>29</v>
      </c>
      <c r="Z41" s="120">
        <f t="shared" si="1"/>
        <v>5158</v>
      </c>
      <c r="AA41" s="121">
        <f t="shared" si="1"/>
        <v>2366</v>
      </c>
      <c r="AB41" s="122">
        <f t="shared" si="8"/>
        <v>7524</v>
      </c>
    </row>
    <row r="42" spans="1:28" ht="14.25" x14ac:dyDescent="0.15">
      <c r="A42" s="31"/>
      <c r="C42" s="123" t="s">
        <v>71</v>
      </c>
      <c r="D42" s="124">
        <f t="shared" ref="D42:L42" si="10">D43+D44</f>
        <v>154462162</v>
      </c>
      <c r="E42" s="125">
        <f t="shared" si="10"/>
        <v>2895877</v>
      </c>
      <c r="F42" s="126">
        <f t="shared" si="10"/>
        <v>157358039</v>
      </c>
      <c r="G42" s="127">
        <f>G43+G44</f>
        <v>149249408</v>
      </c>
      <c r="H42" s="128">
        <f t="shared" si="3"/>
        <v>5.4329401427173494</v>
      </c>
      <c r="I42" s="129">
        <f t="shared" si="10"/>
        <v>153563259</v>
      </c>
      <c r="J42" s="125">
        <f t="shared" si="10"/>
        <v>747322</v>
      </c>
      <c r="K42" s="126">
        <f t="shared" si="10"/>
        <v>154310581</v>
      </c>
      <c r="L42" s="127">
        <f t="shared" si="10"/>
        <v>146125649</v>
      </c>
      <c r="M42" s="128">
        <f t="shared" si="5"/>
        <v>5.601297278070601</v>
      </c>
      <c r="N42" s="130">
        <f t="shared" ref="N42:P50" si="11">I42/D42*100</f>
        <v>99.418043235727851</v>
      </c>
      <c r="O42" s="131">
        <f t="shared" si="11"/>
        <v>25.806413739257572</v>
      </c>
      <c r="P42" s="117">
        <f t="shared" si="11"/>
        <v>98.063360461679366</v>
      </c>
      <c r="Q42" s="117">
        <f>L42/G42*100</f>
        <v>97.907020843928578</v>
      </c>
      <c r="R42" s="132">
        <f t="shared" ref="R42:AB42" si="12">R43+R44</f>
        <v>0</v>
      </c>
      <c r="S42" s="132">
        <f t="shared" si="12"/>
        <v>0</v>
      </c>
      <c r="T42" s="124">
        <f t="shared" si="12"/>
        <v>13696</v>
      </c>
      <c r="U42" s="125">
        <f t="shared" si="12"/>
        <v>2047</v>
      </c>
      <c r="V42" s="125">
        <f t="shared" si="12"/>
        <v>15743</v>
      </c>
      <c r="W42" s="129">
        <f t="shared" si="12"/>
        <v>10721</v>
      </c>
      <c r="X42" s="125">
        <f t="shared" si="12"/>
        <v>374474</v>
      </c>
      <c r="Y42" s="133">
        <f t="shared" si="12"/>
        <v>385195</v>
      </c>
      <c r="Z42" s="134">
        <f t="shared" si="12"/>
        <v>901878</v>
      </c>
      <c r="AA42" s="135">
        <f t="shared" si="12"/>
        <v>1776128</v>
      </c>
      <c r="AB42" s="136">
        <f t="shared" si="12"/>
        <v>2678006</v>
      </c>
    </row>
    <row r="43" spans="1:28" ht="14.25" x14ac:dyDescent="0.15">
      <c r="A43" s="31"/>
      <c r="C43" s="137" t="s">
        <v>72</v>
      </c>
      <c r="D43" s="138">
        <f t="shared" ref="D43:L43" si="13">SUM(D7:D20)</f>
        <v>128329755</v>
      </c>
      <c r="E43" s="139">
        <f t="shared" si="13"/>
        <v>2245572</v>
      </c>
      <c r="F43" s="140">
        <f t="shared" si="13"/>
        <v>130575327</v>
      </c>
      <c r="G43" s="139">
        <f>SUM(G7:G20)</f>
        <v>124425328</v>
      </c>
      <c r="H43" s="141">
        <f t="shared" si="3"/>
        <v>4.9427227549683455</v>
      </c>
      <c r="I43" s="142">
        <f t="shared" si="13"/>
        <v>127623928</v>
      </c>
      <c r="J43" s="139">
        <f t="shared" si="13"/>
        <v>587288</v>
      </c>
      <c r="K43" s="140">
        <f t="shared" si="13"/>
        <v>128211216</v>
      </c>
      <c r="L43" s="139">
        <f t="shared" si="13"/>
        <v>121997042</v>
      </c>
      <c r="M43" s="141">
        <f t="shared" si="5"/>
        <v>5.0937087474629097</v>
      </c>
      <c r="N43" s="143">
        <f t="shared" si="11"/>
        <v>99.449989599060643</v>
      </c>
      <c r="O43" s="144">
        <f t="shared" si="11"/>
        <v>26.153158304432012</v>
      </c>
      <c r="P43" s="145">
        <f t="shared" si="11"/>
        <v>98.189465763313763</v>
      </c>
      <c r="Q43" s="145">
        <f>L43/G43*100</f>
        <v>98.048398956199662</v>
      </c>
      <c r="R43" s="146">
        <f t="shared" ref="R43:AB43" si="14">SUM(R7:R20)</f>
        <v>0</v>
      </c>
      <c r="S43" s="146">
        <f t="shared" si="14"/>
        <v>0</v>
      </c>
      <c r="T43" s="138">
        <f t="shared" si="14"/>
        <v>12757</v>
      </c>
      <c r="U43" s="139">
        <f t="shared" si="14"/>
        <v>1694</v>
      </c>
      <c r="V43" s="147">
        <f t="shared" si="14"/>
        <v>14451</v>
      </c>
      <c r="W43" s="148">
        <f t="shared" si="14"/>
        <v>8991</v>
      </c>
      <c r="X43" s="139">
        <f t="shared" si="14"/>
        <v>321545</v>
      </c>
      <c r="Y43" s="113">
        <f t="shared" si="14"/>
        <v>330536</v>
      </c>
      <c r="Z43" s="138">
        <f t="shared" si="14"/>
        <v>709593</v>
      </c>
      <c r="AA43" s="139">
        <f t="shared" si="14"/>
        <v>1338433</v>
      </c>
      <c r="AB43" s="113">
        <f t="shared" si="14"/>
        <v>2048026</v>
      </c>
    </row>
    <row r="44" spans="1:28" ht="14.25" x14ac:dyDescent="0.15">
      <c r="A44" s="31"/>
      <c r="C44" s="149" t="s">
        <v>73</v>
      </c>
      <c r="D44" s="124">
        <f t="shared" ref="D44:L44" si="15">D46+D47+D48+D49+D50</f>
        <v>26132407</v>
      </c>
      <c r="E44" s="125">
        <f t="shared" si="15"/>
        <v>650305</v>
      </c>
      <c r="F44" s="150">
        <f t="shared" si="15"/>
        <v>26782712</v>
      </c>
      <c r="G44" s="125">
        <f t="shared" si="15"/>
        <v>24824080</v>
      </c>
      <c r="H44" s="151">
        <f t="shared" si="3"/>
        <v>7.8900486946545447</v>
      </c>
      <c r="I44" s="129">
        <f t="shared" si="15"/>
        <v>25939331</v>
      </c>
      <c r="J44" s="125">
        <f t="shared" si="15"/>
        <v>160034</v>
      </c>
      <c r="K44" s="150">
        <f t="shared" si="15"/>
        <v>26099365</v>
      </c>
      <c r="L44" s="125">
        <f t="shared" si="15"/>
        <v>24128607</v>
      </c>
      <c r="M44" s="151">
        <f t="shared" si="5"/>
        <v>8.1677238971980444</v>
      </c>
      <c r="N44" s="130">
        <f t="shared" si="11"/>
        <v>99.261162586362587</v>
      </c>
      <c r="O44" s="131">
        <f t="shared" si="11"/>
        <v>24.609068052682971</v>
      </c>
      <c r="P44" s="152">
        <f t="shared" si="11"/>
        <v>97.448551886754416</v>
      </c>
      <c r="Q44" s="152">
        <f>L44/G44*100</f>
        <v>97.198393656481926</v>
      </c>
      <c r="R44" s="132">
        <f t="shared" ref="R44:AB44" si="16">R46+R47+R48+R49+R50</f>
        <v>0</v>
      </c>
      <c r="S44" s="132">
        <f t="shared" si="16"/>
        <v>0</v>
      </c>
      <c r="T44" s="124">
        <f t="shared" si="16"/>
        <v>939</v>
      </c>
      <c r="U44" s="125">
        <f t="shared" si="16"/>
        <v>353</v>
      </c>
      <c r="V44" s="125">
        <f t="shared" si="16"/>
        <v>1292</v>
      </c>
      <c r="W44" s="129">
        <f t="shared" si="16"/>
        <v>1730</v>
      </c>
      <c r="X44" s="125">
        <f t="shared" si="16"/>
        <v>52929</v>
      </c>
      <c r="Y44" s="133">
        <f t="shared" si="16"/>
        <v>54659</v>
      </c>
      <c r="Z44" s="124">
        <f t="shared" si="16"/>
        <v>192285</v>
      </c>
      <c r="AA44" s="125">
        <f t="shared" si="16"/>
        <v>437695</v>
      </c>
      <c r="AB44" s="133">
        <f t="shared" si="16"/>
        <v>629980</v>
      </c>
    </row>
    <row r="45" spans="1:28" ht="14.25" hidden="1" x14ac:dyDescent="0.15">
      <c r="A45" s="31"/>
      <c r="C45" s="149" t="s">
        <v>74</v>
      </c>
      <c r="D45" s="124">
        <f t="shared" ref="D45:L45" si="17">SUM(D8:D20)</f>
        <v>49880069</v>
      </c>
      <c r="E45" s="125">
        <f t="shared" si="17"/>
        <v>1769138</v>
      </c>
      <c r="F45" s="126">
        <f t="shared" si="17"/>
        <v>51649207</v>
      </c>
      <c r="G45" s="126">
        <f t="shared" si="17"/>
        <v>49236365</v>
      </c>
      <c r="H45" s="126">
        <f t="shared" si="17"/>
        <v>67.637222637055729</v>
      </c>
      <c r="I45" s="129">
        <f t="shared" si="17"/>
        <v>49411547</v>
      </c>
      <c r="J45" s="125">
        <f t="shared" si="17"/>
        <v>345216</v>
      </c>
      <c r="K45" s="126">
        <f t="shared" si="17"/>
        <v>49756763</v>
      </c>
      <c r="L45" s="126">
        <f t="shared" si="17"/>
        <v>47315356</v>
      </c>
      <c r="M45" s="126">
        <f t="shared" si="5"/>
        <v>5.159861842738751</v>
      </c>
      <c r="N45" s="130">
        <f t="shared" si="11"/>
        <v>99.060702983390016</v>
      </c>
      <c r="O45" s="131">
        <f t="shared" si="11"/>
        <v>19.513231867723153</v>
      </c>
      <c r="P45" s="117">
        <f t="shared" si="11"/>
        <v>96.335966978157089</v>
      </c>
      <c r="Q45" s="117">
        <f t="shared" ref="Q45:Q50" si="18">N45/G45*100</f>
        <v>2.0119418438666219E-4</v>
      </c>
      <c r="R45" s="132">
        <f t="shared" ref="R45:AB45" si="19">SUM(R8:R20)</f>
        <v>0</v>
      </c>
      <c r="S45" s="132">
        <f t="shared" si="19"/>
        <v>0</v>
      </c>
      <c r="T45" s="124">
        <f t="shared" si="19"/>
        <v>3562</v>
      </c>
      <c r="U45" s="125">
        <f t="shared" si="19"/>
        <v>425</v>
      </c>
      <c r="V45" s="150">
        <f t="shared" si="19"/>
        <v>3987</v>
      </c>
      <c r="W45" s="129">
        <f t="shared" si="19"/>
        <v>8843</v>
      </c>
      <c r="X45" s="125">
        <f t="shared" si="19"/>
        <v>300732</v>
      </c>
      <c r="Y45" s="150">
        <f t="shared" si="19"/>
        <v>309575</v>
      </c>
      <c r="Z45" s="124">
        <f t="shared" si="19"/>
        <v>463241</v>
      </c>
      <c r="AA45" s="125">
        <f t="shared" si="19"/>
        <v>1123615</v>
      </c>
      <c r="AB45" s="150">
        <f t="shared" si="19"/>
        <v>1586856</v>
      </c>
    </row>
    <row r="46" spans="1:28" ht="14.25" hidden="1" x14ac:dyDescent="0.15">
      <c r="A46" s="31"/>
      <c r="C46" s="153" t="s">
        <v>75</v>
      </c>
      <c r="D46" s="124">
        <f t="shared" ref="D46:L46" si="20">SUM(D21:D27)</f>
        <v>6395190</v>
      </c>
      <c r="E46" s="125">
        <f t="shared" si="20"/>
        <v>229567</v>
      </c>
      <c r="F46" s="126">
        <f t="shared" si="20"/>
        <v>6624757</v>
      </c>
      <c r="G46" s="126">
        <f t="shared" si="20"/>
        <v>6135775</v>
      </c>
      <c r="H46" s="126">
        <f>SUM(H21:H27)</f>
        <v>95.78558918912907</v>
      </c>
      <c r="I46" s="129">
        <f t="shared" si="20"/>
        <v>6316546</v>
      </c>
      <c r="J46" s="125">
        <f t="shared" si="20"/>
        <v>54612</v>
      </c>
      <c r="K46" s="126">
        <f t="shared" si="20"/>
        <v>6371158</v>
      </c>
      <c r="L46" s="126">
        <f t="shared" si="20"/>
        <v>5887842</v>
      </c>
      <c r="M46" s="126">
        <f t="shared" si="5"/>
        <v>8.208712122370132</v>
      </c>
      <c r="N46" s="130">
        <f t="shared" si="11"/>
        <v>98.770263275993358</v>
      </c>
      <c r="O46" s="131">
        <f t="shared" si="11"/>
        <v>23.789133455592484</v>
      </c>
      <c r="P46" s="117">
        <f t="shared" si="11"/>
        <v>96.171950156058557</v>
      </c>
      <c r="Q46" s="117">
        <f t="shared" si="18"/>
        <v>1.6097438917821035E-3</v>
      </c>
      <c r="R46" s="132">
        <f t="shared" ref="R46:AB46" si="21">SUM(R21:R27)</f>
        <v>0</v>
      </c>
      <c r="S46" s="132">
        <f t="shared" si="21"/>
        <v>0</v>
      </c>
      <c r="T46" s="124">
        <f t="shared" si="21"/>
        <v>133</v>
      </c>
      <c r="U46" s="125">
        <f t="shared" si="21"/>
        <v>49</v>
      </c>
      <c r="V46" s="122">
        <f t="shared" si="21"/>
        <v>182</v>
      </c>
      <c r="W46" s="129">
        <f t="shared" si="21"/>
        <v>492</v>
      </c>
      <c r="X46" s="125">
        <f t="shared" si="21"/>
        <v>10808</v>
      </c>
      <c r="Y46" s="122">
        <f t="shared" si="21"/>
        <v>11300</v>
      </c>
      <c r="Z46" s="124">
        <f t="shared" si="21"/>
        <v>78285</v>
      </c>
      <c r="AA46" s="125">
        <f t="shared" si="21"/>
        <v>164196</v>
      </c>
      <c r="AB46" s="122">
        <f t="shared" si="21"/>
        <v>242481</v>
      </c>
    </row>
    <row r="47" spans="1:28" ht="14.25" hidden="1" x14ac:dyDescent="0.15">
      <c r="A47" s="31"/>
      <c r="C47" s="153" t="s">
        <v>76</v>
      </c>
      <c r="D47" s="124">
        <f t="shared" ref="D47:L47" si="22">SUM(D28:D35)</f>
        <v>12416275</v>
      </c>
      <c r="E47" s="125">
        <f t="shared" si="22"/>
        <v>277078</v>
      </c>
      <c r="F47" s="126">
        <f t="shared" si="22"/>
        <v>12693353</v>
      </c>
      <c r="G47" s="126">
        <f t="shared" si="22"/>
        <v>11482760</v>
      </c>
      <c r="H47" s="126">
        <f>SUM(H28:H35)</f>
        <v>97.584857219791488</v>
      </c>
      <c r="I47" s="129">
        <f t="shared" si="22"/>
        <v>12360744</v>
      </c>
      <c r="J47" s="125">
        <f t="shared" si="22"/>
        <v>76517</v>
      </c>
      <c r="K47" s="126">
        <f t="shared" si="22"/>
        <v>12437261</v>
      </c>
      <c r="L47" s="126">
        <f t="shared" si="22"/>
        <v>11185709</v>
      </c>
      <c r="M47" s="126">
        <f t="shared" si="5"/>
        <v>11.188848199072584</v>
      </c>
      <c r="N47" s="130">
        <f t="shared" si="11"/>
        <v>99.552756362113442</v>
      </c>
      <c r="O47" s="131">
        <f t="shared" si="11"/>
        <v>27.615689444849465</v>
      </c>
      <c r="P47" s="117">
        <f t="shared" si="11"/>
        <v>97.982471613292404</v>
      </c>
      <c r="Q47" s="117">
        <f t="shared" si="18"/>
        <v>8.6697585216545016E-4</v>
      </c>
      <c r="R47" s="132">
        <f t="shared" ref="R47:AB47" si="23">SUM(R28:R35)</f>
        <v>0</v>
      </c>
      <c r="S47" s="132">
        <f t="shared" si="23"/>
        <v>0</v>
      </c>
      <c r="T47" s="124">
        <f t="shared" si="23"/>
        <v>499</v>
      </c>
      <c r="U47" s="125">
        <f t="shared" si="23"/>
        <v>291</v>
      </c>
      <c r="V47" s="122">
        <f t="shared" si="23"/>
        <v>790</v>
      </c>
      <c r="W47" s="129">
        <f t="shared" si="23"/>
        <v>1204</v>
      </c>
      <c r="X47" s="125">
        <f t="shared" si="23"/>
        <v>25077</v>
      </c>
      <c r="Y47" s="122">
        <f t="shared" si="23"/>
        <v>26281</v>
      </c>
      <c r="Z47" s="124">
        <f t="shared" si="23"/>
        <v>54826</v>
      </c>
      <c r="AA47" s="125">
        <f t="shared" si="23"/>
        <v>175775</v>
      </c>
      <c r="AB47" s="122">
        <f t="shared" si="23"/>
        <v>230601</v>
      </c>
    </row>
    <row r="48" spans="1:28" ht="14.25" hidden="1" x14ac:dyDescent="0.15">
      <c r="A48" s="31"/>
      <c r="C48" s="153" t="s">
        <v>77</v>
      </c>
      <c r="D48" s="124">
        <f t="shared" ref="D48:L48" si="24">SUM(D36:D39)</f>
        <v>3836206</v>
      </c>
      <c r="E48" s="125">
        <f t="shared" si="24"/>
        <v>117282</v>
      </c>
      <c r="F48" s="126">
        <f t="shared" si="24"/>
        <v>3953488</v>
      </c>
      <c r="G48" s="126">
        <f t="shared" si="24"/>
        <v>3746330</v>
      </c>
      <c r="H48" s="126">
        <f>SUM(H36:H39)</f>
        <v>21.216806582156813</v>
      </c>
      <c r="I48" s="129">
        <f t="shared" si="24"/>
        <v>3789047</v>
      </c>
      <c r="J48" s="125">
        <f t="shared" si="24"/>
        <v>24914</v>
      </c>
      <c r="K48" s="126">
        <f t="shared" si="24"/>
        <v>3813961</v>
      </c>
      <c r="L48" s="126">
        <f t="shared" si="24"/>
        <v>3622445</v>
      </c>
      <c r="M48" s="126">
        <f t="shared" si="5"/>
        <v>5.2869263715529149</v>
      </c>
      <c r="N48" s="130">
        <f t="shared" si="11"/>
        <v>98.770686454272791</v>
      </c>
      <c r="O48" s="131">
        <f t="shared" si="11"/>
        <v>21.242816459473747</v>
      </c>
      <c r="P48" s="117">
        <f t="shared" si="11"/>
        <v>96.470787314897635</v>
      </c>
      <c r="Q48" s="117">
        <f t="shared" si="18"/>
        <v>2.636465192715879E-3</v>
      </c>
      <c r="R48" s="132">
        <f t="shared" ref="R48:AB48" si="25">SUM(R36:R39)</f>
        <v>0</v>
      </c>
      <c r="S48" s="132">
        <f t="shared" si="25"/>
        <v>0</v>
      </c>
      <c r="T48" s="124">
        <f t="shared" si="25"/>
        <v>98</v>
      </c>
      <c r="U48" s="125">
        <f t="shared" si="25"/>
        <v>13</v>
      </c>
      <c r="V48" s="122">
        <f t="shared" si="25"/>
        <v>111</v>
      </c>
      <c r="W48" s="129">
        <f t="shared" si="25"/>
        <v>34</v>
      </c>
      <c r="X48" s="125">
        <f t="shared" si="25"/>
        <v>10494</v>
      </c>
      <c r="Y48" s="122">
        <f t="shared" si="25"/>
        <v>10528</v>
      </c>
      <c r="Z48" s="124">
        <f t="shared" si="25"/>
        <v>47223</v>
      </c>
      <c r="AA48" s="125">
        <f t="shared" si="25"/>
        <v>81887</v>
      </c>
      <c r="AB48" s="122">
        <f t="shared" si="25"/>
        <v>129110</v>
      </c>
    </row>
    <row r="49" spans="1:28" ht="14.25" hidden="1" x14ac:dyDescent="0.15">
      <c r="A49" s="31"/>
      <c r="C49" s="153" t="s">
        <v>78</v>
      </c>
      <c r="D49" s="124">
        <f t="shared" ref="D49:M50" si="26">SUM(D40:D40)</f>
        <v>2739042</v>
      </c>
      <c r="E49" s="125">
        <f t="shared" si="26"/>
        <v>21706</v>
      </c>
      <c r="F49" s="126">
        <f t="shared" si="26"/>
        <v>2760748</v>
      </c>
      <c r="G49" s="126">
        <f t="shared" si="26"/>
        <v>2745318</v>
      </c>
      <c r="H49" s="126">
        <f>SUM(H40:H40)</f>
        <v>0.56204782105388151</v>
      </c>
      <c r="I49" s="129">
        <f t="shared" si="26"/>
        <v>2732249</v>
      </c>
      <c r="J49" s="125">
        <f t="shared" si="26"/>
        <v>1714</v>
      </c>
      <c r="K49" s="126">
        <f t="shared" si="26"/>
        <v>2733963</v>
      </c>
      <c r="L49" s="126">
        <f t="shared" si="26"/>
        <v>2723488</v>
      </c>
      <c r="M49" s="126">
        <f t="shared" si="5"/>
        <v>0.38461707927481231</v>
      </c>
      <c r="N49" s="130">
        <f t="shared" si="11"/>
        <v>99.751993580237169</v>
      </c>
      <c r="O49" s="131">
        <f t="shared" si="11"/>
        <v>7.8964341656684782</v>
      </c>
      <c r="P49" s="117">
        <f t="shared" si="11"/>
        <v>99.029791925956303</v>
      </c>
      <c r="Q49" s="117">
        <f t="shared" si="18"/>
        <v>3.6335314735938488E-3</v>
      </c>
      <c r="R49" s="132">
        <f t="shared" ref="R49:AB50" si="27">SUM(R40:R40)</f>
        <v>0</v>
      </c>
      <c r="S49" s="132">
        <f t="shared" si="27"/>
        <v>0</v>
      </c>
      <c r="T49" s="124">
        <f t="shared" si="27"/>
        <v>0</v>
      </c>
      <c r="U49" s="125">
        <f t="shared" si="27"/>
        <v>0</v>
      </c>
      <c r="V49" s="122">
        <f t="shared" si="27"/>
        <v>0</v>
      </c>
      <c r="W49" s="129">
        <f t="shared" si="27"/>
        <v>0</v>
      </c>
      <c r="X49" s="125">
        <f t="shared" si="27"/>
        <v>6521</v>
      </c>
      <c r="Y49" s="122">
        <f t="shared" si="27"/>
        <v>6521</v>
      </c>
      <c r="Z49" s="124">
        <f t="shared" si="27"/>
        <v>6793</v>
      </c>
      <c r="AA49" s="125">
        <f t="shared" si="27"/>
        <v>13471</v>
      </c>
      <c r="AB49" s="122">
        <f t="shared" si="27"/>
        <v>20264</v>
      </c>
    </row>
    <row r="50" spans="1:28" ht="14.25" hidden="1" x14ac:dyDescent="0.15">
      <c r="A50" s="31"/>
      <c r="C50" s="153" t="s">
        <v>79</v>
      </c>
      <c r="D50" s="124">
        <f>SUM(D41:D41)</f>
        <v>745694</v>
      </c>
      <c r="E50" s="125">
        <f t="shared" si="26"/>
        <v>4672</v>
      </c>
      <c r="F50" s="126">
        <f t="shared" si="26"/>
        <v>750366</v>
      </c>
      <c r="G50" s="126">
        <f t="shared" si="26"/>
        <v>713897</v>
      </c>
      <c r="H50" s="126">
        <f>SUM(H41:H41)</f>
        <v>5.1084400130551044</v>
      </c>
      <c r="I50" s="129">
        <f t="shared" si="26"/>
        <v>740745</v>
      </c>
      <c r="J50" s="125">
        <f t="shared" si="26"/>
        <v>2277</v>
      </c>
      <c r="K50" s="126">
        <f t="shared" si="26"/>
        <v>743022</v>
      </c>
      <c r="L50" s="126">
        <f t="shared" si="26"/>
        <v>709123</v>
      </c>
      <c r="M50" s="126">
        <f t="shared" si="26"/>
        <v>4.7804118608478356</v>
      </c>
      <c r="N50" s="130">
        <f t="shared" si="11"/>
        <v>99.336322942118343</v>
      </c>
      <c r="O50" s="131">
        <f t="shared" si="11"/>
        <v>48.737157534246577</v>
      </c>
      <c r="P50" s="117">
        <f t="shared" si="11"/>
        <v>99.021277616523136</v>
      </c>
      <c r="Q50" s="117">
        <f t="shared" si="18"/>
        <v>1.3914657568545369E-2</v>
      </c>
      <c r="R50" s="132">
        <f t="shared" si="27"/>
        <v>0</v>
      </c>
      <c r="S50" s="132">
        <f t="shared" si="27"/>
        <v>0</v>
      </c>
      <c r="T50" s="124">
        <f t="shared" si="27"/>
        <v>209</v>
      </c>
      <c r="U50" s="125">
        <f t="shared" si="27"/>
        <v>0</v>
      </c>
      <c r="V50" s="122">
        <f t="shared" si="27"/>
        <v>209</v>
      </c>
      <c r="W50" s="129">
        <f t="shared" si="27"/>
        <v>0</v>
      </c>
      <c r="X50" s="125">
        <f t="shared" si="27"/>
        <v>29</v>
      </c>
      <c r="Y50" s="122">
        <f t="shared" si="27"/>
        <v>29</v>
      </c>
      <c r="Z50" s="124">
        <f t="shared" si="27"/>
        <v>5158</v>
      </c>
      <c r="AA50" s="125">
        <f t="shared" si="27"/>
        <v>2366</v>
      </c>
      <c r="AB50" s="122">
        <f t="shared" si="27"/>
        <v>7524</v>
      </c>
    </row>
  </sheetData>
  <mergeCells count="16">
    <mergeCell ref="N1:S2"/>
    <mergeCell ref="D4:H4"/>
    <mergeCell ref="I4:M4"/>
    <mergeCell ref="N4:Q4"/>
    <mergeCell ref="T4:V4"/>
    <mergeCell ref="Z4:AB4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W4:Y4"/>
  </mergeCells>
  <phoneticPr fontId="3"/>
  <dataValidations count="2">
    <dataValidation imeMode="off" allowBlank="1" showInputMessage="1" showErrorMessage="1" sqref="T1:XFD1 A54:A1048576 A7:A50 D7:XFD50 D1:M1 D54:XFD1048576 A1"/>
    <dataValidation imeMode="on" allowBlank="1" showInputMessage="1" showErrorMessage="1" sqref="C54:C1048576 N1 C1:C50 C3:D6 T2:XFD6 D2:J2 L2 E5:H6 R3:S6 J5:M6 E3:H3 O5:Q6 O3:Q3 I3:I6 N3:N6 J3:M3 A2:A6"/>
  </dataValidations>
  <pageMargins left="0.39370078740157483" right="0.19685039370078741" top="0.59055118110236227" bottom="0.39370078740157483" header="0.19685039370078741" footer="0.19685039370078741"/>
  <pageSetup paperSize="9" scale="82" orientation="landscape" r:id="rId1"/>
  <headerFooter alignWithMargins="0">
    <oddFooter>&amp;R&amp;10&amp;F　&amp;A</odd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</vt:lpstr>
      <vt:lpstr>固定!Print_Area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2023-09-05T00:27:51Z</cp:lastPrinted>
  <dcterms:created xsi:type="dcterms:W3CDTF">2023-09-01T01:45:43Z</dcterms:created>
  <dcterms:modified xsi:type="dcterms:W3CDTF">2023-09-05T00:27:54Z</dcterms:modified>
</cp:coreProperties>
</file>