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住民税" sheetId="1" r:id="rId1"/>
  </sheets>
  <externalReferences>
    <externalReference r:id="rId2"/>
  </externalReferences>
  <definedNames>
    <definedName name="_xlnm.Print_Area" localSheetId="0">住民税!$B$1:$AA$52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K50" i="1"/>
  <c r="F50" i="1"/>
  <c r="V49" i="1"/>
  <c r="S49" i="1"/>
  <c r="K49" i="1"/>
  <c r="F49" i="1"/>
  <c r="C49" i="1"/>
  <c r="K48" i="1"/>
  <c r="F48" i="1"/>
  <c r="K47" i="1"/>
  <c r="F47" i="1"/>
  <c r="K46" i="1"/>
  <c r="F46" i="1"/>
  <c r="F44" i="1" s="1"/>
  <c r="F42" i="1" s="1"/>
  <c r="K45" i="1"/>
  <c r="F45" i="1"/>
  <c r="K44" i="1"/>
  <c r="K43" i="1"/>
  <c r="K42" i="1" s="1"/>
  <c r="P42" i="1" s="1"/>
  <c r="F43" i="1"/>
  <c r="W41" i="1"/>
  <c r="W50" i="1" s="1"/>
  <c r="V41" i="1"/>
  <c r="X41" i="1" s="1"/>
  <c r="X50" i="1" s="1"/>
  <c r="T41" i="1"/>
  <c r="T50" i="1" s="1"/>
  <c r="S41" i="1"/>
  <c r="S50" i="1" s="1"/>
  <c r="R41" i="1"/>
  <c r="Q41" i="1"/>
  <c r="Q50" i="1" s="1"/>
  <c r="I41" i="1"/>
  <c r="I50" i="1" s="1"/>
  <c r="H41" i="1"/>
  <c r="J41" i="1" s="1"/>
  <c r="D41" i="1"/>
  <c r="Z41" i="1" s="1"/>
  <c r="Z50" i="1" s="1"/>
  <c r="C41" i="1"/>
  <c r="C50" i="1" s="1"/>
  <c r="Y40" i="1"/>
  <c r="Y49" i="1" s="1"/>
  <c r="X40" i="1"/>
  <c r="X49" i="1" s="1"/>
  <c r="W40" i="1"/>
  <c r="W49" i="1" s="1"/>
  <c r="V40" i="1"/>
  <c r="T40" i="1"/>
  <c r="T49" i="1" s="1"/>
  <c r="S40" i="1"/>
  <c r="R40" i="1"/>
  <c r="R49" i="1" s="1"/>
  <c r="Q40" i="1"/>
  <c r="Q49" i="1" s="1"/>
  <c r="J40" i="1"/>
  <c r="J49" i="1" s="1"/>
  <c r="I40" i="1"/>
  <c r="I49" i="1" s="1"/>
  <c r="N49" i="1" s="1"/>
  <c r="H40" i="1"/>
  <c r="H49" i="1" s="1"/>
  <c r="M49" i="1" s="1"/>
  <c r="P49" i="1" s="1"/>
  <c r="G40" i="1"/>
  <c r="G49" i="1" s="1"/>
  <c r="E40" i="1"/>
  <c r="E49" i="1" s="1"/>
  <c r="D40" i="1"/>
  <c r="D49" i="1" s="1"/>
  <c r="C40" i="1"/>
  <c r="W39" i="1"/>
  <c r="W48" i="1" s="1"/>
  <c r="V39" i="1"/>
  <c r="X39" i="1" s="1"/>
  <c r="T39" i="1"/>
  <c r="S39" i="1"/>
  <c r="U39" i="1" s="1"/>
  <c r="R39" i="1"/>
  <c r="Q39" i="1"/>
  <c r="I39" i="1"/>
  <c r="H39" i="1"/>
  <c r="M39" i="1" s="1"/>
  <c r="D39" i="1"/>
  <c r="D48" i="1" s="1"/>
  <c r="C39" i="1"/>
  <c r="E39" i="1" s="1"/>
  <c r="G39" i="1" s="1"/>
  <c r="X38" i="1"/>
  <c r="W38" i="1"/>
  <c r="V38" i="1"/>
  <c r="U38" i="1"/>
  <c r="T38" i="1"/>
  <c r="S38" i="1"/>
  <c r="R38" i="1"/>
  <c r="Q38" i="1"/>
  <c r="L38" i="1"/>
  <c r="J38" i="1"/>
  <c r="I38" i="1"/>
  <c r="N38" i="1" s="1"/>
  <c r="H38" i="1"/>
  <c r="M38" i="1" s="1"/>
  <c r="E38" i="1"/>
  <c r="G38" i="1" s="1"/>
  <c r="D38" i="1"/>
  <c r="Z38" i="1" s="1"/>
  <c r="C38" i="1"/>
  <c r="Y38" i="1" s="1"/>
  <c r="AA38" i="1" s="1"/>
  <c r="W37" i="1"/>
  <c r="V37" i="1"/>
  <c r="X37" i="1" s="1"/>
  <c r="T37" i="1"/>
  <c r="S37" i="1"/>
  <c r="U37" i="1" s="1"/>
  <c r="R37" i="1"/>
  <c r="Q37" i="1"/>
  <c r="I37" i="1"/>
  <c r="N37" i="1" s="1"/>
  <c r="H37" i="1"/>
  <c r="J37" i="1" s="1"/>
  <c r="D37" i="1"/>
  <c r="Z37" i="1" s="1"/>
  <c r="C37" i="1"/>
  <c r="Y37" i="1" s="1"/>
  <c r="AA37" i="1" s="1"/>
  <c r="Y36" i="1"/>
  <c r="X36" i="1"/>
  <c r="W36" i="1"/>
  <c r="V36" i="1"/>
  <c r="V48" i="1" s="1"/>
  <c r="T36" i="1"/>
  <c r="T48" i="1" s="1"/>
  <c r="S36" i="1"/>
  <c r="S48" i="1" s="1"/>
  <c r="R36" i="1"/>
  <c r="R48" i="1" s="1"/>
  <c r="Q36" i="1"/>
  <c r="Q48" i="1" s="1"/>
  <c r="J36" i="1"/>
  <c r="O36" i="1" s="1"/>
  <c r="I36" i="1"/>
  <c r="N36" i="1" s="1"/>
  <c r="H36" i="1"/>
  <c r="M36" i="1" s="1"/>
  <c r="G36" i="1"/>
  <c r="E36" i="1"/>
  <c r="D36" i="1"/>
  <c r="Z36" i="1" s="1"/>
  <c r="C36" i="1"/>
  <c r="C48" i="1" s="1"/>
  <c r="W35" i="1"/>
  <c r="V35" i="1"/>
  <c r="X35" i="1" s="1"/>
  <c r="T35" i="1"/>
  <c r="S35" i="1"/>
  <c r="U35" i="1" s="1"/>
  <c r="R35" i="1"/>
  <c r="Q35" i="1"/>
  <c r="I35" i="1"/>
  <c r="H35" i="1"/>
  <c r="M35" i="1" s="1"/>
  <c r="D35" i="1"/>
  <c r="N35" i="1" s="1"/>
  <c r="C35" i="1"/>
  <c r="E35" i="1" s="1"/>
  <c r="G35" i="1" s="1"/>
  <c r="X34" i="1"/>
  <c r="W34" i="1"/>
  <c r="V34" i="1"/>
  <c r="U34" i="1"/>
  <c r="T34" i="1"/>
  <c r="S34" i="1"/>
  <c r="R34" i="1"/>
  <c r="Q34" i="1"/>
  <c r="O34" i="1"/>
  <c r="L34" i="1"/>
  <c r="J34" i="1"/>
  <c r="I34" i="1"/>
  <c r="N34" i="1" s="1"/>
  <c r="H34" i="1"/>
  <c r="M34" i="1" s="1"/>
  <c r="E34" i="1"/>
  <c r="G34" i="1" s="1"/>
  <c r="D34" i="1"/>
  <c r="Z34" i="1" s="1"/>
  <c r="C34" i="1"/>
  <c r="Y34" i="1" s="1"/>
  <c r="W33" i="1"/>
  <c r="V33" i="1"/>
  <c r="X33" i="1" s="1"/>
  <c r="T33" i="1"/>
  <c r="S33" i="1"/>
  <c r="U33" i="1" s="1"/>
  <c r="R33" i="1"/>
  <c r="Q33" i="1"/>
  <c r="I33" i="1"/>
  <c r="N33" i="1" s="1"/>
  <c r="H33" i="1"/>
  <c r="J33" i="1" s="1"/>
  <c r="D33" i="1"/>
  <c r="Z33" i="1" s="1"/>
  <c r="C33" i="1"/>
  <c r="Y33" i="1" s="1"/>
  <c r="AA33" i="1" s="1"/>
  <c r="Y32" i="1"/>
  <c r="X32" i="1"/>
  <c r="W32" i="1"/>
  <c r="V32" i="1"/>
  <c r="T32" i="1"/>
  <c r="U32" i="1" s="1"/>
  <c r="S32" i="1"/>
  <c r="R32" i="1"/>
  <c r="Q32" i="1"/>
  <c r="J32" i="1"/>
  <c r="O32" i="1" s="1"/>
  <c r="I32" i="1"/>
  <c r="N32" i="1" s="1"/>
  <c r="H32" i="1"/>
  <c r="M32" i="1" s="1"/>
  <c r="G32" i="1"/>
  <c r="E32" i="1"/>
  <c r="D32" i="1"/>
  <c r="Z32" i="1" s="1"/>
  <c r="C32" i="1"/>
  <c r="W31" i="1"/>
  <c r="V31" i="1"/>
  <c r="X31" i="1" s="1"/>
  <c r="T31" i="1"/>
  <c r="S31" i="1"/>
  <c r="U31" i="1" s="1"/>
  <c r="R31" i="1"/>
  <c r="Q31" i="1"/>
  <c r="I31" i="1"/>
  <c r="H31" i="1"/>
  <c r="M31" i="1" s="1"/>
  <c r="D31" i="1"/>
  <c r="N31" i="1" s="1"/>
  <c r="C31" i="1"/>
  <c r="E31" i="1" s="1"/>
  <c r="G31" i="1" s="1"/>
  <c r="X30" i="1"/>
  <c r="W30" i="1"/>
  <c r="V30" i="1"/>
  <c r="U30" i="1"/>
  <c r="T30" i="1"/>
  <c r="S30" i="1"/>
  <c r="R30" i="1"/>
  <c r="Q30" i="1"/>
  <c r="L30" i="1"/>
  <c r="J30" i="1"/>
  <c r="I30" i="1"/>
  <c r="N30" i="1" s="1"/>
  <c r="H30" i="1"/>
  <c r="M30" i="1" s="1"/>
  <c r="E30" i="1"/>
  <c r="O30" i="1" s="1"/>
  <c r="D30" i="1"/>
  <c r="Z30" i="1" s="1"/>
  <c r="C30" i="1"/>
  <c r="Y30" i="1" s="1"/>
  <c r="AA30" i="1" s="1"/>
  <c r="W29" i="1"/>
  <c r="V29" i="1"/>
  <c r="X29" i="1" s="1"/>
  <c r="T29" i="1"/>
  <c r="S29" i="1"/>
  <c r="U29" i="1" s="1"/>
  <c r="R29" i="1"/>
  <c r="Q29" i="1"/>
  <c r="I29" i="1"/>
  <c r="N29" i="1" s="1"/>
  <c r="H29" i="1"/>
  <c r="J29" i="1" s="1"/>
  <c r="D29" i="1"/>
  <c r="Z29" i="1" s="1"/>
  <c r="C29" i="1"/>
  <c r="Y29" i="1" s="1"/>
  <c r="AA29" i="1" s="1"/>
  <c r="Y28" i="1"/>
  <c r="X28" i="1"/>
  <c r="W28" i="1"/>
  <c r="W47" i="1" s="1"/>
  <c r="V28" i="1"/>
  <c r="V47" i="1" s="1"/>
  <c r="T28" i="1"/>
  <c r="T47" i="1" s="1"/>
  <c r="S28" i="1"/>
  <c r="S47" i="1" s="1"/>
  <c r="R28" i="1"/>
  <c r="R47" i="1" s="1"/>
  <c r="Q28" i="1"/>
  <c r="Q47" i="1" s="1"/>
  <c r="J28" i="1"/>
  <c r="O28" i="1" s="1"/>
  <c r="I28" i="1"/>
  <c r="N28" i="1" s="1"/>
  <c r="H28" i="1"/>
  <c r="M28" i="1" s="1"/>
  <c r="G28" i="1"/>
  <c r="E28" i="1"/>
  <c r="D28" i="1"/>
  <c r="Z28" i="1" s="1"/>
  <c r="C28" i="1"/>
  <c r="C47" i="1" s="1"/>
  <c r="W27" i="1"/>
  <c r="V27" i="1"/>
  <c r="X27" i="1" s="1"/>
  <c r="T27" i="1"/>
  <c r="S27" i="1"/>
  <c r="U27" i="1" s="1"/>
  <c r="R27" i="1"/>
  <c r="Q27" i="1"/>
  <c r="I27" i="1"/>
  <c r="H27" i="1"/>
  <c r="M27" i="1" s="1"/>
  <c r="D27" i="1"/>
  <c r="Z27" i="1" s="1"/>
  <c r="C27" i="1"/>
  <c r="E27" i="1" s="1"/>
  <c r="G27" i="1" s="1"/>
  <c r="X26" i="1"/>
  <c r="W26" i="1"/>
  <c r="V26" i="1"/>
  <c r="U26" i="1"/>
  <c r="T26" i="1"/>
  <c r="S26" i="1"/>
  <c r="R26" i="1"/>
  <c r="Q26" i="1"/>
  <c r="L26" i="1"/>
  <c r="J26" i="1"/>
  <c r="I26" i="1"/>
  <c r="N26" i="1" s="1"/>
  <c r="H26" i="1"/>
  <c r="M26" i="1" s="1"/>
  <c r="E26" i="1"/>
  <c r="O26" i="1" s="1"/>
  <c r="D26" i="1"/>
  <c r="Z26" i="1" s="1"/>
  <c r="C26" i="1"/>
  <c r="Y26" i="1" s="1"/>
  <c r="AA26" i="1" s="1"/>
  <c r="W25" i="1"/>
  <c r="V25" i="1"/>
  <c r="X25" i="1" s="1"/>
  <c r="T25" i="1"/>
  <c r="S25" i="1"/>
  <c r="U25" i="1" s="1"/>
  <c r="R25" i="1"/>
  <c r="Q25" i="1"/>
  <c r="I25" i="1"/>
  <c r="N25" i="1" s="1"/>
  <c r="H25" i="1"/>
  <c r="J25" i="1" s="1"/>
  <c r="D25" i="1"/>
  <c r="Z25" i="1" s="1"/>
  <c r="C25" i="1"/>
  <c r="Y25" i="1" s="1"/>
  <c r="AA25" i="1" s="1"/>
  <c r="Y24" i="1"/>
  <c r="AA24" i="1" s="1"/>
  <c r="X24" i="1"/>
  <c r="W24" i="1"/>
  <c r="V24" i="1"/>
  <c r="T24" i="1"/>
  <c r="U24" i="1" s="1"/>
  <c r="S24" i="1"/>
  <c r="R24" i="1"/>
  <c r="Q24" i="1"/>
  <c r="Q46" i="1" s="1"/>
  <c r="J24" i="1"/>
  <c r="O24" i="1" s="1"/>
  <c r="I24" i="1"/>
  <c r="N24" i="1" s="1"/>
  <c r="H24" i="1"/>
  <c r="M24" i="1" s="1"/>
  <c r="G24" i="1"/>
  <c r="E24" i="1"/>
  <c r="D24" i="1"/>
  <c r="Z24" i="1" s="1"/>
  <c r="C24" i="1"/>
  <c r="W23" i="1"/>
  <c r="V23" i="1"/>
  <c r="X23" i="1" s="1"/>
  <c r="T23" i="1"/>
  <c r="S23" i="1"/>
  <c r="U23" i="1" s="1"/>
  <c r="R23" i="1"/>
  <c r="Q23" i="1"/>
  <c r="I23" i="1"/>
  <c r="H23" i="1"/>
  <c r="M23" i="1" s="1"/>
  <c r="D23" i="1"/>
  <c r="N23" i="1" s="1"/>
  <c r="C23" i="1"/>
  <c r="E23" i="1" s="1"/>
  <c r="G23" i="1" s="1"/>
  <c r="X22" i="1"/>
  <c r="W22" i="1"/>
  <c r="V22" i="1"/>
  <c r="U22" i="1"/>
  <c r="T22" i="1"/>
  <c r="S22" i="1"/>
  <c r="R22" i="1"/>
  <c r="Q22" i="1"/>
  <c r="L22" i="1"/>
  <c r="J22" i="1"/>
  <c r="I22" i="1"/>
  <c r="N22" i="1" s="1"/>
  <c r="H22" i="1"/>
  <c r="M22" i="1" s="1"/>
  <c r="E22" i="1"/>
  <c r="O22" i="1" s="1"/>
  <c r="D22" i="1"/>
  <c r="Z22" i="1" s="1"/>
  <c r="C22" i="1"/>
  <c r="Y22" i="1" s="1"/>
  <c r="AA22" i="1" s="1"/>
  <c r="W21" i="1"/>
  <c r="W46" i="1" s="1"/>
  <c r="W44" i="1" s="1"/>
  <c r="V21" i="1"/>
  <c r="V46" i="1" s="1"/>
  <c r="T21" i="1"/>
  <c r="T46" i="1" s="1"/>
  <c r="S21" i="1"/>
  <c r="S46" i="1" s="1"/>
  <c r="S44" i="1" s="1"/>
  <c r="R21" i="1"/>
  <c r="R46" i="1" s="1"/>
  <c r="R44" i="1" s="1"/>
  <c r="Q21" i="1"/>
  <c r="I21" i="1"/>
  <c r="N21" i="1" s="1"/>
  <c r="H21" i="1"/>
  <c r="J21" i="1" s="1"/>
  <c r="D21" i="1"/>
  <c r="Z21" i="1" s="1"/>
  <c r="C21" i="1"/>
  <c r="Y21" i="1" s="1"/>
  <c r="Y20" i="1"/>
  <c r="X20" i="1"/>
  <c r="W20" i="1"/>
  <c r="V20" i="1"/>
  <c r="T20" i="1"/>
  <c r="U20" i="1" s="1"/>
  <c r="S20" i="1"/>
  <c r="R20" i="1"/>
  <c r="Q20" i="1"/>
  <c r="J20" i="1"/>
  <c r="I20" i="1"/>
  <c r="N20" i="1" s="1"/>
  <c r="H20" i="1"/>
  <c r="M20" i="1" s="1"/>
  <c r="D20" i="1"/>
  <c r="Z20" i="1" s="1"/>
  <c r="C20" i="1"/>
  <c r="E20" i="1" s="1"/>
  <c r="G20" i="1" s="1"/>
  <c r="W19" i="1"/>
  <c r="V19" i="1"/>
  <c r="X19" i="1" s="1"/>
  <c r="T19" i="1"/>
  <c r="S19" i="1"/>
  <c r="U19" i="1" s="1"/>
  <c r="R19" i="1"/>
  <c r="Q19" i="1"/>
  <c r="I19" i="1"/>
  <c r="H19" i="1"/>
  <c r="M19" i="1" s="1"/>
  <c r="D19" i="1"/>
  <c r="Z19" i="1" s="1"/>
  <c r="C19" i="1"/>
  <c r="X18" i="1"/>
  <c r="W18" i="1"/>
  <c r="V18" i="1"/>
  <c r="U18" i="1"/>
  <c r="T18" i="1"/>
  <c r="S18" i="1"/>
  <c r="R18" i="1"/>
  <c r="Q18" i="1"/>
  <c r="I18" i="1"/>
  <c r="N18" i="1" s="1"/>
  <c r="H18" i="1"/>
  <c r="M18" i="1" s="1"/>
  <c r="E18" i="1"/>
  <c r="G18" i="1" s="1"/>
  <c r="D18" i="1"/>
  <c r="Z18" i="1" s="1"/>
  <c r="C18" i="1"/>
  <c r="Y18" i="1" s="1"/>
  <c r="AA18" i="1" s="1"/>
  <c r="W17" i="1"/>
  <c r="V17" i="1"/>
  <c r="X17" i="1" s="1"/>
  <c r="T17" i="1"/>
  <c r="S17" i="1"/>
  <c r="U17" i="1" s="1"/>
  <c r="R17" i="1"/>
  <c r="Q17" i="1"/>
  <c r="I17" i="1"/>
  <c r="N17" i="1" s="1"/>
  <c r="H17" i="1"/>
  <c r="J17" i="1" s="1"/>
  <c r="D17" i="1"/>
  <c r="Z17" i="1" s="1"/>
  <c r="C17" i="1"/>
  <c r="Y16" i="1"/>
  <c r="X16" i="1"/>
  <c r="W16" i="1"/>
  <c r="V16" i="1"/>
  <c r="T16" i="1"/>
  <c r="U16" i="1" s="1"/>
  <c r="S16" i="1"/>
  <c r="R16" i="1"/>
  <c r="Q16" i="1"/>
  <c r="J16" i="1"/>
  <c r="I16" i="1"/>
  <c r="N16" i="1" s="1"/>
  <c r="H16" i="1"/>
  <c r="M16" i="1" s="1"/>
  <c r="D16" i="1"/>
  <c r="Z16" i="1" s="1"/>
  <c r="C16" i="1"/>
  <c r="E16" i="1" s="1"/>
  <c r="G16" i="1" s="1"/>
  <c r="W15" i="1"/>
  <c r="V15" i="1"/>
  <c r="T15" i="1"/>
  <c r="S15" i="1"/>
  <c r="U15" i="1" s="1"/>
  <c r="R15" i="1"/>
  <c r="Q15" i="1"/>
  <c r="I15" i="1"/>
  <c r="H15" i="1"/>
  <c r="M15" i="1" s="1"/>
  <c r="D15" i="1"/>
  <c r="C15" i="1"/>
  <c r="X14" i="1"/>
  <c r="W14" i="1"/>
  <c r="V14" i="1"/>
  <c r="U14" i="1"/>
  <c r="T14" i="1"/>
  <c r="S14" i="1"/>
  <c r="R14" i="1"/>
  <c r="Q14" i="1"/>
  <c r="I14" i="1"/>
  <c r="N14" i="1" s="1"/>
  <c r="H14" i="1"/>
  <c r="M14" i="1" s="1"/>
  <c r="E14" i="1"/>
  <c r="G14" i="1" s="1"/>
  <c r="D14" i="1"/>
  <c r="Z14" i="1" s="1"/>
  <c r="C14" i="1"/>
  <c r="Y14" i="1" s="1"/>
  <c r="AA14" i="1" s="1"/>
  <c r="W13" i="1"/>
  <c r="V13" i="1"/>
  <c r="X13" i="1" s="1"/>
  <c r="T13" i="1"/>
  <c r="S13" i="1"/>
  <c r="U13" i="1" s="1"/>
  <c r="R13" i="1"/>
  <c r="Q13" i="1"/>
  <c r="I13" i="1"/>
  <c r="N13" i="1" s="1"/>
  <c r="H13" i="1"/>
  <c r="D13" i="1"/>
  <c r="C13" i="1"/>
  <c r="Y13" i="1" s="1"/>
  <c r="Y12" i="1"/>
  <c r="X12" i="1"/>
  <c r="W12" i="1"/>
  <c r="V12" i="1"/>
  <c r="T12" i="1"/>
  <c r="U12" i="1" s="1"/>
  <c r="S12" i="1"/>
  <c r="R12" i="1"/>
  <c r="Q12" i="1"/>
  <c r="J12" i="1"/>
  <c r="I12" i="1"/>
  <c r="N12" i="1" s="1"/>
  <c r="H12" i="1"/>
  <c r="M12" i="1" s="1"/>
  <c r="D12" i="1"/>
  <c r="Z12" i="1" s="1"/>
  <c r="C12" i="1"/>
  <c r="E12" i="1" s="1"/>
  <c r="G12" i="1" s="1"/>
  <c r="W11" i="1"/>
  <c r="V11" i="1"/>
  <c r="X11" i="1" s="1"/>
  <c r="T11" i="1"/>
  <c r="S11" i="1"/>
  <c r="U11" i="1" s="1"/>
  <c r="R11" i="1"/>
  <c r="Q11" i="1"/>
  <c r="I11" i="1"/>
  <c r="H11" i="1"/>
  <c r="M11" i="1" s="1"/>
  <c r="D11" i="1"/>
  <c r="Z11" i="1" s="1"/>
  <c r="C11" i="1"/>
  <c r="X10" i="1"/>
  <c r="W10" i="1"/>
  <c r="V10" i="1"/>
  <c r="U10" i="1"/>
  <c r="T10" i="1"/>
  <c r="S10" i="1"/>
  <c r="R10" i="1"/>
  <c r="Q10" i="1"/>
  <c r="L10" i="1"/>
  <c r="J10" i="1"/>
  <c r="I10" i="1"/>
  <c r="N10" i="1" s="1"/>
  <c r="H10" i="1"/>
  <c r="M10" i="1" s="1"/>
  <c r="E10" i="1"/>
  <c r="O10" i="1" s="1"/>
  <c r="D10" i="1"/>
  <c r="Z10" i="1" s="1"/>
  <c r="C10" i="1"/>
  <c r="Y10" i="1" s="1"/>
  <c r="AA10" i="1" s="1"/>
  <c r="W9" i="1"/>
  <c r="V9" i="1"/>
  <c r="X9" i="1" s="1"/>
  <c r="T9" i="1"/>
  <c r="S9" i="1"/>
  <c r="U9" i="1" s="1"/>
  <c r="R9" i="1"/>
  <c r="Q9" i="1"/>
  <c r="I9" i="1"/>
  <c r="N9" i="1" s="1"/>
  <c r="H9" i="1"/>
  <c r="D9" i="1"/>
  <c r="C9" i="1"/>
  <c r="M9" i="1" s="1"/>
  <c r="Y8" i="1"/>
  <c r="X8" i="1"/>
  <c r="W8" i="1"/>
  <c r="V8" i="1"/>
  <c r="V45" i="1" s="1"/>
  <c r="T8" i="1"/>
  <c r="T45" i="1" s="1"/>
  <c r="S8" i="1"/>
  <c r="R8" i="1"/>
  <c r="R45" i="1" s="1"/>
  <c r="Q8" i="1"/>
  <c r="J8" i="1"/>
  <c r="O8" i="1" s="1"/>
  <c r="I8" i="1"/>
  <c r="N8" i="1" s="1"/>
  <c r="H8" i="1"/>
  <c r="H45" i="1" s="1"/>
  <c r="M45" i="1" s="1"/>
  <c r="P45" i="1" s="1"/>
  <c r="G8" i="1"/>
  <c r="E8" i="1"/>
  <c r="D8" i="1"/>
  <c r="Z8" i="1" s="1"/>
  <c r="C8" i="1"/>
  <c r="C45" i="1" s="1"/>
  <c r="W7" i="1"/>
  <c r="V7" i="1"/>
  <c r="X7" i="1" s="1"/>
  <c r="T7" i="1"/>
  <c r="T43" i="1" s="1"/>
  <c r="S7" i="1"/>
  <c r="U7" i="1" s="1"/>
  <c r="R7" i="1"/>
  <c r="R43" i="1" s="1"/>
  <c r="R42" i="1" s="1"/>
  <c r="Q7" i="1"/>
  <c r="Q43" i="1" s="1"/>
  <c r="I7" i="1"/>
  <c r="H7" i="1"/>
  <c r="H43" i="1" s="1"/>
  <c r="D7" i="1"/>
  <c r="C7" i="1"/>
  <c r="E7" i="1" s="1"/>
  <c r="B1" i="1"/>
  <c r="AA13" i="1" l="1"/>
  <c r="L29" i="1"/>
  <c r="W45" i="1"/>
  <c r="J13" i="1"/>
  <c r="Z15" i="1"/>
  <c r="X15" i="1"/>
  <c r="X45" i="1" s="1"/>
  <c r="Y17" i="1"/>
  <c r="AA17" i="1" s="1"/>
  <c r="E19" i="1"/>
  <c r="G19" i="1" s="1"/>
  <c r="AA21" i="1"/>
  <c r="L33" i="1"/>
  <c r="AA34" i="1"/>
  <c r="AA8" i="1"/>
  <c r="L17" i="1"/>
  <c r="L21" i="1"/>
  <c r="Q44" i="1"/>
  <c r="Q42" i="1" s="1"/>
  <c r="L49" i="1"/>
  <c r="O49" i="1"/>
  <c r="Q45" i="1"/>
  <c r="N15" i="1"/>
  <c r="L37" i="1"/>
  <c r="W43" i="1"/>
  <c r="W42" i="1" s="1"/>
  <c r="I43" i="1"/>
  <c r="Z9" i="1"/>
  <c r="N19" i="1"/>
  <c r="L25" i="1"/>
  <c r="X47" i="1"/>
  <c r="G7" i="1"/>
  <c r="N11" i="1"/>
  <c r="D43" i="1"/>
  <c r="Z7" i="1"/>
  <c r="N7" i="1"/>
  <c r="Z45" i="1"/>
  <c r="S45" i="1"/>
  <c r="J9" i="1"/>
  <c r="E11" i="1"/>
  <c r="G11" i="1" s="1"/>
  <c r="O12" i="1"/>
  <c r="AA12" i="1"/>
  <c r="AA32" i="1"/>
  <c r="J50" i="1"/>
  <c r="L41" i="1"/>
  <c r="L50" i="1" s="1"/>
  <c r="Z13" i="1"/>
  <c r="E15" i="1"/>
  <c r="G15" i="1" s="1"/>
  <c r="O16" i="1"/>
  <c r="AA16" i="1"/>
  <c r="O20" i="1"/>
  <c r="AA20" i="1"/>
  <c r="T44" i="1"/>
  <c r="T42" i="1" s="1"/>
  <c r="X48" i="1"/>
  <c r="P44" i="1"/>
  <c r="N27" i="1"/>
  <c r="Y7" i="1"/>
  <c r="Y11" i="1"/>
  <c r="AA11" i="1" s="1"/>
  <c r="Y15" i="1"/>
  <c r="AA15" i="1" s="1"/>
  <c r="Y19" i="1"/>
  <c r="AA19" i="1" s="1"/>
  <c r="U21" i="1"/>
  <c r="U46" i="1" s="1"/>
  <c r="Y23" i="1"/>
  <c r="AA23" i="1" s="1"/>
  <c r="Y27" i="1"/>
  <c r="AA27" i="1" s="1"/>
  <c r="AA28" i="1"/>
  <c r="Y31" i="1"/>
  <c r="AA31" i="1" s="1"/>
  <c r="Y35" i="1"/>
  <c r="AA36" i="1"/>
  <c r="Y39" i="1"/>
  <c r="U41" i="1"/>
  <c r="U50" i="1" s="1"/>
  <c r="C43" i="1"/>
  <c r="S43" i="1"/>
  <c r="S42" i="1" s="1"/>
  <c r="I45" i="1"/>
  <c r="N45" i="1" s="1"/>
  <c r="H46" i="1"/>
  <c r="D50" i="1"/>
  <c r="N50" i="1" s="1"/>
  <c r="M17" i="1"/>
  <c r="M29" i="1"/>
  <c r="Z31" i="1"/>
  <c r="Z47" i="1" s="1"/>
  <c r="M33" i="1"/>
  <c r="Z35" i="1"/>
  <c r="M37" i="1"/>
  <c r="O38" i="1"/>
  <c r="Z39" i="1"/>
  <c r="Z48" i="1" s="1"/>
  <c r="M41" i="1"/>
  <c r="I46" i="1"/>
  <c r="H47" i="1"/>
  <c r="M47" i="1" s="1"/>
  <c r="P47" i="1" s="1"/>
  <c r="Z23" i="1"/>
  <c r="Z46" i="1" s="1"/>
  <c r="M25" i="1"/>
  <c r="L8" i="1"/>
  <c r="U8" i="1"/>
  <c r="U45" i="1" s="1"/>
  <c r="G10" i="1"/>
  <c r="L12" i="1"/>
  <c r="L16" i="1"/>
  <c r="L20" i="1"/>
  <c r="G22" i="1"/>
  <c r="L24" i="1"/>
  <c r="G26" i="1"/>
  <c r="L28" i="1"/>
  <c r="U28" i="1"/>
  <c r="U47" i="1" s="1"/>
  <c r="G30" i="1"/>
  <c r="L32" i="1"/>
  <c r="L36" i="1"/>
  <c r="U36" i="1"/>
  <c r="U48" i="1" s="1"/>
  <c r="L40" i="1"/>
  <c r="U40" i="1"/>
  <c r="U49" i="1" s="1"/>
  <c r="N41" i="1"/>
  <c r="I47" i="1"/>
  <c r="H48" i="1"/>
  <c r="M48" i="1" s="1"/>
  <c r="P48" i="1" s="1"/>
  <c r="V50" i="1"/>
  <c r="V44" i="1" s="1"/>
  <c r="M21" i="1"/>
  <c r="J7" i="1"/>
  <c r="M8" i="1"/>
  <c r="E9" i="1"/>
  <c r="G9" i="1" s="1"/>
  <c r="J11" i="1"/>
  <c r="J45" i="1" s="1"/>
  <c r="E13" i="1"/>
  <c r="G13" i="1" s="1"/>
  <c r="J15" i="1"/>
  <c r="E17" i="1"/>
  <c r="G17" i="1" s="1"/>
  <c r="G45" i="1" s="1"/>
  <c r="J19" i="1"/>
  <c r="E21" i="1"/>
  <c r="X21" i="1"/>
  <c r="X46" i="1" s="1"/>
  <c r="X44" i="1" s="1"/>
  <c r="J23" i="1"/>
  <c r="J46" i="1" s="1"/>
  <c r="E25" i="1"/>
  <c r="G25" i="1" s="1"/>
  <c r="J27" i="1"/>
  <c r="E29" i="1"/>
  <c r="J31" i="1"/>
  <c r="J47" i="1" s="1"/>
  <c r="E33" i="1"/>
  <c r="G33" i="1" s="1"/>
  <c r="J35" i="1"/>
  <c r="E37" i="1"/>
  <c r="G37" i="1" s="1"/>
  <c r="G48" i="1" s="1"/>
  <c r="J39" i="1"/>
  <c r="M40" i="1"/>
  <c r="E41" i="1"/>
  <c r="V43" i="1"/>
  <c r="D45" i="1"/>
  <c r="C46" i="1"/>
  <c r="C44" i="1" s="1"/>
  <c r="I48" i="1"/>
  <c r="N48" i="1" s="1"/>
  <c r="M13" i="1"/>
  <c r="Y9" i="1"/>
  <c r="AA9" i="1" s="1"/>
  <c r="N40" i="1"/>
  <c r="Y41" i="1"/>
  <c r="D46" i="1"/>
  <c r="D44" i="1" s="1"/>
  <c r="J48" i="1"/>
  <c r="H50" i="1"/>
  <c r="M50" i="1" s="1"/>
  <c r="P50" i="1" s="1"/>
  <c r="M7" i="1"/>
  <c r="J14" i="1"/>
  <c r="J18" i="1"/>
  <c r="O40" i="1"/>
  <c r="P43" i="1"/>
  <c r="D47" i="1"/>
  <c r="N39" i="1"/>
  <c r="Z40" i="1"/>
  <c r="Z49" i="1" s="1"/>
  <c r="L46" i="1" l="1"/>
  <c r="J44" i="1"/>
  <c r="Z44" i="1"/>
  <c r="L47" i="1"/>
  <c r="O45" i="1"/>
  <c r="L45" i="1"/>
  <c r="Y43" i="1"/>
  <c r="AA7" i="1"/>
  <c r="AA43" i="1" s="1"/>
  <c r="N43" i="1"/>
  <c r="O35" i="1"/>
  <c r="L35" i="1"/>
  <c r="E46" i="1"/>
  <c r="E44" i="1" s="1"/>
  <c r="G44" i="1" s="1"/>
  <c r="G21" i="1"/>
  <c r="G46" i="1" s="1"/>
  <c r="J43" i="1"/>
  <c r="O7" i="1"/>
  <c r="L7" i="1"/>
  <c r="E43" i="1"/>
  <c r="AA45" i="1"/>
  <c r="O33" i="1"/>
  <c r="O17" i="1"/>
  <c r="L48" i="1"/>
  <c r="O48" i="1"/>
  <c r="O19" i="1"/>
  <c r="L19" i="1"/>
  <c r="C42" i="1"/>
  <c r="M43" i="1"/>
  <c r="E48" i="1"/>
  <c r="Y45" i="1"/>
  <c r="O13" i="1"/>
  <c r="L13" i="1"/>
  <c r="AA41" i="1"/>
  <c r="AA50" i="1" s="1"/>
  <c r="Y50" i="1"/>
  <c r="V42" i="1"/>
  <c r="E47" i="1"/>
  <c r="O47" i="1" s="1"/>
  <c r="G29" i="1"/>
  <c r="G47" i="1" s="1"/>
  <c r="O15" i="1"/>
  <c r="L15" i="1"/>
  <c r="AA40" i="1"/>
  <c r="AA49" i="1" s="1"/>
  <c r="U44" i="1"/>
  <c r="Z43" i="1"/>
  <c r="Z42" i="1" s="1"/>
  <c r="O37" i="1"/>
  <c r="AA46" i="1"/>
  <c r="U43" i="1"/>
  <c r="U42" i="1" s="1"/>
  <c r="I44" i="1"/>
  <c r="N44" i="1" s="1"/>
  <c r="N46" i="1"/>
  <c r="G41" i="1"/>
  <c r="G50" i="1" s="1"/>
  <c r="E50" i="1"/>
  <c r="O27" i="1"/>
  <c r="L27" i="1"/>
  <c r="N47" i="1"/>
  <c r="AA39" i="1"/>
  <c r="AA48" i="1" s="1"/>
  <c r="D42" i="1"/>
  <c r="O25" i="1"/>
  <c r="Y46" i="1"/>
  <c r="Y44" i="1" s="1"/>
  <c r="X43" i="1"/>
  <c r="X42" i="1" s="1"/>
  <c r="L18" i="1"/>
  <c r="O18" i="1"/>
  <c r="O11" i="1"/>
  <c r="L11" i="1"/>
  <c r="O50" i="1"/>
  <c r="O9" i="1"/>
  <c r="L9" i="1"/>
  <c r="Y47" i="1"/>
  <c r="O21" i="1"/>
  <c r="Y48" i="1"/>
  <c r="O29" i="1"/>
  <c r="O31" i="1"/>
  <c r="L31" i="1"/>
  <c r="O14" i="1"/>
  <c r="L14" i="1"/>
  <c r="O39" i="1"/>
  <c r="L39" i="1"/>
  <c r="O23" i="1"/>
  <c r="L23" i="1"/>
  <c r="H44" i="1"/>
  <c r="M46" i="1"/>
  <c r="P46" i="1" s="1"/>
  <c r="AA35" i="1"/>
  <c r="AA47" i="1" s="1"/>
  <c r="O41" i="1"/>
  <c r="E45" i="1"/>
  <c r="M44" i="1" l="1"/>
  <c r="H42" i="1"/>
  <c r="M42" i="1" s="1"/>
  <c r="AA44" i="1"/>
  <c r="G43" i="1"/>
  <c r="E42" i="1"/>
  <c r="G42" i="1" s="1"/>
  <c r="I42" i="1"/>
  <c r="N42" i="1" s="1"/>
  <c r="O44" i="1"/>
  <c r="L44" i="1"/>
  <c r="AA42" i="1"/>
  <c r="J42" i="1"/>
  <c r="O43" i="1"/>
  <c r="L43" i="1"/>
  <c r="Y42" i="1"/>
  <c r="O46" i="1"/>
  <c r="O42" i="1" l="1"/>
  <c r="L42" i="1"/>
</calcChain>
</file>

<file path=xl/sharedStrings.xml><?xml version="1.0" encoding="utf-8"?>
<sst xmlns="http://schemas.openxmlformats.org/spreadsheetml/2006/main" count="96" uniqueCount="78">
  <si>
    <t>市町村民税</t>
    <rPh sb="0" eb="3">
      <t>シチョウソン</t>
    </rPh>
    <rPh sb="3" eb="4">
      <t>ミン</t>
    </rPh>
    <rPh sb="4" eb="5">
      <t>ゼイ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</si>
  <si>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</si>
  <si>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</si>
  <si>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</si>
  <si>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</si>
  <si>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</si>
  <si>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</si>
  <si>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</si>
  <si>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</si>
  <si>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</si>
  <si>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</si>
  <si>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</si>
  <si>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</si>
  <si>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</si>
  <si>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</si>
  <si>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</si>
  <si>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</si>
  <si>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</si>
  <si>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</si>
  <si>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</si>
  <si>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</si>
  <si>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</si>
  <si>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</si>
  <si>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</si>
  <si>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</si>
  <si>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</si>
  <si>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</si>
  <si>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へ</t>
    <phoneticPr fontId="10"/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</si>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</sst>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Continuous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3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8" xfId="3" applyFont="1" applyFill="1" applyBorder="1" applyAlignment="1"/>
    <xf numFmtId="38" fontId="5" fillId="3" borderId="9" xfId="3" applyFont="1" applyFill="1" applyBorder="1" applyAlignment="1"/>
    <xf numFmtId="176" fontId="5" fillId="2" borderId="4" xfId="3" applyNumberFormat="1" applyFont="1" applyFill="1" applyBorder="1" applyAlignment="1"/>
    <xf numFmtId="38" fontId="2" fillId="0" borderId="3" xfId="3" applyFont="1" applyBorder="1" applyAlignment="1"/>
    <xf numFmtId="177" fontId="2" fillId="0" borderId="5" xfId="1" applyNumberFormat="1" applyFont="1" applyBorder="1" applyAlignment="1"/>
    <xf numFmtId="177" fontId="2" fillId="0" borderId="6" xfId="1" applyNumberFormat="1" applyFont="1" applyBorder="1" applyAlignment="1"/>
    <xf numFmtId="177" fontId="5" fillId="2" borderId="8" xfId="1" applyNumberFormat="1" applyFont="1" applyFill="1" applyBorder="1" applyAlignment="1"/>
    <xf numFmtId="177" fontId="5" fillId="3" borderId="8" xfId="1" applyNumberFormat="1" applyFont="1" applyFill="1" applyBorder="1" applyAlignment="1"/>
    <xf numFmtId="38" fontId="2" fillId="0" borderId="23" xfId="3" applyFont="1" applyBorder="1" applyAlignment="1"/>
    <xf numFmtId="38" fontId="2" fillId="2" borderId="8" xfId="1" applyNumberFormat="1" applyFont="1" applyFill="1" applyBorder="1" applyAlignment="1"/>
    <xf numFmtId="38" fontId="2" fillId="0" borderId="9" xfId="3" applyFont="1" applyBorder="1" applyAlignment="1"/>
    <xf numFmtId="0" fontId="2" fillId="2" borderId="24" xfId="1" applyFont="1" applyFill="1" applyBorder="1" applyAlignment="1">
      <alignment horizontal="left" vertical="center" justifyLastLine="1"/>
    </xf>
    <xf numFmtId="38" fontId="2" fillId="0" borderId="25" xfId="3" applyFont="1" applyBorder="1" applyAlignment="1"/>
    <xf numFmtId="38" fontId="2" fillId="0" borderId="26" xfId="3" applyFont="1" applyBorder="1" applyAlignment="1"/>
    <xf numFmtId="38" fontId="5" fillId="2" borderId="27" xfId="3" applyFont="1" applyFill="1" applyBorder="1" applyAlignment="1"/>
    <xf numFmtId="38" fontId="5" fillId="3" borderId="28" xfId="3" applyFont="1" applyFill="1" applyBorder="1" applyAlignment="1"/>
    <xf numFmtId="176" fontId="5" fillId="2" borderId="29" xfId="3" applyNumberFormat="1" applyFont="1" applyFill="1" applyBorder="1" applyAlignment="1"/>
    <xf numFmtId="38" fontId="2" fillId="0" borderId="30" xfId="3" applyFont="1" applyBorder="1" applyAlignment="1"/>
    <xf numFmtId="177" fontId="2" fillId="0" borderId="31" xfId="1" applyNumberFormat="1" applyFont="1" applyBorder="1" applyAlignment="1"/>
    <xf numFmtId="177" fontId="2" fillId="0" borderId="26" xfId="1" applyNumberFormat="1" applyFont="1" applyBorder="1" applyAlignment="1"/>
    <xf numFmtId="177" fontId="5" fillId="2" borderId="27" xfId="1" applyNumberFormat="1" applyFont="1" applyFill="1" applyBorder="1" applyAlignment="1"/>
    <xf numFmtId="177" fontId="5" fillId="3" borderId="27" xfId="1" applyNumberFormat="1" applyFont="1" applyFill="1" applyBorder="1" applyAlignment="1"/>
    <xf numFmtId="38" fontId="2" fillId="0" borderId="24" xfId="3" applyFont="1" applyBorder="1" applyAlignment="1"/>
    <xf numFmtId="38" fontId="2" fillId="2" borderId="27" xfId="1" applyNumberFormat="1" applyFont="1" applyFill="1" applyBorder="1" applyAlignment="1"/>
    <xf numFmtId="38" fontId="2" fillId="0" borderId="28" xfId="3" applyFont="1" applyBorder="1" applyAlignment="1"/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6" xfId="1" applyFont="1" applyFill="1" applyBorder="1" applyAlignment="1">
      <alignment horizontal="left" vertical="center" justifyLastLine="1"/>
    </xf>
    <xf numFmtId="38" fontId="2" fillId="0" borderId="32" xfId="3" applyFont="1" applyBorder="1" applyAlignment="1"/>
    <xf numFmtId="38" fontId="2" fillId="0" borderId="12" xfId="3" applyFont="1" applyBorder="1" applyAlignment="1"/>
    <xf numFmtId="38" fontId="5" fillId="2" borderId="33" xfId="3" applyFont="1" applyFill="1" applyBorder="1" applyAlignment="1"/>
    <xf numFmtId="38" fontId="5" fillId="3" borderId="34" xfId="3" applyFont="1" applyFill="1" applyBorder="1" applyAlignment="1"/>
    <xf numFmtId="176" fontId="5" fillId="2" borderId="35" xfId="3" applyNumberFormat="1" applyFont="1" applyFill="1" applyBorder="1" applyAlignment="1"/>
    <xf numFmtId="38" fontId="2" fillId="0" borderId="36" xfId="3" applyFont="1" applyBorder="1" applyAlignment="1"/>
    <xf numFmtId="177" fontId="2" fillId="0" borderId="37" xfId="1" applyNumberFormat="1" applyFont="1" applyBorder="1" applyAlignment="1"/>
    <xf numFmtId="177" fontId="2" fillId="0" borderId="38" xfId="1" applyNumberFormat="1" applyFont="1" applyBorder="1" applyAlignment="1"/>
    <xf numFmtId="177" fontId="5" fillId="2" borderId="21" xfId="1" applyNumberFormat="1" applyFont="1" applyFill="1" applyBorder="1" applyAlignment="1"/>
    <xf numFmtId="177" fontId="5" fillId="3" borderId="21" xfId="1" applyNumberFormat="1" applyFont="1" applyFill="1" applyBorder="1" applyAlignment="1"/>
    <xf numFmtId="38" fontId="2" fillId="0" borderId="16" xfId="3" applyFont="1" applyBorder="1" applyAlignment="1"/>
    <xf numFmtId="38" fontId="2" fillId="0" borderId="39" xfId="3" applyFont="1" applyBorder="1" applyAlignment="1"/>
    <xf numFmtId="38" fontId="2" fillId="0" borderId="38" xfId="3" applyFont="1" applyBorder="1" applyAlignment="1"/>
    <xf numFmtId="38" fontId="2" fillId="2" borderId="21" xfId="1" applyNumberFormat="1" applyFont="1" applyFill="1" applyBorder="1" applyAlignment="1"/>
    <xf numFmtId="38" fontId="2" fillId="0" borderId="40" xfId="3" applyFont="1" applyBorder="1" applyAlignment="1"/>
    <xf numFmtId="0" fontId="2" fillId="2" borderId="41" xfId="1" applyFont="1" applyFill="1" applyBorder="1" applyAlignment="1">
      <alignment horizontal="left" vertical="center" justifyLastLine="1"/>
    </xf>
    <xf numFmtId="177" fontId="2" fillId="0" borderId="42" xfId="1" applyNumberFormat="1" applyFont="1" applyBorder="1" applyAlignment="1"/>
    <xf numFmtId="177" fontId="2" fillId="0" borderId="43" xfId="1" applyNumberFormat="1" applyFont="1" applyBorder="1" applyAlignment="1"/>
    <xf numFmtId="177" fontId="5" fillId="2" borderId="44" xfId="1" applyNumberFormat="1" applyFont="1" applyFill="1" applyBorder="1" applyAlignment="1"/>
    <xf numFmtId="177" fontId="5" fillId="3" borderId="44" xfId="1" applyNumberFormat="1" applyFont="1" applyFill="1" applyBorder="1" applyAlignment="1"/>
    <xf numFmtId="38" fontId="2" fillId="0" borderId="41" xfId="3" applyFont="1" applyBorder="1" applyAlignment="1"/>
    <xf numFmtId="38" fontId="2" fillId="0" borderId="45" xfId="3" applyFont="1" applyBorder="1" applyAlignment="1"/>
    <xf numFmtId="38" fontId="2" fillId="0" borderId="43" xfId="3" applyFont="1" applyBorder="1" applyAlignment="1"/>
    <xf numFmtId="38" fontId="2" fillId="2" borderId="44" xfId="1" applyNumberFormat="1" applyFont="1" applyFill="1" applyBorder="1" applyAlignment="1"/>
    <xf numFmtId="38" fontId="2" fillId="0" borderId="46" xfId="3" applyFont="1" applyBorder="1" applyAlignment="1"/>
    <xf numFmtId="38" fontId="2" fillId="0" borderId="26" xfId="3" applyFont="1" applyFill="1" applyBorder="1" applyAlignment="1"/>
    <xf numFmtId="0" fontId="2" fillId="2" borderId="47" xfId="1" applyFont="1" applyFill="1" applyBorder="1" applyAlignment="1">
      <alignment horizontal="left" vertical="center" justifyLastLine="1"/>
    </xf>
    <xf numFmtId="38" fontId="2" fillId="0" borderId="48" xfId="3" applyFont="1" applyBorder="1" applyAlignment="1"/>
    <xf numFmtId="38" fontId="2" fillId="0" borderId="49" xfId="3" applyFont="1" applyBorder="1" applyAlignment="1"/>
    <xf numFmtId="176" fontId="5" fillId="2" borderId="50" xfId="3" applyNumberFormat="1" applyFont="1" applyFill="1" applyBorder="1" applyAlignment="1"/>
    <xf numFmtId="38" fontId="2" fillId="0" borderId="51" xfId="3" applyFont="1" applyBorder="1" applyAlignment="1"/>
    <xf numFmtId="177" fontId="2" fillId="0" borderId="34" xfId="1" applyNumberFormat="1" applyFont="1" applyBorder="1" applyAlignment="1"/>
    <xf numFmtId="177" fontId="2" fillId="0" borderId="49" xfId="1" applyNumberFormat="1" applyFont="1" applyBorder="1" applyAlignment="1"/>
    <xf numFmtId="177" fontId="5" fillId="2" borderId="33" xfId="1" applyNumberFormat="1" applyFont="1" applyFill="1" applyBorder="1" applyAlignment="1"/>
    <xf numFmtId="177" fontId="5" fillId="3" borderId="33" xfId="1" applyNumberFormat="1" applyFont="1" applyFill="1" applyBorder="1" applyAlignment="1"/>
    <xf numFmtId="38" fontId="2" fillId="0" borderId="47" xfId="3" applyFont="1" applyBorder="1" applyAlignment="1"/>
    <xf numFmtId="38" fontId="2" fillId="2" borderId="33" xfId="1" applyNumberFormat="1" applyFont="1" applyFill="1" applyBorder="1" applyAlignment="1"/>
    <xf numFmtId="177" fontId="2" fillId="0" borderId="9" xfId="1" applyNumberFormat="1" applyFont="1" applyBorder="1" applyAlignment="1"/>
    <xf numFmtId="38" fontId="5" fillId="2" borderId="44" xfId="3" applyFont="1" applyFill="1" applyBorder="1" applyAlignment="1"/>
    <xf numFmtId="38" fontId="5" fillId="3" borderId="42" xfId="3" applyFont="1" applyFill="1" applyBorder="1" applyAlignment="1"/>
    <xf numFmtId="176" fontId="5" fillId="2" borderId="52" xfId="3" applyNumberFormat="1" applyFont="1" applyFill="1" applyBorder="1" applyAlignment="1"/>
    <xf numFmtId="0" fontId="2" fillId="2" borderId="53" xfId="1" applyFont="1" applyFill="1" applyBorder="1" applyAlignment="1">
      <alignment horizontal="left" vertical="center" justifyLastLine="1"/>
    </xf>
    <xf numFmtId="177" fontId="2" fillId="0" borderId="17" xfId="1" applyNumberFormat="1" applyFont="1" applyBorder="1" applyAlignment="1"/>
    <xf numFmtId="177" fontId="2" fillId="0" borderId="18" xfId="1" applyNumberFormat="1" applyFont="1" applyBorder="1" applyAlignment="1"/>
    <xf numFmtId="177" fontId="5" fillId="2" borderId="22" xfId="1" applyNumberFormat="1" applyFont="1" applyFill="1" applyBorder="1" applyAlignment="1"/>
    <xf numFmtId="177" fontId="5" fillId="3" borderId="22" xfId="1" applyNumberFormat="1" applyFont="1" applyFill="1" applyBorder="1" applyAlignment="1"/>
    <xf numFmtId="38" fontId="2" fillId="0" borderId="53" xfId="3" applyFont="1" applyBorder="1" applyAlignment="1"/>
    <xf numFmtId="38" fontId="2" fillId="2" borderId="22" xfId="1" applyNumberFormat="1" applyFont="1" applyFill="1" applyBorder="1" applyAlignment="1"/>
    <xf numFmtId="0" fontId="2" fillId="2" borderId="54" xfId="1" applyFont="1" applyFill="1" applyBorder="1" applyAlignment="1">
      <alignment horizontal="left" vertical="center" justifyLastLine="1"/>
    </xf>
    <xf numFmtId="177" fontId="2" fillId="0" borderId="55" xfId="1" applyNumberFormat="1" applyFont="1" applyBorder="1" applyAlignment="1"/>
    <xf numFmtId="177" fontId="2" fillId="0" borderId="56" xfId="1" applyNumberFormat="1" applyFont="1" applyBorder="1" applyAlignment="1"/>
    <xf numFmtId="177" fontId="5" fillId="2" borderId="57" xfId="1" applyNumberFormat="1" applyFont="1" applyFill="1" applyBorder="1" applyAlignment="1"/>
    <xf numFmtId="177" fontId="5" fillId="3" borderId="57" xfId="1" applyNumberFormat="1" applyFont="1" applyFill="1" applyBorder="1" applyAlignment="1"/>
    <xf numFmtId="38" fontId="2" fillId="0" borderId="54" xfId="3" applyFont="1" applyBorder="1" applyAlignment="1"/>
    <xf numFmtId="38" fontId="2" fillId="0" borderId="58" xfId="3" applyFont="1" applyBorder="1" applyAlignment="1"/>
    <xf numFmtId="38" fontId="2" fillId="0" borderId="56" xfId="3" applyFont="1" applyBorder="1" applyAlignment="1"/>
    <xf numFmtId="38" fontId="2" fillId="2" borderId="57" xfId="1" applyNumberFormat="1" applyFont="1" applyFill="1" applyBorder="1" applyAlignment="1"/>
    <xf numFmtId="38" fontId="2" fillId="0" borderId="59" xfId="3" applyFont="1" applyBorder="1" applyAlignment="1"/>
    <xf numFmtId="38" fontId="5" fillId="2" borderId="57" xfId="3" applyFont="1" applyFill="1" applyBorder="1" applyAlignment="1"/>
    <xf numFmtId="0" fontId="5" fillId="2" borderId="54" xfId="1" applyFont="1" applyFill="1" applyBorder="1" applyAlignment="1">
      <alignment horizontal="center" vertical="center" justifyLastLine="1"/>
    </xf>
    <xf numFmtId="38" fontId="2" fillId="2" borderId="58" xfId="3" applyFont="1" applyFill="1" applyBorder="1" applyAlignment="1"/>
    <xf numFmtId="38" fontId="2" fillId="2" borderId="56" xfId="3" applyFont="1" applyFill="1" applyBorder="1" applyAlignment="1"/>
    <xf numFmtId="38" fontId="5" fillId="2" borderId="56" xfId="3" applyFont="1" applyFill="1" applyBorder="1" applyAlignment="1"/>
    <xf numFmtId="178" fontId="5" fillId="2" borderId="56" xfId="3" applyNumberFormat="1" applyFont="1" applyFill="1" applyBorder="1" applyAlignment="1"/>
    <xf numFmtId="38" fontId="2" fillId="2" borderId="59" xfId="3" applyFont="1" applyFill="1" applyBorder="1" applyAlignment="1"/>
    <xf numFmtId="177" fontId="2" fillId="2" borderId="55" xfId="1" applyNumberFormat="1" applyFont="1" applyFill="1" applyBorder="1" applyAlignment="1"/>
    <xf numFmtId="177" fontId="2" fillId="2" borderId="56" xfId="1" applyNumberFormat="1" applyFont="1" applyFill="1" applyBorder="1" applyAlignment="1"/>
    <xf numFmtId="38" fontId="2" fillId="2" borderId="54" xfId="3" applyFont="1" applyFill="1" applyBorder="1" applyAlignment="1"/>
    <xf numFmtId="38" fontId="2" fillId="2" borderId="57" xfId="3" applyFont="1" applyFill="1" applyBorder="1" applyAlignment="1"/>
    <xf numFmtId="38" fontId="2" fillId="2" borderId="58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38" fontId="2" fillId="2" borderId="57" xfId="3" applyFont="1" applyFill="1" applyBorder="1" applyAlignment="1">
      <alignment shrinkToFit="1"/>
    </xf>
    <xf numFmtId="0" fontId="2" fillId="2" borderId="10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8" xfId="3" applyFont="1" applyFill="1" applyBorder="1" applyAlignment="1"/>
    <xf numFmtId="178" fontId="2" fillId="2" borderId="18" xfId="3" applyNumberFormat="1" applyFont="1" applyFill="1" applyBorder="1" applyAlignment="1"/>
    <xf numFmtId="38" fontId="2" fillId="2" borderId="60" xfId="3" applyFont="1" applyFill="1" applyBorder="1" applyAlignment="1"/>
    <xf numFmtId="177" fontId="2" fillId="2" borderId="17" xfId="1" applyNumberFormat="1" applyFont="1" applyFill="1" applyBorder="1" applyAlignment="1"/>
    <xf numFmtId="177" fontId="2" fillId="2" borderId="18" xfId="1" applyNumberFormat="1" applyFont="1" applyFill="1" applyBorder="1" applyAlignment="1"/>
    <xf numFmtId="177" fontId="2" fillId="2" borderId="22" xfId="1" applyNumberFormat="1" applyFont="1" applyFill="1" applyBorder="1" applyAlignment="1"/>
    <xf numFmtId="38" fontId="2" fillId="2" borderId="10" xfId="3" applyFont="1" applyFill="1" applyBorder="1" applyAlignment="1"/>
    <xf numFmtId="38" fontId="2" fillId="2" borderId="19" xfId="1" applyNumberFormat="1" applyFont="1" applyFill="1" applyBorder="1" applyAlignment="1"/>
    <xf numFmtId="38" fontId="2" fillId="2" borderId="20" xfId="3" applyFont="1" applyFill="1" applyBorder="1" applyAlignment="1"/>
    <xf numFmtId="0" fontId="2" fillId="2" borderId="54" xfId="1" applyFont="1" applyFill="1" applyBorder="1" applyAlignment="1">
      <alignment horizontal="center" vertical="center" justifyLastLine="1"/>
    </xf>
    <xf numFmtId="178" fontId="2" fillId="2" borderId="56" xfId="3" applyNumberFormat="1" applyFont="1" applyFill="1" applyBorder="1" applyAlignment="1"/>
    <xf numFmtId="177" fontId="2" fillId="2" borderId="57" xfId="1" applyNumberFormat="1" applyFont="1" applyFill="1" applyBorder="1" applyAlignment="1"/>
    <xf numFmtId="38" fontId="5" fillId="2" borderId="61" xfId="3" applyFont="1" applyFill="1" applyBorder="1" applyAlignment="1"/>
    <xf numFmtId="38" fontId="2" fillId="2" borderId="61" xfId="3" applyFont="1" applyFill="1" applyBorder="1" applyAlignment="1"/>
    <xf numFmtId="0" fontId="2" fillId="2" borderId="54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K6">
            <v>1943570</v>
          </cell>
          <cell r="L6">
            <v>41623</v>
          </cell>
          <cell r="N6">
            <v>1923886</v>
          </cell>
          <cell r="O6">
            <v>16719</v>
          </cell>
          <cell r="Q6">
            <v>5389120</v>
          </cell>
          <cell r="R6">
            <v>86975</v>
          </cell>
          <cell r="T6">
            <v>5359229</v>
          </cell>
          <cell r="U6">
            <v>28009</v>
          </cell>
          <cell r="W6">
            <v>90928974</v>
          </cell>
          <cell r="X6">
            <v>1880519</v>
          </cell>
          <cell r="Z6">
            <v>90028642</v>
          </cell>
          <cell r="AA6">
            <v>765853</v>
          </cell>
          <cell r="AI6">
            <v>15880422</v>
          </cell>
          <cell r="AJ6">
            <v>43389</v>
          </cell>
          <cell r="AL6">
            <v>15871219</v>
          </cell>
          <cell r="AM6">
            <v>16624</v>
          </cell>
          <cell r="EA6">
            <v>0</v>
          </cell>
          <cell r="EB6">
            <v>0</v>
          </cell>
          <cell r="EC6">
            <v>4374790.1100000003</v>
          </cell>
          <cell r="ED6">
            <v>4370415</v>
          </cell>
          <cell r="EJ6">
            <v>465</v>
          </cell>
          <cell r="EK6">
            <v>9</v>
          </cell>
          <cell r="EL6">
            <v>25</v>
          </cell>
          <cell r="EM6">
            <v>0</v>
          </cell>
          <cell r="EN6">
            <v>21667</v>
          </cell>
          <cell r="EO6">
            <v>419</v>
          </cell>
          <cell r="ER6">
            <v>2834</v>
          </cell>
          <cell r="ES6">
            <v>138</v>
          </cell>
          <cell r="FZ6">
            <v>7</v>
          </cell>
          <cell r="GA6">
            <v>3597</v>
          </cell>
          <cell r="GC6">
            <v>125</v>
          </cell>
          <cell r="GD6">
            <v>9272</v>
          </cell>
          <cell r="GF6">
            <v>331</v>
          </cell>
          <cell r="GG6">
            <v>147582</v>
          </cell>
          <cell r="GL6">
            <v>0</v>
          </cell>
          <cell r="GM6">
            <v>1797</v>
          </cell>
        </row>
        <row r="7">
          <cell r="K7">
            <v>229553</v>
          </cell>
          <cell r="L7">
            <v>6871</v>
          </cell>
          <cell r="N7">
            <v>227003</v>
          </cell>
          <cell r="O7">
            <v>2321</v>
          </cell>
          <cell r="Q7">
            <v>443295</v>
          </cell>
          <cell r="R7">
            <v>3904</v>
          </cell>
          <cell r="T7">
            <v>440027</v>
          </cell>
          <cell r="U7">
            <v>783</v>
          </cell>
          <cell r="W7">
            <v>5964405</v>
          </cell>
          <cell r="X7">
            <v>178524</v>
          </cell>
          <cell r="Z7">
            <v>5898140</v>
          </cell>
          <cell r="AA7">
            <v>60314</v>
          </cell>
          <cell r="AI7">
            <v>903855</v>
          </cell>
          <cell r="AJ7">
            <v>7978</v>
          </cell>
          <cell r="AL7">
            <v>899093</v>
          </cell>
          <cell r="AM7">
            <v>1599</v>
          </cell>
          <cell r="EA7">
            <v>0</v>
          </cell>
          <cell r="EB7">
            <v>0</v>
          </cell>
          <cell r="EC7">
            <v>173037</v>
          </cell>
          <cell r="ED7">
            <v>172171.815</v>
          </cell>
          <cell r="EJ7">
            <v>80</v>
          </cell>
          <cell r="EK7">
            <v>2</v>
          </cell>
          <cell r="EL7">
            <v>-709</v>
          </cell>
          <cell r="EM7">
            <v>-12</v>
          </cell>
          <cell r="EN7">
            <v>2085</v>
          </cell>
          <cell r="EO7">
            <v>43</v>
          </cell>
          <cell r="ER7">
            <v>-1450</v>
          </cell>
          <cell r="ES7">
            <v>-24</v>
          </cell>
          <cell r="FZ7">
            <v>0</v>
          </cell>
          <cell r="GA7">
            <v>910</v>
          </cell>
          <cell r="GC7">
            <v>50</v>
          </cell>
          <cell r="GD7">
            <v>953</v>
          </cell>
          <cell r="GF7">
            <v>0</v>
          </cell>
          <cell r="GG7">
            <v>23641</v>
          </cell>
          <cell r="GL7">
            <v>0</v>
          </cell>
          <cell r="GM7">
            <v>1948</v>
          </cell>
        </row>
        <row r="8">
          <cell r="K8">
            <v>90620</v>
          </cell>
          <cell r="L8">
            <v>2541</v>
          </cell>
          <cell r="N8">
            <v>89621</v>
          </cell>
          <cell r="O8">
            <v>693</v>
          </cell>
          <cell r="Q8">
            <v>139234</v>
          </cell>
          <cell r="R8">
            <v>3352</v>
          </cell>
          <cell r="T8">
            <v>138054</v>
          </cell>
          <cell r="U8">
            <v>1290</v>
          </cell>
          <cell r="W8">
            <v>2198812</v>
          </cell>
          <cell r="X8">
            <v>61669</v>
          </cell>
          <cell r="Z8">
            <v>2174588</v>
          </cell>
          <cell r="AA8">
            <v>16818</v>
          </cell>
          <cell r="AI8">
            <v>125275</v>
          </cell>
          <cell r="AJ8">
            <v>234</v>
          </cell>
          <cell r="AL8">
            <v>126726</v>
          </cell>
          <cell r="AM8">
            <v>139</v>
          </cell>
          <cell r="EA8">
            <v>0</v>
          </cell>
          <cell r="EB8">
            <v>0</v>
          </cell>
          <cell r="EC8">
            <v>35791</v>
          </cell>
          <cell r="ED8">
            <v>36220</v>
          </cell>
          <cell r="EJ8">
            <v>14</v>
          </cell>
          <cell r="EK8">
            <v>0</v>
          </cell>
          <cell r="EL8">
            <v>65</v>
          </cell>
          <cell r="EM8">
            <v>0</v>
          </cell>
          <cell r="EN8">
            <v>353</v>
          </cell>
          <cell r="EO8">
            <v>1</v>
          </cell>
          <cell r="ER8">
            <v>1516</v>
          </cell>
          <cell r="ES8">
            <v>0</v>
          </cell>
          <cell r="FZ8">
            <v>10</v>
          </cell>
          <cell r="GA8">
            <v>41</v>
          </cell>
          <cell r="GC8">
            <v>0</v>
          </cell>
          <cell r="GD8">
            <v>339</v>
          </cell>
          <cell r="GF8">
            <v>232</v>
          </cell>
          <cell r="GG8">
            <v>1015</v>
          </cell>
          <cell r="GL8">
            <v>0</v>
          </cell>
          <cell r="GM8">
            <v>0</v>
          </cell>
        </row>
        <row r="9">
          <cell r="K9">
            <v>102753</v>
          </cell>
          <cell r="L9">
            <v>5613</v>
          </cell>
          <cell r="N9">
            <v>101568</v>
          </cell>
          <cell r="O9">
            <v>1053</v>
          </cell>
          <cell r="Q9">
            <v>175589</v>
          </cell>
          <cell r="R9">
            <v>3713</v>
          </cell>
          <cell r="T9">
            <v>174911</v>
          </cell>
          <cell r="U9">
            <v>293</v>
          </cell>
          <cell r="W9">
            <v>2298196</v>
          </cell>
          <cell r="X9">
            <v>125544</v>
          </cell>
          <cell r="Z9">
            <v>2271672</v>
          </cell>
          <cell r="AA9">
            <v>23561</v>
          </cell>
          <cell r="AI9">
            <v>162957</v>
          </cell>
          <cell r="AJ9">
            <v>3446</v>
          </cell>
          <cell r="AL9">
            <v>162328</v>
          </cell>
          <cell r="AM9">
            <v>272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J9">
            <v>16</v>
          </cell>
          <cell r="EK9">
            <v>3</v>
          </cell>
          <cell r="EL9">
            <v>37</v>
          </cell>
          <cell r="EM9">
            <v>0</v>
          </cell>
          <cell r="EN9">
            <v>351</v>
          </cell>
          <cell r="EO9">
            <v>69</v>
          </cell>
          <cell r="ER9">
            <v>34</v>
          </cell>
          <cell r="ES9">
            <v>0</v>
          </cell>
          <cell r="FZ9">
            <v>5</v>
          </cell>
          <cell r="GA9">
            <v>466</v>
          </cell>
          <cell r="GC9">
            <v>0</v>
          </cell>
          <cell r="GD9">
            <v>285</v>
          </cell>
          <cell r="GF9">
            <v>115</v>
          </cell>
          <cell r="GG9">
            <v>10432</v>
          </cell>
          <cell r="GL9">
            <v>0</v>
          </cell>
          <cell r="GM9">
            <v>265</v>
          </cell>
        </row>
        <row r="10">
          <cell r="K10">
            <v>54887</v>
          </cell>
          <cell r="L10">
            <v>3195</v>
          </cell>
          <cell r="N10">
            <v>54195</v>
          </cell>
          <cell r="O10">
            <v>545</v>
          </cell>
          <cell r="Q10">
            <v>109468</v>
          </cell>
          <cell r="R10">
            <v>2402</v>
          </cell>
          <cell r="T10">
            <v>109268</v>
          </cell>
          <cell r="U10">
            <v>150</v>
          </cell>
          <cell r="W10">
            <v>1266748</v>
          </cell>
          <cell r="X10">
            <v>73747</v>
          </cell>
          <cell r="Z10">
            <v>1250778</v>
          </cell>
          <cell r="AA10">
            <v>12540</v>
          </cell>
          <cell r="AI10">
            <v>197548</v>
          </cell>
          <cell r="AJ10">
            <v>5</v>
          </cell>
          <cell r="AL10">
            <v>196882</v>
          </cell>
          <cell r="AM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J10">
            <v>4</v>
          </cell>
          <cell r="EK10">
            <v>0</v>
          </cell>
          <cell r="EL10">
            <v>0</v>
          </cell>
          <cell r="EM10">
            <v>0</v>
          </cell>
          <cell r="EN10">
            <v>80</v>
          </cell>
          <cell r="EO10">
            <v>0</v>
          </cell>
          <cell r="ER10">
            <v>0</v>
          </cell>
          <cell r="ES10">
            <v>0</v>
          </cell>
          <cell r="FZ10">
            <v>0</v>
          </cell>
          <cell r="GA10">
            <v>300</v>
          </cell>
          <cell r="GC10">
            <v>0</v>
          </cell>
          <cell r="GD10">
            <v>1100</v>
          </cell>
          <cell r="GF10">
            <v>0</v>
          </cell>
          <cell r="GG10">
            <v>6934</v>
          </cell>
          <cell r="GL10">
            <v>0</v>
          </cell>
          <cell r="GM10">
            <v>0</v>
          </cell>
        </row>
        <row r="11">
          <cell r="K11">
            <v>141508</v>
          </cell>
          <cell r="L11">
            <v>3738</v>
          </cell>
          <cell r="N11">
            <v>140039</v>
          </cell>
          <cell r="O11">
            <v>989</v>
          </cell>
          <cell r="Q11">
            <v>322061</v>
          </cell>
          <cell r="R11">
            <v>3324</v>
          </cell>
          <cell r="T11">
            <v>320713</v>
          </cell>
          <cell r="U11">
            <v>1368</v>
          </cell>
          <cell r="W11">
            <v>4269625</v>
          </cell>
          <cell r="X11">
            <v>114602</v>
          </cell>
          <cell r="Z11">
            <v>4225308</v>
          </cell>
          <cell r="AA11">
            <v>30298</v>
          </cell>
          <cell r="AI11">
            <v>396313</v>
          </cell>
          <cell r="AJ11">
            <v>1708</v>
          </cell>
          <cell r="AL11">
            <v>395820</v>
          </cell>
          <cell r="AM11">
            <v>943</v>
          </cell>
          <cell r="EA11">
            <v>0</v>
          </cell>
          <cell r="EB11">
            <v>0</v>
          </cell>
          <cell r="EC11">
            <v>112517</v>
          </cell>
          <cell r="ED11">
            <v>112404</v>
          </cell>
          <cell r="EJ11">
            <v>41</v>
          </cell>
          <cell r="EK11">
            <v>0</v>
          </cell>
          <cell r="EL11">
            <v>8</v>
          </cell>
          <cell r="EM11">
            <v>0</v>
          </cell>
          <cell r="EN11">
            <v>1224</v>
          </cell>
          <cell r="EO11">
            <v>7</v>
          </cell>
          <cell r="ER11">
            <v>0</v>
          </cell>
          <cell r="ES11">
            <v>0</v>
          </cell>
          <cell r="FZ11">
            <v>5</v>
          </cell>
          <cell r="GA11">
            <v>360</v>
          </cell>
          <cell r="GC11">
            <v>37</v>
          </cell>
          <cell r="GD11">
            <v>316</v>
          </cell>
          <cell r="GF11">
            <v>139</v>
          </cell>
          <cell r="GG11">
            <v>11031</v>
          </cell>
          <cell r="GL11">
            <v>0</v>
          </cell>
          <cell r="GM11">
            <v>0</v>
          </cell>
        </row>
        <row r="12">
          <cell r="K12">
            <v>46336</v>
          </cell>
          <cell r="L12">
            <v>2873</v>
          </cell>
          <cell r="N12">
            <v>45763</v>
          </cell>
          <cell r="O12">
            <v>424</v>
          </cell>
          <cell r="Q12">
            <v>79408</v>
          </cell>
          <cell r="R12">
            <v>1121</v>
          </cell>
          <cell r="T12">
            <v>79045</v>
          </cell>
          <cell r="U12">
            <v>50</v>
          </cell>
          <cell r="W12">
            <v>1041206</v>
          </cell>
          <cell r="X12">
            <v>64387</v>
          </cell>
          <cell r="Z12">
            <v>1028364</v>
          </cell>
          <cell r="AA12">
            <v>9501</v>
          </cell>
          <cell r="AI12">
            <v>117641</v>
          </cell>
          <cell r="AJ12">
            <v>34</v>
          </cell>
          <cell r="AL12">
            <v>117623</v>
          </cell>
          <cell r="AM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J12">
            <v>25</v>
          </cell>
          <cell r="EK12">
            <v>0</v>
          </cell>
          <cell r="EL12">
            <v>0</v>
          </cell>
          <cell r="EM12">
            <v>0</v>
          </cell>
          <cell r="EN12">
            <v>578</v>
          </cell>
          <cell r="EO12">
            <v>0</v>
          </cell>
          <cell r="ER12">
            <v>0</v>
          </cell>
          <cell r="ES12">
            <v>0</v>
          </cell>
          <cell r="FZ12">
            <v>1</v>
          </cell>
          <cell r="GA12">
            <v>214</v>
          </cell>
          <cell r="GC12">
            <v>0</v>
          </cell>
          <cell r="GD12">
            <v>250</v>
          </cell>
          <cell r="GF12">
            <v>28</v>
          </cell>
          <cell r="GG12">
            <v>4803</v>
          </cell>
          <cell r="GL12">
            <v>0</v>
          </cell>
          <cell r="GM12">
            <v>0</v>
          </cell>
        </row>
        <row r="13">
          <cell r="K13">
            <v>111567</v>
          </cell>
          <cell r="L13">
            <v>3492</v>
          </cell>
          <cell r="N13">
            <v>110375</v>
          </cell>
          <cell r="O13">
            <v>784</v>
          </cell>
          <cell r="Q13">
            <v>172829</v>
          </cell>
          <cell r="R13">
            <v>2092</v>
          </cell>
          <cell r="T13">
            <v>171991</v>
          </cell>
          <cell r="U13">
            <v>943</v>
          </cell>
          <cell r="W13">
            <v>3165944</v>
          </cell>
          <cell r="X13">
            <v>99104</v>
          </cell>
          <cell r="Z13">
            <v>3132108</v>
          </cell>
          <cell r="AA13">
            <v>22257</v>
          </cell>
          <cell r="AI13">
            <v>216943</v>
          </cell>
          <cell r="AJ13">
            <v>2625</v>
          </cell>
          <cell r="AL13">
            <v>218021</v>
          </cell>
          <cell r="AM13">
            <v>1184</v>
          </cell>
          <cell r="EA13">
            <v>0</v>
          </cell>
          <cell r="EB13">
            <v>0</v>
          </cell>
          <cell r="EC13">
            <v>61902</v>
          </cell>
          <cell r="ED13">
            <v>62212</v>
          </cell>
          <cell r="EJ13">
            <v>21</v>
          </cell>
          <cell r="EK13">
            <v>7</v>
          </cell>
          <cell r="EL13">
            <v>71</v>
          </cell>
          <cell r="EM13">
            <v>0</v>
          </cell>
          <cell r="EN13">
            <v>590</v>
          </cell>
          <cell r="EO13">
            <v>201</v>
          </cell>
          <cell r="ER13">
            <v>1200</v>
          </cell>
          <cell r="ES13">
            <v>0</v>
          </cell>
          <cell r="FZ13">
            <v>4</v>
          </cell>
          <cell r="GA13">
            <v>333</v>
          </cell>
          <cell r="GC13">
            <v>0</v>
          </cell>
          <cell r="GD13">
            <v>300</v>
          </cell>
          <cell r="GF13">
            <v>113</v>
          </cell>
          <cell r="GG13">
            <v>9462</v>
          </cell>
          <cell r="GL13">
            <v>0</v>
          </cell>
          <cell r="GM13">
            <v>62</v>
          </cell>
        </row>
        <row r="14">
          <cell r="K14">
            <v>77455</v>
          </cell>
          <cell r="L14">
            <v>2159</v>
          </cell>
          <cell r="N14">
            <v>75578</v>
          </cell>
          <cell r="O14">
            <v>470</v>
          </cell>
          <cell r="Q14">
            <v>150674</v>
          </cell>
          <cell r="R14">
            <v>557</v>
          </cell>
          <cell r="T14">
            <v>149560</v>
          </cell>
          <cell r="U14">
            <v>25</v>
          </cell>
          <cell r="W14">
            <v>2110600</v>
          </cell>
          <cell r="X14">
            <v>58848</v>
          </cell>
          <cell r="Z14">
            <v>2090824</v>
          </cell>
          <cell r="AA14">
            <v>12815</v>
          </cell>
          <cell r="AI14">
            <v>450936</v>
          </cell>
          <cell r="AJ14">
            <v>1669</v>
          </cell>
          <cell r="AL14">
            <v>450975</v>
          </cell>
          <cell r="AM14">
            <v>73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J14">
            <v>9</v>
          </cell>
          <cell r="EK14">
            <v>1</v>
          </cell>
          <cell r="EL14">
            <v>25</v>
          </cell>
          <cell r="EM14">
            <v>0</v>
          </cell>
          <cell r="EN14">
            <v>260</v>
          </cell>
          <cell r="EO14">
            <v>18</v>
          </cell>
          <cell r="ER14">
            <v>75</v>
          </cell>
          <cell r="ES14">
            <v>0</v>
          </cell>
          <cell r="FZ14">
            <v>0</v>
          </cell>
          <cell r="GA14">
            <v>120</v>
          </cell>
          <cell r="GC14">
            <v>0</v>
          </cell>
          <cell r="GD14">
            <v>40</v>
          </cell>
          <cell r="GF14">
            <v>0</v>
          </cell>
          <cell r="GG14">
            <v>3282</v>
          </cell>
          <cell r="GL14">
            <v>0</v>
          </cell>
          <cell r="GM14">
            <v>118</v>
          </cell>
        </row>
        <row r="15">
          <cell r="K15">
            <v>113057</v>
          </cell>
          <cell r="L15">
            <v>4234</v>
          </cell>
          <cell r="N15">
            <v>111675</v>
          </cell>
          <cell r="O15">
            <v>966</v>
          </cell>
          <cell r="Q15">
            <v>177351</v>
          </cell>
          <cell r="R15">
            <v>5483</v>
          </cell>
          <cell r="T15">
            <v>175900</v>
          </cell>
          <cell r="U15">
            <v>449</v>
          </cell>
          <cell r="W15">
            <v>2668954</v>
          </cell>
          <cell r="X15">
            <v>99962</v>
          </cell>
          <cell r="Z15">
            <v>2636324</v>
          </cell>
          <cell r="AA15">
            <v>22810</v>
          </cell>
          <cell r="AI15">
            <v>207595</v>
          </cell>
          <cell r="AJ15">
            <v>1027</v>
          </cell>
          <cell r="AL15">
            <v>207571</v>
          </cell>
          <cell r="AM15">
            <v>90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J15">
            <v>76</v>
          </cell>
          <cell r="EK15">
            <v>1</v>
          </cell>
          <cell r="EL15">
            <v>31</v>
          </cell>
          <cell r="EM15">
            <v>0</v>
          </cell>
          <cell r="EN15">
            <v>1795</v>
          </cell>
          <cell r="EO15">
            <v>34</v>
          </cell>
          <cell r="ER15">
            <v>36</v>
          </cell>
          <cell r="ES15">
            <v>0</v>
          </cell>
          <cell r="FZ15">
            <v>0</v>
          </cell>
          <cell r="GA15">
            <v>480</v>
          </cell>
          <cell r="GC15">
            <v>0</v>
          </cell>
          <cell r="GD15">
            <v>2356</v>
          </cell>
          <cell r="GF15">
            <v>0</v>
          </cell>
          <cell r="GG15">
            <v>11323</v>
          </cell>
          <cell r="GL15">
            <v>0</v>
          </cell>
          <cell r="GM15">
            <v>24</v>
          </cell>
        </row>
        <row r="16">
          <cell r="K16">
            <v>95313</v>
          </cell>
          <cell r="L16">
            <v>3091</v>
          </cell>
          <cell r="N16">
            <v>94442</v>
          </cell>
          <cell r="O16">
            <v>779</v>
          </cell>
          <cell r="Q16">
            <v>154935</v>
          </cell>
          <cell r="R16">
            <v>3852</v>
          </cell>
          <cell r="T16">
            <v>153926</v>
          </cell>
          <cell r="U16">
            <v>510</v>
          </cell>
          <cell r="W16">
            <v>2166700</v>
          </cell>
          <cell r="X16">
            <v>70332</v>
          </cell>
          <cell r="Z16">
            <v>2148828</v>
          </cell>
          <cell r="AA16">
            <v>17713</v>
          </cell>
          <cell r="AI16">
            <v>176661</v>
          </cell>
          <cell r="AJ16">
            <v>1651</v>
          </cell>
          <cell r="AL16">
            <v>176413</v>
          </cell>
          <cell r="AM16">
            <v>218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J16">
            <v>55</v>
          </cell>
          <cell r="EK16">
            <v>0</v>
          </cell>
          <cell r="EL16">
            <v>0</v>
          </cell>
          <cell r="EM16">
            <v>0</v>
          </cell>
          <cell r="EN16">
            <v>1250</v>
          </cell>
          <cell r="EO16">
            <v>6</v>
          </cell>
          <cell r="ER16">
            <v>0</v>
          </cell>
          <cell r="ES16">
            <v>0</v>
          </cell>
          <cell r="FZ16">
            <v>0</v>
          </cell>
          <cell r="GA16">
            <v>239</v>
          </cell>
          <cell r="GC16">
            <v>0</v>
          </cell>
          <cell r="GD16">
            <v>1077</v>
          </cell>
          <cell r="GF16">
            <v>0</v>
          </cell>
          <cell r="GG16">
            <v>5432</v>
          </cell>
          <cell r="GL16">
            <v>0</v>
          </cell>
          <cell r="GM16">
            <v>461</v>
          </cell>
        </row>
        <row r="17">
          <cell r="K17">
            <v>68474</v>
          </cell>
          <cell r="L17">
            <v>2757</v>
          </cell>
          <cell r="N17">
            <v>67620</v>
          </cell>
          <cell r="O17">
            <v>660</v>
          </cell>
          <cell r="Q17">
            <v>78938</v>
          </cell>
          <cell r="R17">
            <v>1048</v>
          </cell>
          <cell r="T17">
            <v>78688</v>
          </cell>
          <cell r="U17">
            <v>54</v>
          </cell>
          <cell r="W17">
            <v>1596817</v>
          </cell>
          <cell r="X17">
            <v>64296</v>
          </cell>
          <cell r="Z17">
            <v>1576887</v>
          </cell>
          <cell r="AA17">
            <v>15387</v>
          </cell>
          <cell r="AI17">
            <v>76828</v>
          </cell>
          <cell r="AJ17">
            <v>3084</v>
          </cell>
          <cell r="AL17">
            <v>76585</v>
          </cell>
          <cell r="AM17">
            <v>600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J17">
            <v>29</v>
          </cell>
          <cell r="EK17">
            <v>0</v>
          </cell>
          <cell r="EL17">
            <v>50</v>
          </cell>
          <cell r="EM17">
            <v>0</v>
          </cell>
          <cell r="EN17">
            <v>678</v>
          </cell>
          <cell r="EO17">
            <v>3</v>
          </cell>
          <cell r="ER17">
            <v>231</v>
          </cell>
          <cell r="ES17">
            <v>0</v>
          </cell>
          <cell r="FZ17">
            <v>2</v>
          </cell>
          <cell r="GA17">
            <v>299</v>
          </cell>
          <cell r="GC17">
            <v>0</v>
          </cell>
          <cell r="GD17">
            <v>0</v>
          </cell>
          <cell r="GF17">
            <v>57</v>
          </cell>
          <cell r="GG17">
            <v>6958</v>
          </cell>
          <cell r="GL17">
            <v>0</v>
          </cell>
          <cell r="GM17">
            <v>0</v>
          </cell>
        </row>
        <row r="18">
          <cell r="K18">
            <v>218808</v>
          </cell>
          <cell r="L18">
            <v>10205</v>
          </cell>
          <cell r="N18">
            <v>216294</v>
          </cell>
          <cell r="O18">
            <v>1348</v>
          </cell>
          <cell r="Q18">
            <v>374949</v>
          </cell>
          <cell r="R18">
            <v>4375</v>
          </cell>
          <cell r="T18">
            <v>375014</v>
          </cell>
          <cell r="U18">
            <v>513</v>
          </cell>
          <cell r="W18">
            <v>5384911</v>
          </cell>
          <cell r="X18">
            <v>251140</v>
          </cell>
          <cell r="Z18">
            <v>5323047</v>
          </cell>
          <cell r="AA18">
            <v>33161</v>
          </cell>
          <cell r="AI18">
            <v>680492</v>
          </cell>
          <cell r="AJ18">
            <v>7939</v>
          </cell>
          <cell r="AL18">
            <v>680619</v>
          </cell>
          <cell r="AM18">
            <v>931</v>
          </cell>
          <cell r="EA18">
            <v>0</v>
          </cell>
          <cell r="EB18">
            <v>0</v>
          </cell>
          <cell r="EC18">
            <v>195022</v>
          </cell>
          <cell r="ED18">
            <v>195022</v>
          </cell>
          <cell r="EJ18">
            <v>125</v>
          </cell>
          <cell r="EK18">
            <v>1</v>
          </cell>
          <cell r="EL18">
            <v>173</v>
          </cell>
          <cell r="EM18">
            <v>0</v>
          </cell>
          <cell r="EN18">
            <v>3072</v>
          </cell>
          <cell r="EO18">
            <v>29</v>
          </cell>
          <cell r="ER18">
            <v>3110</v>
          </cell>
          <cell r="ES18">
            <v>0</v>
          </cell>
          <cell r="FZ18">
            <v>10</v>
          </cell>
          <cell r="GA18">
            <v>971</v>
          </cell>
          <cell r="GC18">
            <v>34</v>
          </cell>
          <cell r="GD18">
            <v>358</v>
          </cell>
          <cell r="GF18">
            <v>243</v>
          </cell>
          <cell r="GG18">
            <v>23881</v>
          </cell>
          <cell r="GL18">
            <v>61</v>
          </cell>
          <cell r="GM18">
            <v>650</v>
          </cell>
        </row>
        <row r="19">
          <cell r="K19">
            <v>94113</v>
          </cell>
          <cell r="L19">
            <v>1519</v>
          </cell>
          <cell r="N19">
            <v>93658</v>
          </cell>
          <cell r="O19">
            <v>557</v>
          </cell>
          <cell r="Q19">
            <v>134104</v>
          </cell>
          <cell r="R19">
            <v>914</v>
          </cell>
          <cell r="T19">
            <v>133328</v>
          </cell>
          <cell r="U19">
            <v>593</v>
          </cell>
          <cell r="W19">
            <v>2946801</v>
          </cell>
          <cell r="X19">
            <v>47564</v>
          </cell>
          <cell r="Z19">
            <v>2932542</v>
          </cell>
          <cell r="AA19">
            <v>17446</v>
          </cell>
          <cell r="AI19">
            <v>184010</v>
          </cell>
          <cell r="AJ19">
            <v>455</v>
          </cell>
          <cell r="AL19">
            <v>183999</v>
          </cell>
          <cell r="AM19">
            <v>452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J19">
            <v>10</v>
          </cell>
          <cell r="EK19">
            <v>1</v>
          </cell>
          <cell r="EL19">
            <v>0</v>
          </cell>
          <cell r="EM19">
            <v>0</v>
          </cell>
          <cell r="EN19">
            <v>326</v>
          </cell>
          <cell r="EO19">
            <v>20</v>
          </cell>
          <cell r="ER19">
            <v>0</v>
          </cell>
          <cell r="ES19">
            <v>0</v>
          </cell>
          <cell r="FZ19">
            <v>0</v>
          </cell>
          <cell r="GA19">
            <v>60</v>
          </cell>
          <cell r="GC19">
            <v>0</v>
          </cell>
          <cell r="GD19">
            <v>130</v>
          </cell>
          <cell r="GF19">
            <v>0</v>
          </cell>
          <cell r="GG19">
            <v>1864</v>
          </cell>
          <cell r="GL19">
            <v>0</v>
          </cell>
          <cell r="GM19">
            <v>0</v>
          </cell>
        </row>
        <row r="20">
          <cell r="K20">
            <v>23973</v>
          </cell>
          <cell r="L20">
            <v>930</v>
          </cell>
          <cell r="N20">
            <v>23647</v>
          </cell>
          <cell r="O20">
            <v>199</v>
          </cell>
          <cell r="Q20">
            <v>43386</v>
          </cell>
          <cell r="R20">
            <v>651</v>
          </cell>
          <cell r="T20">
            <v>43140</v>
          </cell>
          <cell r="U20">
            <v>360</v>
          </cell>
          <cell r="W20">
            <v>403511</v>
          </cell>
          <cell r="X20">
            <v>15661</v>
          </cell>
          <cell r="Z20">
            <v>398015</v>
          </cell>
          <cell r="AA20">
            <v>3353</v>
          </cell>
          <cell r="AI20">
            <v>40793</v>
          </cell>
          <cell r="AJ20">
            <v>10</v>
          </cell>
          <cell r="AL20">
            <v>40791</v>
          </cell>
          <cell r="AM20">
            <v>10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J20">
            <v>4</v>
          </cell>
          <cell r="EK20">
            <v>0</v>
          </cell>
          <cell r="EL20">
            <v>0</v>
          </cell>
          <cell r="EM20">
            <v>0</v>
          </cell>
          <cell r="EN20">
            <v>68</v>
          </cell>
          <cell r="EO20">
            <v>0</v>
          </cell>
          <cell r="ER20">
            <v>0</v>
          </cell>
          <cell r="ES20">
            <v>0</v>
          </cell>
          <cell r="FZ20">
            <v>0</v>
          </cell>
          <cell r="GA20">
            <v>24</v>
          </cell>
          <cell r="GC20">
            <v>0</v>
          </cell>
          <cell r="GD20">
            <v>0</v>
          </cell>
          <cell r="GF20">
            <v>0</v>
          </cell>
          <cell r="GG20">
            <v>403</v>
          </cell>
          <cell r="GL20">
            <v>0</v>
          </cell>
          <cell r="GM20">
            <v>0</v>
          </cell>
        </row>
        <row r="21">
          <cell r="K21">
            <v>2142</v>
          </cell>
          <cell r="L21">
            <v>35</v>
          </cell>
          <cell r="N21">
            <v>2132</v>
          </cell>
          <cell r="O21">
            <v>6</v>
          </cell>
          <cell r="Q21">
            <v>4952</v>
          </cell>
          <cell r="R21">
            <v>0</v>
          </cell>
          <cell r="T21">
            <v>4952</v>
          </cell>
          <cell r="U21">
            <v>0</v>
          </cell>
          <cell r="W21">
            <v>38292</v>
          </cell>
          <cell r="X21">
            <v>1212</v>
          </cell>
          <cell r="Z21">
            <v>37956</v>
          </cell>
          <cell r="AA21">
            <v>138</v>
          </cell>
          <cell r="AI21">
            <v>1069</v>
          </cell>
          <cell r="AJ21">
            <v>0</v>
          </cell>
          <cell r="AL21">
            <v>1069</v>
          </cell>
          <cell r="AM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R21">
            <v>0</v>
          </cell>
          <cell r="ES21">
            <v>0</v>
          </cell>
          <cell r="FZ21">
            <v>0</v>
          </cell>
          <cell r="GA21">
            <v>4</v>
          </cell>
          <cell r="GC21">
            <v>0</v>
          </cell>
          <cell r="GD21">
            <v>0</v>
          </cell>
          <cell r="GF21">
            <v>0</v>
          </cell>
          <cell r="GG21">
            <v>44</v>
          </cell>
          <cell r="GL21">
            <v>0</v>
          </cell>
          <cell r="GM21">
            <v>0</v>
          </cell>
        </row>
        <row r="22">
          <cell r="K22">
            <v>42671</v>
          </cell>
          <cell r="L22">
            <v>1736</v>
          </cell>
          <cell r="N22">
            <v>42259</v>
          </cell>
          <cell r="O22">
            <v>391</v>
          </cell>
          <cell r="Q22">
            <v>84454</v>
          </cell>
          <cell r="R22">
            <v>1897</v>
          </cell>
          <cell r="T22">
            <v>84174</v>
          </cell>
          <cell r="U22">
            <v>160</v>
          </cell>
          <cell r="W22">
            <v>1099651</v>
          </cell>
          <cell r="X22">
            <v>45176</v>
          </cell>
          <cell r="Z22">
            <v>1089098</v>
          </cell>
          <cell r="AA22">
            <v>10166</v>
          </cell>
          <cell r="AI22">
            <v>75900</v>
          </cell>
          <cell r="AJ22">
            <v>56</v>
          </cell>
          <cell r="AL22">
            <v>75900</v>
          </cell>
          <cell r="AM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363</v>
          </cell>
          <cell r="EO22">
            <v>0</v>
          </cell>
          <cell r="ER22">
            <v>668</v>
          </cell>
          <cell r="ES22">
            <v>0</v>
          </cell>
          <cell r="FZ22">
            <v>0</v>
          </cell>
          <cell r="GA22">
            <v>239</v>
          </cell>
          <cell r="GC22">
            <v>0</v>
          </cell>
          <cell r="GD22">
            <v>50</v>
          </cell>
          <cell r="GF22">
            <v>0</v>
          </cell>
          <cell r="GG22">
            <v>4592</v>
          </cell>
          <cell r="GL22">
            <v>0</v>
          </cell>
          <cell r="GM22">
            <v>0</v>
          </cell>
        </row>
        <row r="23">
          <cell r="K23">
            <v>17314</v>
          </cell>
          <cell r="L23">
            <v>1049</v>
          </cell>
          <cell r="N23">
            <v>17175</v>
          </cell>
          <cell r="O23">
            <v>291</v>
          </cell>
          <cell r="Q23">
            <v>36959</v>
          </cell>
          <cell r="R23">
            <v>615</v>
          </cell>
          <cell r="T23">
            <v>36909</v>
          </cell>
          <cell r="U23">
            <v>108</v>
          </cell>
          <cell r="W23">
            <v>367677</v>
          </cell>
          <cell r="X23">
            <v>20598</v>
          </cell>
          <cell r="Z23">
            <v>364717</v>
          </cell>
          <cell r="AA23">
            <v>5732</v>
          </cell>
          <cell r="AI23">
            <v>57525</v>
          </cell>
          <cell r="AJ23">
            <v>0</v>
          </cell>
          <cell r="AL23">
            <v>57525</v>
          </cell>
          <cell r="AM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J23">
            <v>8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R23">
            <v>0</v>
          </cell>
          <cell r="ES23">
            <v>0</v>
          </cell>
          <cell r="FZ23">
            <v>0</v>
          </cell>
          <cell r="GA23">
            <v>13</v>
          </cell>
          <cell r="GC23">
            <v>0</v>
          </cell>
          <cell r="GD23">
            <v>0</v>
          </cell>
          <cell r="GF23">
            <v>0</v>
          </cell>
          <cell r="GG23">
            <v>282</v>
          </cell>
          <cell r="GL23">
            <v>0</v>
          </cell>
          <cell r="GM23">
            <v>0</v>
          </cell>
        </row>
        <row r="24">
          <cell r="K24">
            <v>65280</v>
          </cell>
          <cell r="L24">
            <v>3011</v>
          </cell>
          <cell r="N24">
            <v>64453</v>
          </cell>
          <cell r="O24">
            <v>805</v>
          </cell>
          <cell r="Q24">
            <v>92015</v>
          </cell>
          <cell r="R24">
            <v>715</v>
          </cell>
          <cell r="T24">
            <v>91932</v>
          </cell>
          <cell r="U24">
            <v>198</v>
          </cell>
          <cell r="W24">
            <v>1548380</v>
          </cell>
          <cell r="X24">
            <v>71407</v>
          </cell>
          <cell r="Z24">
            <v>1528752</v>
          </cell>
          <cell r="AA24">
            <v>19094</v>
          </cell>
          <cell r="AI24">
            <v>103835</v>
          </cell>
          <cell r="AJ24">
            <v>806</v>
          </cell>
          <cell r="AL24">
            <v>103741</v>
          </cell>
          <cell r="AM24">
            <v>224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J24">
            <v>15</v>
          </cell>
          <cell r="EK24">
            <v>0</v>
          </cell>
          <cell r="EL24">
            <v>0</v>
          </cell>
          <cell r="EM24">
            <v>0</v>
          </cell>
          <cell r="EN24">
            <v>354</v>
          </cell>
          <cell r="EO24">
            <v>2</v>
          </cell>
          <cell r="ER24">
            <v>0</v>
          </cell>
          <cell r="ES24">
            <v>0</v>
          </cell>
          <cell r="FZ24">
            <v>0</v>
          </cell>
          <cell r="GA24">
            <v>128</v>
          </cell>
          <cell r="GC24">
            <v>0</v>
          </cell>
          <cell r="GD24">
            <v>218</v>
          </cell>
          <cell r="GF24">
            <v>0</v>
          </cell>
          <cell r="GG24">
            <v>3026</v>
          </cell>
          <cell r="GL24">
            <v>0</v>
          </cell>
          <cell r="GM24">
            <v>246</v>
          </cell>
        </row>
        <row r="25">
          <cell r="K25">
            <v>15047</v>
          </cell>
          <cell r="L25">
            <v>996</v>
          </cell>
          <cell r="N25">
            <v>14813</v>
          </cell>
          <cell r="O25">
            <v>209</v>
          </cell>
          <cell r="Q25">
            <v>24676</v>
          </cell>
          <cell r="R25">
            <v>180</v>
          </cell>
          <cell r="T25">
            <v>24250</v>
          </cell>
          <cell r="U25">
            <v>180</v>
          </cell>
          <cell r="W25">
            <v>259978</v>
          </cell>
          <cell r="X25">
            <v>17213</v>
          </cell>
          <cell r="Z25">
            <v>255946</v>
          </cell>
          <cell r="AA25">
            <v>3619</v>
          </cell>
          <cell r="AI25">
            <v>20220</v>
          </cell>
          <cell r="AJ25">
            <v>0</v>
          </cell>
          <cell r="AL25">
            <v>20224</v>
          </cell>
          <cell r="AM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J25">
            <v>3</v>
          </cell>
          <cell r="EK25">
            <v>0</v>
          </cell>
          <cell r="EL25">
            <v>34</v>
          </cell>
          <cell r="EM25">
            <v>0</v>
          </cell>
          <cell r="EN25">
            <v>50</v>
          </cell>
          <cell r="EO25">
            <v>0</v>
          </cell>
          <cell r="ER25">
            <v>10</v>
          </cell>
          <cell r="ES25">
            <v>0</v>
          </cell>
          <cell r="FZ25">
            <v>0</v>
          </cell>
          <cell r="GA25">
            <v>10</v>
          </cell>
          <cell r="GC25">
            <v>0</v>
          </cell>
          <cell r="GD25">
            <v>0</v>
          </cell>
          <cell r="GF25">
            <v>0</v>
          </cell>
          <cell r="GG25">
            <v>167</v>
          </cell>
          <cell r="GL25">
            <v>0</v>
          </cell>
          <cell r="GM25">
            <v>0</v>
          </cell>
        </row>
        <row r="26">
          <cell r="K26">
            <v>19967</v>
          </cell>
          <cell r="L26">
            <v>793</v>
          </cell>
          <cell r="N26">
            <v>19769</v>
          </cell>
          <cell r="O26">
            <v>159</v>
          </cell>
          <cell r="Q26">
            <v>29791</v>
          </cell>
          <cell r="R26">
            <v>355</v>
          </cell>
          <cell r="T26">
            <v>29544</v>
          </cell>
          <cell r="U26">
            <v>180</v>
          </cell>
          <cell r="W26">
            <v>388185</v>
          </cell>
          <cell r="X26">
            <v>15408</v>
          </cell>
          <cell r="Z26">
            <v>384496</v>
          </cell>
          <cell r="AA26">
            <v>3100</v>
          </cell>
          <cell r="AI26">
            <v>28872</v>
          </cell>
          <cell r="AJ26">
            <v>0</v>
          </cell>
          <cell r="AL26">
            <v>28868</v>
          </cell>
          <cell r="AM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J26">
            <v>5</v>
          </cell>
          <cell r="EK26">
            <v>1</v>
          </cell>
          <cell r="EL26">
            <v>0</v>
          </cell>
          <cell r="EM26">
            <v>0</v>
          </cell>
          <cell r="EN26">
            <v>92</v>
          </cell>
          <cell r="EO26">
            <v>12</v>
          </cell>
          <cell r="ER26">
            <v>0</v>
          </cell>
          <cell r="ES26">
            <v>0</v>
          </cell>
          <cell r="FZ26">
            <v>0</v>
          </cell>
          <cell r="GA26">
            <v>40</v>
          </cell>
          <cell r="GC26">
            <v>0</v>
          </cell>
          <cell r="GD26">
            <v>0</v>
          </cell>
          <cell r="GF26">
            <v>0</v>
          </cell>
          <cell r="GG26">
            <v>787</v>
          </cell>
          <cell r="GL26">
            <v>0</v>
          </cell>
          <cell r="GM26">
            <v>0</v>
          </cell>
        </row>
        <row r="27">
          <cell r="K27">
            <v>58806</v>
          </cell>
          <cell r="L27">
            <v>1811</v>
          </cell>
          <cell r="N27">
            <v>58242</v>
          </cell>
          <cell r="O27">
            <v>516</v>
          </cell>
          <cell r="Q27">
            <v>72791</v>
          </cell>
          <cell r="R27">
            <v>917</v>
          </cell>
          <cell r="T27">
            <v>72358</v>
          </cell>
          <cell r="U27">
            <v>192</v>
          </cell>
          <cell r="W27">
            <v>1357886</v>
          </cell>
          <cell r="X27">
            <v>41829</v>
          </cell>
          <cell r="Z27">
            <v>1344868</v>
          </cell>
          <cell r="AA27">
            <v>11894</v>
          </cell>
          <cell r="AI27">
            <v>96716</v>
          </cell>
          <cell r="AJ27">
            <v>752</v>
          </cell>
          <cell r="AL27">
            <v>96192</v>
          </cell>
          <cell r="AM27">
            <v>157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J27">
            <v>17</v>
          </cell>
          <cell r="EK27">
            <v>5</v>
          </cell>
          <cell r="EL27">
            <v>0</v>
          </cell>
          <cell r="EM27">
            <v>113</v>
          </cell>
          <cell r="EN27">
            <v>383</v>
          </cell>
          <cell r="EO27">
            <v>0</v>
          </cell>
          <cell r="ER27">
            <v>0</v>
          </cell>
          <cell r="ES27">
            <v>0</v>
          </cell>
          <cell r="FZ27">
            <v>0</v>
          </cell>
          <cell r="GA27">
            <v>101</v>
          </cell>
          <cell r="GC27">
            <v>0</v>
          </cell>
          <cell r="GD27">
            <v>112</v>
          </cell>
          <cell r="GF27">
            <v>0</v>
          </cell>
          <cell r="GG27">
            <v>2331</v>
          </cell>
          <cell r="GL27">
            <v>0</v>
          </cell>
          <cell r="GM27">
            <v>92</v>
          </cell>
        </row>
        <row r="28">
          <cell r="K28">
            <v>20009</v>
          </cell>
          <cell r="L28">
            <v>814</v>
          </cell>
          <cell r="N28">
            <v>19726</v>
          </cell>
          <cell r="O28">
            <v>280</v>
          </cell>
          <cell r="Q28">
            <v>26050</v>
          </cell>
          <cell r="R28">
            <v>468</v>
          </cell>
          <cell r="T28">
            <v>25892</v>
          </cell>
          <cell r="U28">
            <v>264</v>
          </cell>
          <cell r="W28">
            <v>417379</v>
          </cell>
          <cell r="X28">
            <v>16973</v>
          </cell>
          <cell r="Z28">
            <v>411456</v>
          </cell>
          <cell r="AA28">
            <v>5838</v>
          </cell>
          <cell r="AI28">
            <v>33077</v>
          </cell>
          <cell r="AJ28">
            <v>7</v>
          </cell>
          <cell r="AL28">
            <v>33138</v>
          </cell>
          <cell r="AM28">
            <v>7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J28">
            <v>12</v>
          </cell>
          <cell r="EK28">
            <v>0</v>
          </cell>
          <cell r="EL28">
            <v>0</v>
          </cell>
          <cell r="EM28">
            <v>0</v>
          </cell>
          <cell r="EN28">
            <v>248</v>
          </cell>
          <cell r="EO28">
            <v>0</v>
          </cell>
          <cell r="ER28">
            <v>62</v>
          </cell>
          <cell r="ES28">
            <v>0</v>
          </cell>
          <cell r="FZ28">
            <v>2</v>
          </cell>
          <cell r="GA28">
            <v>113</v>
          </cell>
          <cell r="GC28">
            <v>0</v>
          </cell>
          <cell r="GD28">
            <v>0</v>
          </cell>
          <cell r="GF28">
            <v>42</v>
          </cell>
          <cell r="GG28">
            <v>2342</v>
          </cell>
          <cell r="GL28">
            <v>0</v>
          </cell>
          <cell r="GM28">
            <v>0</v>
          </cell>
        </row>
        <row r="29">
          <cell r="K29">
            <v>22561</v>
          </cell>
          <cell r="L29">
            <v>525</v>
          </cell>
          <cell r="N29">
            <v>22443</v>
          </cell>
          <cell r="O29">
            <v>104</v>
          </cell>
          <cell r="Q29">
            <v>36770</v>
          </cell>
          <cell r="R29">
            <v>797</v>
          </cell>
          <cell r="T29">
            <v>36770</v>
          </cell>
          <cell r="U29">
            <v>661</v>
          </cell>
          <cell r="W29">
            <v>478792</v>
          </cell>
          <cell r="X29">
            <v>11147</v>
          </cell>
          <cell r="Z29">
            <v>476280</v>
          </cell>
          <cell r="AA29">
            <v>2217</v>
          </cell>
          <cell r="AI29">
            <v>17120</v>
          </cell>
          <cell r="AJ29">
            <v>49</v>
          </cell>
          <cell r="AL29">
            <v>17120</v>
          </cell>
          <cell r="AM29">
            <v>41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R29">
            <v>0</v>
          </cell>
          <cell r="ES29">
            <v>0</v>
          </cell>
          <cell r="FZ29">
            <v>2</v>
          </cell>
          <cell r="GA29">
            <v>44</v>
          </cell>
          <cell r="GC29">
            <v>0</v>
          </cell>
          <cell r="GD29">
            <v>0</v>
          </cell>
          <cell r="GF29">
            <v>26</v>
          </cell>
          <cell r="GG29">
            <v>933</v>
          </cell>
          <cell r="GL29">
            <v>0</v>
          </cell>
          <cell r="GM29">
            <v>0</v>
          </cell>
        </row>
        <row r="30">
          <cell r="K30">
            <v>32048</v>
          </cell>
          <cell r="L30">
            <v>1478</v>
          </cell>
          <cell r="N30">
            <v>31606</v>
          </cell>
          <cell r="O30">
            <v>329</v>
          </cell>
          <cell r="Q30">
            <v>25992</v>
          </cell>
          <cell r="R30">
            <v>185</v>
          </cell>
          <cell r="T30">
            <v>25845</v>
          </cell>
          <cell r="U30">
            <v>89</v>
          </cell>
          <cell r="W30">
            <v>779006</v>
          </cell>
          <cell r="X30">
            <v>35941</v>
          </cell>
          <cell r="Z30">
            <v>768541</v>
          </cell>
          <cell r="AA30">
            <v>8004</v>
          </cell>
          <cell r="AI30">
            <v>15348</v>
          </cell>
          <cell r="AJ30">
            <v>0</v>
          </cell>
          <cell r="AL30">
            <v>15348</v>
          </cell>
          <cell r="AM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29</v>
          </cell>
          <cell r="EO30">
            <v>0</v>
          </cell>
          <cell r="ER30">
            <v>0</v>
          </cell>
          <cell r="ES30">
            <v>0</v>
          </cell>
          <cell r="FZ30">
            <v>0</v>
          </cell>
          <cell r="GA30">
            <v>41</v>
          </cell>
          <cell r="GC30">
            <v>0</v>
          </cell>
          <cell r="GD30">
            <v>0</v>
          </cell>
          <cell r="GF30">
            <v>0</v>
          </cell>
          <cell r="GG30">
            <v>224</v>
          </cell>
          <cell r="GL30">
            <v>0</v>
          </cell>
          <cell r="GM30">
            <v>0</v>
          </cell>
        </row>
        <row r="31">
          <cell r="K31">
            <v>65318</v>
          </cell>
          <cell r="L31">
            <v>1777</v>
          </cell>
          <cell r="N31">
            <v>64853</v>
          </cell>
          <cell r="O31">
            <v>418</v>
          </cell>
          <cell r="Q31">
            <v>126349</v>
          </cell>
          <cell r="R31">
            <v>970</v>
          </cell>
          <cell r="T31">
            <v>125930</v>
          </cell>
          <cell r="U31">
            <v>235</v>
          </cell>
          <cell r="W31">
            <v>1912372</v>
          </cell>
          <cell r="X31">
            <v>52019</v>
          </cell>
          <cell r="Z31">
            <v>1898750</v>
          </cell>
          <cell r="AA31">
            <v>12234</v>
          </cell>
          <cell r="AI31">
            <v>99589</v>
          </cell>
          <cell r="AJ31">
            <v>33</v>
          </cell>
          <cell r="AL31">
            <v>99550</v>
          </cell>
          <cell r="AM31">
            <v>18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J31">
            <v>14</v>
          </cell>
          <cell r="EK31">
            <v>1</v>
          </cell>
          <cell r="EL31">
            <v>25</v>
          </cell>
          <cell r="EM31">
            <v>0</v>
          </cell>
          <cell r="EN31">
            <v>427</v>
          </cell>
          <cell r="EO31">
            <v>37</v>
          </cell>
          <cell r="ER31">
            <v>830</v>
          </cell>
          <cell r="ES31">
            <v>0</v>
          </cell>
          <cell r="FZ31">
            <v>0</v>
          </cell>
          <cell r="GA31">
            <v>110</v>
          </cell>
          <cell r="GC31">
            <v>44</v>
          </cell>
          <cell r="GD31">
            <v>250</v>
          </cell>
          <cell r="GF31">
            <v>0</v>
          </cell>
          <cell r="GG31">
            <v>3221</v>
          </cell>
          <cell r="GL31">
            <v>0</v>
          </cell>
          <cell r="GM31">
            <v>0</v>
          </cell>
        </row>
        <row r="32">
          <cell r="K32">
            <v>51916</v>
          </cell>
          <cell r="L32">
            <v>1078</v>
          </cell>
          <cell r="N32">
            <v>51503</v>
          </cell>
          <cell r="O32">
            <v>366</v>
          </cell>
          <cell r="Q32">
            <v>125588</v>
          </cell>
          <cell r="R32">
            <v>129</v>
          </cell>
          <cell r="T32">
            <v>125550</v>
          </cell>
          <cell r="U32">
            <v>33</v>
          </cell>
          <cell r="W32">
            <v>1356616</v>
          </cell>
          <cell r="X32">
            <v>27984</v>
          </cell>
          <cell r="Z32">
            <v>1345898</v>
          </cell>
          <cell r="AA32">
            <v>9511</v>
          </cell>
          <cell r="AI32">
            <v>1833981</v>
          </cell>
          <cell r="AJ32">
            <v>1876</v>
          </cell>
          <cell r="AL32">
            <v>1833418</v>
          </cell>
          <cell r="AM32">
            <v>480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J32">
            <v>8</v>
          </cell>
          <cell r="EK32">
            <v>1</v>
          </cell>
          <cell r="EL32">
            <v>3</v>
          </cell>
          <cell r="EM32">
            <v>0</v>
          </cell>
          <cell r="EN32">
            <v>218</v>
          </cell>
          <cell r="EO32">
            <v>6</v>
          </cell>
          <cell r="ER32">
            <v>38</v>
          </cell>
          <cell r="ES32">
            <v>0</v>
          </cell>
          <cell r="FZ32">
            <v>19</v>
          </cell>
          <cell r="GA32">
            <v>65</v>
          </cell>
          <cell r="GC32">
            <v>0</v>
          </cell>
          <cell r="GD32">
            <v>12</v>
          </cell>
          <cell r="GF32">
            <v>506</v>
          </cell>
          <cell r="GG32">
            <v>1679</v>
          </cell>
          <cell r="GL32">
            <v>0</v>
          </cell>
          <cell r="GM32">
            <v>183</v>
          </cell>
        </row>
        <row r="33">
          <cell r="K33">
            <v>12992</v>
          </cell>
          <cell r="L33">
            <v>265</v>
          </cell>
          <cell r="N33">
            <v>12927</v>
          </cell>
          <cell r="O33">
            <v>55</v>
          </cell>
          <cell r="Q33">
            <v>31462</v>
          </cell>
          <cell r="R33">
            <v>65</v>
          </cell>
          <cell r="T33">
            <v>31462</v>
          </cell>
          <cell r="U33">
            <v>0</v>
          </cell>
          <cell r="W33">
            <v>248471</v>
          </cell>
          <cell r="X33">
            <v>5080</v>
          </cell>
          <cell r="Z33">
            <v>247219</v>
          </cell>
          <cell r="AA33">
            <v>1049</v>
          </cell>
          <cell r="AI33">
            <v>53571</v>
          </cell>
          <cell r="AJ33">
            <v>0</v>
          </cell>
          <cell r="AL33">
            <v>53571</v>
          </cell>
          <cell r="AM33">
            <v>0</v>
          </cell>
          <cell r="EA33">
            <v>5254</v>
          </cell>
          <cell r="EB33">
            <v>5254</v>
          </cell>
          <cell r="EC33">
            <v>0</v>
          </cell>
          <cell r="ED33">
            <v>0</v>
          </cell>
          <cell r="EJ33">
            <v>1</v>
          </cell>
          <cell r="EK33">
            <v>0</v>
          </cell>
          <cell r="EL33">
            <v>0</v>
          </cell>
          <cell r="EM33">
            <v>0</v>
          </cell>
          <cell r="EN33">
            <v>27</v>
          </cell>
          <cell r="EO33">
            <v>0</v>
          </cell>
          <cell r="ER33">
            <v>0</v>
          </cell>
          <cell r="ES33">
            <v>0</v>
          </cell>
          <cell r="FZ33">
            <v>0</v>
          </cell>
          <cell r="GA33">
            <v>66</v>
          </cell>
          <cell r="GC33">
            <v>0</v>
          </cell>
          <cell r="GD33">
            <v>65</v>
          </cell>
          <cell r="GF33">
            <v>0</v>
          </cell>
          <cell r="GG33">
            <v>1274</v>
          </cell>
          <cell r="GL33">
            <v>0</v>
          </cell>
          <cell r="GM33">
            <v>0</v>
          </cell>
        </row>
        <row r="34">
          <cell r="K34">
            <v>9906</v>
          </cell>
          <cell r="L34">
            <v>660</v>
          </cell>
          <cell r="N34">
            <v>9830</v>
          </cell>
          <cell r="O34">
            <v>111</v>
          </cell>
          <cell r="Q34">
            <v>55723</v>
          </cell>
          <cell r="R34">
            <v>425</v>
          </cell>
          <cell r="T34">
            <v>55543</v>
          </cell>
          <cell r="U34">
            <v>133</v>
          </cell>
          <cell r="W34">
            <v>208555</v>
          </cell>
          <cell r="X34">
            <v>11548</v>
          </cell>
          <cell r="Z34">
            <v>206949</v>
          </cell>
          <cell r="AA34">
            <v>1937</v>
          </cell>
          <cell r="AI34">
            <v>159371</v>
          </cell>
          <cell r="AJ34">
            <v>0</v>
          </cell>
          <cell r="AL34">
            <v>158998</v>
          </cell>
          <cell r="AM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R34">
            <v>0</v>
          </cell>
          <cell r="ES34">
            <v>0</v>
          </cell>
          <cell r="FZ34">
            <v>0</v>
          </cell>
          <cell r="GA34">
            <v>218</v>
          </cell>
          <cell r="GC34">
            <v>0</v>
          </cell>
          <cell r="GD34">
            <v>100</v>
          </cell>
          <cell r="GF34">
            <v>0</v>
          </cell>
          <cell r="GG34">
            <v>5473</v>
          </cell>
          <cell r="GL34">
            <v>0</v>
          </cell>
          <cell r="GM34">
            <v>0</v>
          </cell>
        </row>
        <row r="35">
          <cell r="K35">
            <v>11207</v>
          </cell>
          <cell r="L35">
            <v>190</v>
          </cell>
          <cell r="N35">
            <v>11152</v>
          </cell>
          <cell r="O35">
            <v>72</v>
          </cell>
          <cell r="Q35">
            <v>16246</v>
          </cell>
          <cell r="R35">
            <v>0</v>
          </cell>
          <cell r="T35">
            <v>16084</v>
          </cell>
          <cell r="U35">
            <v>0</v>
          </cell>
          <cell r="W35">
            <v>212032</v>
          </cell>
          <cell r="X35">
            <v>4914</v>
          </cell>
          <cell r="Z35">
            <v>210981</v>
          </cell>
          <cell r="AA35">
            <v>2576</v>
          </cell>
          <cell r="AI35">
            <v>16473</v>
          </cell>
          <cell r="AJ35">
            <v>0</v>
          </cell>
          <cell r="AL35">
            <v>16473</v>
          </cell>
          <cell r="AM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J35">
            <v>1</v>
          </cell>
          <cell r="EK35">
            <v>0</v>
          </cell>
          <cell r="EL35">
            <v>0</v>
          </cell>
          <cell r="EM35">
            <v>0</v>
          </cell>
          <cell r="EN35">
            <v>71</v>
          </cell>
          <cell r="EO35">
            <v>0</v>
          </cell>
          <cell r="ER35">
            <v>0</v>
          </cell>
          <cell r="ES35">
            <v>0</v>
          </cell>
          <cell r="FZ35">
            <v>0</v>
          </cell>
          <cell r="GA35">
            <v>37</v>
          </cell>
          <cell r="GC35">
            <v>0</v>
          </cell>
          <cell r="GD35">
            <v>0</v>
          </cell>
          <cell r="GF35">
            <v>0</v>
          </cell>
          <cell r="GG35">
            <v>339</v>
          </cell>
          <cell r="GL35">
            <v>0</v>
          </cell>
          <cell r="GM35">
            <v>0</v>
          </cell>
        </row>
        <row r="36">
          <cell r="K36">
            <v>38266</v>
          </cell>
          <cell r="L36">
            <v>357</v>
          </cell>
          <cell r="N36">
            <v>37949</v>
          </cell>
          <cell r="O36">
            <v>176</v>
          </cell>
          <cell r="Q36">
            <v>59865</v>
          </cell>
          <cell r="R36">
            <v>362</v>
          </cell>
          <cell r="T36">
            <v>59655</v>
          </cell>
          <cell r="U36">
            <v>152</v>
          </cell>
          <cell r="W36">
            <v>777511</v>
          </cell>
          <cell r="X36">
            <v>7263</v>
          </cell>
          <cell r="Z36">
            <v>771075</v>
          </cell>
          <cell r="AA36">
            <v>3582</v>
          </cell>
          <cell r="AI36">
            <v>76791</v>
          </cell>
          <cell r="AJ36">
            <v>2</v>
          </cell>
          <cell r="AL36">
            <v>76791</v>
          </cell>
          <cell r="AM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J36">
            <v>7</v>
          </cell>
          <cell r="EK36">
            <v>0</v>
          </cell>
          <cell r="EL36">
            <v>0</v>
          </cell>
          <cell r="EM36">
            <v>0</v>
          </cell>
          <cell r="EN36">
            <v>150</v>
          </cell>
          <cell r="EO36">
            <v>0</v>
          </cell>
          <cell r="ER36">
            <v>456</v>
          </cell>
          <cell r="ES36">
            <v>0</v>
          </cell>
          <cell r="FZ36">
            <v>10</v>
          </cell>
          <cell r="GA36">
            <v>26</v>
          </cell>
          <cell r="GC36">
            <v>0</v>
          </cell>
          <cell r="GD36">
            <v>0</v>
          </cell>
          <cell r="GF36">
            <v>203</v>
          </cell>
          <cell r="GG36">
            <v>533</v>
          </cell>
          <cell r="GL36">
            <v>0</v>
          </cell>
          <cell r="GM36">
            <v>0</v>
          </cell>
        </row>
        <row r="37">
          <cell r="K37">
            <v>25645</v>
          </cell>
          <cell r="L37">
            <v>630</v>
          </cell>
          <cell r="N37">
            <v>25367</v>
          </cell>
          <cell r="O37">
            <v>286</v>
          </cell>
          <cell r="Q37">
            <v>37913</v>
          </cell>
          <cell r="R37">
            <v>898</v>
          </cell>
          <cell r="T37">
            <v>37726</v>
          </cell>
          <cell r="U37">
            <v>175</v>
          </cell>
          <cell r="W37">
            <v>478237</v>
          </cell>
          <cell r="X37">
            <v>11620</v>
          </cell>
          <cell r="Z37">
            <v>473001</v>
          </cell>
          <cell r="AA37">
            <v>5279</v>
          </cell>
          <cell r="AI37">
            <v>17359</v>
          </cell>
          <cell r="AJ37">
            <v>125</v>
          </cell>
          <cell r="AL37">
            <v>17359</v>
          </cell>
          <cell r="AM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J37">
            <v>7</v>
          </cell>
          <cell r="EK37">
            <v>0</v>
          </cell>
          <cell r="EL37">
            <v>0</v>
          </cell>
          <cell r="EM37">
            <v>0</v>
          </cell>
          <cell r="EN37">
            <v>134</v>
          </cell>
          <cell r="EO37">
            <v>0</v>
          </cell>
          <cell r="ER37">
            <v>0</v>
          </cell>
          <cell r="ES37">
            <v>0</v>
          </cell>
          <cell r="FZ37">
            <v>0</v>
          </cell>
          <cell r="GA37">
            <v>8</v>
          </cell>
          <cell r="GC37">
            <v>0</v>
          </cell>
          <cell r="GD37">
            <v>0</v>
          </cell>
          <cell r="GF37">
            <v>0</v>
          </cell>
          <cell r="GG37">
            <v>149</v>
          </cell>
          <cell r="GL37">
            <v>0</v>
          </cell>
          <cell r="GM37">
            <v>0</v>
          </cell>
        </row>
        <row r="38">
          <cell r="K38">
            <v>41711</v>
          </cell>
          <cell r="L38">
            <v>1050</v>
          </cell>
          <cell r="N38">
            <v>41227</v>
          </cell>
          <cell r="O38">
            <v>364</v>
          </cell>
          <cell r="Q38">
            <v>61152</v>
          </cell>
          <cell r="R38">
            <v>50</v>
          </cell>
          <cell r="T38">
            <v>60800</v>
          </cell>
          <cell r="U38">
            <v>50</v>
          </cell>
          <cell r="W38">
            <v>898392</v>
          </cell>
          <cell r="X38">
            <v>22592</v>
          </cell>
          <cell r="Z38">
            <v>887939</v>
          </cell>
          <cell r="AA38">
            <v>7836</v>
          </cell>
          <cell r="AI38">
            <v>61697</v>
          </cell>
          <cell r="AJ38">
            <v>0</v>
          </cell>
          <cell r="AL38">
            <v>61684</v>
          </cell>
          <cell r="AM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J38">
            <v>7</v>
          </cell>
          <cell r="EK38">
            <v>0</v>
          </cell>
          <cell r="EL38">
            <v>0</v>
          </cell>
          <cell r="EM38">
            <v>0</v>
          </cell>
          <cell r="EN38">
            <v>153</v>
          </cell>
          <cell r="EO38">
            <v>0</v>
          </cell>
          <cell r="ER38">
            <v>0</v>
          </cell>
          <cell r="ES38">
            <v>0</v>
          </cell>
          <cell r="FZ38">
            <v>0</v>
          </cell>
          <cell r="GA38">
            <v>26</v>
          </cell>
          <cell r="GC38">
            <v>0</v>
          </cell>
          <cell r="GD38">
            <v>0</v>
          </cell>
          <cell r="GF38">
            <v>0</v>
          </cell>
          <cell r="GG38">
            <v>560</v>
          </cell>
          <cell r="GL38">
            <v>0</v>
          </cell>
          <cell r="GM38">
            <v>0</v>
          </cell>
        </row>
        <row r="39">
          <cell r="K39">
            <v>10196</v>
          </cell>
          <cell r="L39">
            <v>264</v>
          </cell>
          <cell r="N39">
            <v>10075</v>
          </cell>
          <cell r="O39">
            <v>54</v>
          </cell>
          <cell r="Q39">
            <v>48252</v>
          </cell>
          <cell r="R39">
            <v>422</v>
          </cell>
          <cell r="T39">
            <v>47972</v>
          </cell>
          <cell r="U39">
            <v>75</v>
          </cell>
          <cell r="W39">
            <v>257094</v>
          </cell>
          <cell r="X39">
            <v>6675</v>
          </cell>
          <cell r="Z39">
            <v>255061</v>
          </cell>
          <cell r="AA39">
            <v>1379</v>
          </cell>
          <cell r="AI39">
            <v>67201</v>
          </cell>
          <cell r="AJ39">
            <v>7</v>
          </cell>
          <cell r="AL39">
            <v>67201</v>
          </cell>
          <cell r="AM39">
            <v>7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7</v>
          </cell>
          <cell r="EO39">
            <v>0</v>
          </cell>
          <cell r="ER39">
            <v>0</v>
          </cell>
          <cell r="ES39">
            <v>0</v>
          </cell>
          <cell r="FZ39">
            <v>0</v>
          </cell>
          <cell r="GA39">
            <v>3</v>
          </cell>
          <cell r="GC39">
            <v>0</v>
          </cell>
          <cell r="GD39">
            <v>88</v>
          </cell>
          <cell r="GF39">
            <v>0</v>
          </cell>
          <cell r="GG39">
            <v>0</v>
          </cell>
          <cell r="GL39">
            <v>0</v>
          </cell>
          <cell r="GM39">
            <v>0</v>
          </cell>
        </row>
        <row r="40">
          <cell r="K40">
            <v>21610</v>
          </cell>
          <cell r="L40">
            <v>272</v>
          </cell>
          <cell r="N40">
            <v>21466</v>
          </cell>
          <cell r="O40">
            <v>95</v>
          </cell>
          <cell r="Q40">
            <v>32409</v>
          </cell>
          <cell r="R40">
            <v>351</v>
          </cell>
          <cell r="T40">
            <v>32409</v>
          </cell>
          <cell r="U40">
            <v>21</v>
          </cell>
          <cell r="W40">
            <v>410795</v>
          </cell>
          <cell r="X40">
            <v>5188</v>
          </cell>
          <cell r="Z40">
            <v>408047</v>
          </cell>
          <cell r="AA40">
            <v>1808</v>
          </cell>
          <cell r="AI40">
            <v>38668</v>
          </cell>
          <cell r="AJ40">
            <v>3</v>
          </cell>
          <cell r="AL40">
            <v>38668</v>
          </cell>
          <cell r="AM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J40">
            <v>21</v>
          </cell>
          <cell r="EK40">
            <v>0</v>
          </cell>
          <cell r="EL40">
            <v>1</v>
          </cell>
          <cell r="EM40">
            <v>0</v>
          </cell>
          <cell r="EN40">
            <v>409</v>
          </cell>
          <cell r="EO40">
            <v>0</v>
          </cell>
          <cell r="ER40">
            <v>0</v>
          </cell>
          <cell r="ES40">
            <v>0</v>
          </cell>
          <cell r="FZ40">
            <v>0</v>
          </cell>
          <cell r="GA40">
            <v>12</v>
          </cell>
          <cell r="GC40">
            <v>0</v>
          </cell>
          <cell r="GD40">
            <v>0</v>
          </cell>
          <cell r="GF40">
            <v>0</v>
          </cell>
          <cell r="GG40">
            <v>228</v>
          </cell>
          <cell r="GL40">
            <v>0</v>
          </cell>
          <cell r="GM40">
            <v>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topLeftCell="M1" zoomScaleNormal="100" zoomScaleSheetLayoutView="100" workbookViewId="0">
      <selection activeCell="O3" sqref="O1:P1048576"/>
    </sheetView>
  </sheetViews>
  <sheetFormatPr defaultColWidth="8.875" defaultRowHeight="11.25" x14ac:dyDescent="0.4"/>
  <cols>
    <col min="1" max="1" width="1.625" style="1" customWidth="1"/>
    <col min="2" max="2" width="8.125" style="9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11.375" style="1" hidden="1" customWidth="1"/>
    <col min="7" max="7" width="6.125" style="1" hidden="1" customWidth="1"/>
    <col min="8" max="8" width="9.875" style="1" bestFit="1" customWidth="1"/>
    <col min="9" max="9" width="9" style="1" bestFit="1" customWidth="1"/>
    <col min="10" max="10" width="11.375" style="1" customWidth="1"/>
    <col min="11" max="11" width="11.375" style="1" hidden="1" customWidth="1"/>
    <col min="12" max="12" width="6.125" style="1" hidden="1" customWidth="1"/>
    <col min="13" max="14" width="4.875" style="1" bestFit="1" customWidth="1"/>
    <col min="15" max="16" width="5.5" style="1" hidden="1" customWidth="1"/>
    <col min="17" max="17" width="8.375" style="1" bestFit="1" customWidth="1"/>
    <col min="18" max="18" width="8.125" style="1" bestFit="1" customWidth="1"/>
    <col min="19" max="19" width="6.125" style="1" bestFit="1" customWidth="1"/>
    <col min="20" max="20" width="6" style="1" bestFit="1" customWidth="1"/>
    <col min="21" max="21" width="6.125" style="1" bestFit="1" customWidth="1"/>
    <col min="22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0</v>
      </c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</row>
    <row r="2" spans="1:27" ht="14.25" x14ac:dyDescent="0.4">
      <c r="A2" s="5"/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M2" s="4"/>
      <c r="N2" s="4"/>
      <c r="O2" s="4"/>
      <c r="P2" s="4"/>
      <c r="Q2" s="4"/>
      <c r="R2" s="4"/>
      <c r="S2" s="8"/>
      <c r="T2" s="8"/>
      <c r="U2" s="8"/>
      <c r="V2" s="8"/>
      <c r="W2" s="8"/>
      <c r="X2" s="8"/>
    </row>
    <row r="3" spans="1:27" x14ac:dyDescent="0.4">
      <c r="Z3" s="10" t="s">
        <v>2</v>
      </c>
      <c r="AA3" s="11" t="s">
        <v>3</v>
      </c>
    </row>
    <row r="4" spans="1:27" ht="18.75" customHeight="1" x14ac:dyDescent="0.4">
      <c r="B4" s="12"/>
      <c r="C4" s="13" t="s">
        <v>4</v>
      </c>
      <c r="D4" s="14"/>
      <c r="E4" s="14"/>
      <c r="F4" s="14"/>
      <c r="G4" s="15"/>
      <c r="H4" s="16" t="s">
        <v>5</v>
      </c>
      <c r="I4" s="17"/>
      <c r="J4" s="18"/>
      <c r="K4" s="18"/>
      <c r="L4" s="19"/>
      <c r="M4" s="13" t="s">
        <v>6</v>
      </c>
      <c r="N4" s="14"/>
      <c r="O4" s="14"/>
      <c r="P4" s="15"/>
      <c r="Q4" s="20" t="s">
        <v>7</v>
      </c>
      <c r="R4" s="20"/>
      <c r="S4" s="21" t="s">
        <v>8</v>
      </c>
      <c r="T4" s="17"/>
      <c r="U4" s="19"/>
      <c r="V4" s="16" t="s">
        <v>9</v>
      </c>
      <c r="W4" s="17"/>
      <c r="X4" s="19"/>
      <c r="Y4" s="21" t="s">
        <v>10</v>
      </c>
      <c r="Z4" s="17"/>
      <c r="AA4" s="19"/>
    </row>
    <row r="5" spans="1:27" ht="11.25" customHeight="1" x14ac:dyDescent="0.4">
      <c r="B5" s="22" t="s">
        <v>11</v>
      </c>
      <c r="C5" s="23" t="s">
        <v>12</v>
      </c>
      <c r="D5" s="24" t="s">
        <v>13</v>
      </c>
      <c r="E5" s="25" t="s">
        <v>14</v>
      </c>
      <c r="F5" s="26" t="s">
        <v>15</v>
      </c>
      <c r="G5" s="26" t="s">
        <v>15</v>
      </c>
      <c r="H5" s="27" t="s">
        <v>12</v>
      </c>
      <c r="I5" s="24" t="s">
        <v>13</v>
      </c>
      <c r="J5" s="25" t="s">
        <v>14</v>
      </c>
      <c r="K5" s="26" t="s">
        <v>15</v>
      </c>
      <c r="L5" s="28" t="s">
        <v>15</v>
      </c>
      <c r="M5" s="23" t="s">
        <v>16</v>
      </c>
      <c r="N5" s="24" t="s">
        <v>17</v>
      </c>
      <c r="O5" s="26" t="s">
        <v>14</v>
      </c>
      <c r="P5" s="28" t="s">
        <v>15</v>
      </c>
      <c r="Q5" s="29" t="s">
        <v>12</v>
      </c>
      <c r="R5" s="29"/>
      <c r="S5" s="30" t="s">
        <v>18</v>
      </c>
      <c r="T5" s="31" t="s">
        <v>19</v>
      </c>
      <c r="U5" s="32" t="s">
        <v>14</v>
      </c>
      <c r="V5" s="33" t="s">
        <v>18</v>
      </c>
      <c r="W5" s="31" t="s">
        <v>19</v>
      </c>
      <c r="X5" s="32" t="s">
        <v>14</v>
      </c>
      <c r="Y5" s="30" t="s">
        <v>18</v>
      </c>
      <c r="Z5" s="31" t="s">
        <v>19</v>
      </c>
      <c r="AA5" s="32" t="s">
        <v>14</v>
      </c>
    </row>
    <row r="6" spans="1:27" x14ac:dyDescent="0.4">
      <c r="B6" s="22"/>
      <c r="C6" s="34" t="s">
        <v>20</v>
      </c>
      <c r="D6" s="35" t="s">
        <v>21</v>
      </c>
      <c r="E6" s="36" t="s">
        <v>22</v>
      </c>
      <c r="F6" s="37" t="s">
        <v>23</v>
      </c>
      <c r="G6" s="37" t="s">
        <v>24</v>
      </c>
      <c r="H6" s="38" t="s">
        <v>25</v>
      </c>
      <c r="I6" s="35" t="s">
        <v>26</v>
      </c>
      <c r="J6" s="36" t="s">
        <v>27</v>
      </c>
      <c r="K6" s="37" t="s">
        <v>23</v>
      </c>
      <c r="L6" s="39" t="s">
        <v>24</v>
      </c>
      <c r="M6" s="34" t="s">
        <v>28</v>
      </c>
      <c r="N6" s="35" t="s">
        <v>29</v>
      </c>
      <c r="O6" s="37" t="s">
        <v>30</v>
      </c>
      <c r="P6" s="39" t="s">
        <v>31</v>
      </c>
      <c r="Q6" s="22" t="s">
        <v>32</v>
      </c>
      <c r="R6" s="22" t="s">
        <v>33</v>
      </c>
      <c r="S6" s="40"/>
      <c r="T6" s="41"/>
      <c r="U6" s="42"/>
      <c r="V6" s="43"/>
      <c r="W6" s="41"/>
      <c r="X6" s="42"/>
      <c r="Y6" s="40"/>
      <c r="Z6" s="41"/>
      <c r="AA6" s="42"/>
    </row>
    <row r="7" spans="1:27" ht="14.25" x14ac:dyDescent="0.15">
      <c r="A7" s="44"/>
      <c r="B7" s="45" t="s">
        <v>34</v>
      </c>
      <c r="C7" s="46">
        <f>SUM('[1]一覧(今年度)'!K6,'[1]一覧(今年度)'!Q6,'[1]一覧(今年度)'!W6,'[1]一覧(今年度)'!AI6)</f>
        <v>114142086</v>
      </c>
      <c r="D7" s="47">
        <f>SUM('[1]一覧(今年度)'!L6,'[1]一覧(今年度)'!R6,'[1]一覧(今年度)'!X6,'[1]一覧(今年度)'!AJ6)</f>
        <v>2052506</v>
      </c>
      <c r="E7" s="48">
        <f>SUM(C7:D7)</f>
        <v>116194592</v>
      </c>
      <c r="F7" s="49">
        <v>114332499</v>
      </c>
      <c r="G7" s="50">
        <f>(E7-F7)/F7*100</f>
        <v>1.6286646546578152</v>
      </c>
      <c r="H7" s="51">
        <f>SUM('[1]一覧(今年度)'!N6,'[1]一覧(今年度)'!T6,'[1]一覧(今年度)'!Z6,'[1]一覧(今年度)'!AL6)</f>
        <v>113182976</v>
      </c>
      <c r="I7" s="47">
        <f>SUM('[1]一覧(今年度)'!O6,'[1]一覧(今年度)'!U6,'[1]一覧(今年度)'!AA6,'[1]一覧(今年度)'!AM6)</f>
        <v>827205</v>
      </c>
      <c r="J7" s="48">
        <f>SUM(H7:I7)</f>
        <v>114010181</v>
      </c>
      <c r="K7" s="49">
        <v>112182234</v>
      </c>
      <c r="L7" s="50">
        <f>(J7-K7)/K7*100</f>
        <v>1.6294442843775065</v>
      </c>
      <c r="M7" s="52">
        <f>H7/C7*100</f>
        <v>99.159722733646205</v>
      </c>
      <c r="N7" s="53">
        <f>I7/D7*100</f>
        <v>40.302196436940989</v>
      </c>
      <c r="O7" s="54">
        <f>J7/E7*100</f>
        <v>98.120040733048924</v>
      </c>
      <c r="P7" s="55">
        <v>98.11928802500853</v>
      </c>
      <c r="Q7" s="56">
        <f>SUM('[1]一覧(今年度)'!EA6,'[1]一覧(今年度)'!EC6)</f>
        <v>4374790.1100000003</v>
      </c>
      <c r="R7" s="56">
        <f>SUM('[1]一覧(今年度)'!EB6,'[1]一覧(今年度)'!ED6)</f>
        <v>4370415</v>
      </c>
      <c r="S7" s="51">
        <f>SUM('[1]一覧(今年度)'!EJ6,'[1]一覧(今年度)'!EL6,'[1]一覧(今年度)'!EN6,'[1]一覧(今年度)'!ER6)</f>
        <v>24991</v>
      </c>
      <c r="T7" s="47">
        <f>SUM('[1]一覧(今年度)'!EK6,'[1]一覧(今年度)'!EM6,'[1]一覧(今年度)'!EO6,'[1]一覧(今年度)'!ES6)</f>
        <v>566</v>
      </c>
      <c r="U7" s="57">
        <f t="shared" ref="U7:U41" si="0">SUM(S7:T7)</f>
        <v>25557</v>
      </c>
      <c r="V7" s="46">
        <f>SUM('[1]一覧(今年度)'!FZ6,'[1]一覧(今年度)'!GC6,'[1]一覧(今年度)'!GF6,'[1]一覧(今年度)'!GL6)</f>
        <v>463</v>
      </c>
      <c r="W7" s="47">
        <f>SUM('[1]一覧(今年度)'!GA6,'[1]一覧(今年度)'!GD6,'[1]一覧(今年度)'!GG6,'[1]一覧(今年度)'!GM6)</f>
        <v>162248</v>
      </c>
      <c r="X7" s="57">
        <f>SUM(V7:W7)</f>
        <v>162711</v>
      </c>
      <c r="Y7" s="58">
        <f t="shared" ref="Y7:Z41" si="1">C7-H7+S7-V7</f>
        <v>983638</v>
      </c>
      <c r="Z7" s="47">
        <f t="shared" si="1"/>
        <v>1063619</v>
      </c>
      <c r="AA7" s="57">
        <f>SUM(Y7:Z7)</f>
        <v>2047257</v>
      </c>
    </row>
    <row r="8" spans="1:27" ht="14.25" x14ac:dyDescent="0.15">
      <c r="A8" s="44"/>
      <c r="B8" s="59" t="s">
        <v>35</v>
      </c>
      <c r="C8" s="60">
        <f>SUM('[1]一覧(今年度)'!K7,'[1]一覧(今年度)'!Q7,'[1]一覧(今年度)'!W7,'[1]一覧(今年度)'!AI7)</f>
        <v>7541108</v>
      </c>
      <c r="D8" s="61">
        <f>SUM('[1]一覧(今年度)'!L7,'[1]一覧(今年度)'!R7,'[1]一覧(今年度)'!X7,'[1]一覧(今年度)'!AJ7)</f>
        <v>197277</v>
      </c>
      <c r="E8" s="62">
        <f t="shared" ref="E8:E41" si="2">SUM(C8:D8)</f>
        <v>7738385</v>
      </c>
      <c r="F8" s="63">
        <v>7743380</v>
      </c>
      <c r="G8" s="64">
        <f t="shared" ref="G8:G44" si="3">(E8-F8)/F8*100</f>
        <v>-6.4506714122256684E-2</v>
      </c>
      <c r="H8" s="65">
        <f>SUM('[1]一覧(今年度)'!N7,'[1]一覧(今年度)'!T7,'[1]一覧(今年度)'!Z7,'[1]一覧(今年度)'!AL7)</f>
        <v>7464263</v>
      </c>
      <c r="I8" s="61">
        <f>SUM('[1]一覧(今年度)'!O7,'[1]一覧(今年度)'!U7,'[1]一覧(今年度)'!AA7,'[1]一覧(今年度)'!AM7)</f>
        <v>65017</v>
      </c>
      <c r="J8" s="62">
        <f t="shared" ref="J8:J41" si="4">SUM(H8:I8)</f>
        <v>7529280</v>
      </c>
      <c r="K8" s="63">
        <v>7522162</v>
      </c>
      <c r="L8" s="64">
        <f t="shared" ref="L8:L49" si="5">(J8-K8)/K8*100</f>
        <v>9.4627050042261782E-2</v>
      </c>
      <c r="M8" s="66">
        <f t="shared" ref="M8:P50" si="6">H8/C8*100</f>
        <v>98.980985287573134</v>
      </c>
      <c r="N8" s="67">
        <f t="shared" si="6"/>
        <v>32.957212447472337</v>
      </c>
      <c r="O8" s="68">
        <f t="shared" si="6"/>
        <v>97.297821186203578</v>
      </c>
      <c r="P8" s="69">
        <v>97.143133876937455</v>
      </c>
      <c r="Q8" s="70">
        <f>SUM('[1]一覧(今年度)'!EA7,'[1]一覧(今年度)'!EC7)</f>
        <v>173037</v>
      </c>
      <c r="R8" s="70">
        <f>SUM('[1]一覧(今年度)'!EB7,'[1]一覧(今年度)'!ED7)</f>
        <v>172171.815</v>
      </c>
      <c r="S8" s="65">
        <f>SUM('[1]一覧(今年度)'!EJ7,'[1]一覧(今年度)'!EL7,'[1]一覧(今年度)'!EN7,'[1]一覧(今年度)'!ER7)</f>
        <v>6</v>
      </c>
      <c r="T8" s="61">
        <f>SUM('[1]一覧(今年度)'!EK7,'[1]一覧(今年度)'!EM7,'[1]一覧(今年度)'!EO7,'[1]一覧(今年度)'!ES7)</f>
        <v>9</v>
      </c>
      <c r="U8" s="71">
        <f t="shared" si="0"/>
        <v>15</v>
      </c>
      <c r="V8" s="60">
        <f>SUM('[1]一覧(今年度)'!FZ7,'[1]一覧(今年度)'!GC7,'[1]一覧(今年度)'!GF7,'[1]一覧(今年度)'!GL7)</f>
        <v>50</v>
      </c>
      <c r="W8" s="61">
        <f>SUM('[1]一覧(今年度)'!GA7,'[1]一覧(今年度)'!GD7,'[1]一覧(今年度)'!GG7,'[1]一覧(今年度)'!GM7)</f>
        <v>27452</v>
      </c>
      <c r="X8" s="71">
        <f t="shared" ref="X8:X41" si="7">SUM(V8:W8)</f>
        <v>27502</v>
      </c>
      <c r="Y8" s="72">
        <f t="shared" si="1"/>
        <v>76801</v>
      </c>
      <c r="Z8" s="61">
        <f t="shared" si="1"/>
        <v>104817</v>
      </c>
      <c r="AA8" s="71">
        <f t="shared" ref="AA8:AA20" si="8">SUM(Y8:Z8)</f>
        <v>181618</v>
      </c>
    </row>
    <row r="9" spans="1:27" ht="14.25" x14ac:dyDescent="0.15">
      <c r="A9" s="44"/>
      <c r="B9" s="59" t="s">
        <v>36</v>
      </c>
      <c r="C9" s="60">
        <f>SUM('[1]一覧(今年度)'!K8,'[1]一覧(今年度)'!Q8,'[1]一覧(今年度)'!W8,'[1]一覧(今年度)'!AI8)</f>
        <v>2553941</v>
      </c>
      <c r="D9" s="61">
        <f>SUM('[1]一覧(今年度)'!L8,'[1]一覧(今年度)'!R8,'[1]一覧(今年度)'!X8,'[1]一覧(今年度)'!AJ8)</f>
        <v>67796</v>
      </c>
      <c r="E9" s="62">
        <f t="shared" si="2"/>
        <v>2621737</v>
      </c>
      <c r="F9" s="63">
        <v>2611661</v>
      </c>
      <c r="G9" s="64">
        <f t="shared" si="3"/>
        <v>0.38580811215544436</v>
      </c>
      <c r="H9" s="65">
        <f>SUM('[1]一覧(今年度)'!N8,'[1]一覧(今年度)'!T8,'[1]一覧(今年度)'!Z8,'[1]一覧(今年度)'!AL8)</f>
        <v>2528989</v>
      </c>
      <c r="I9" s="61">
        <f>SUM('[1]一覧(今年度)'!O8,'[1]一覧(今年度)'!U8,'[1]一覧(今年度)'!AA8,'[1]一覧(今年度)'!AM8)</f>
        <v>18940</v>
      </c>
      <c r="J9" s="62">
        <f t="shared" si="4"/>
        <v>2547929</v>
      </c>
      <c r="K9" s="63">
        <v>2542853</v>
      </c>
      <c r="L9" s="64">
        <f t="shared" si="5"/>
        <v>0.19961830274892023</v>
      </c>
      <c r="M9" s="66">
        <f t="shared" si="6"/>
        <v>99.023000139783974</v>
      </c>
      <c r="N9" s="67">
        <f t="shared" si="6"/>
        <v>27.936751430762879</v>
      </c>
      <c r="O9" s="68">
        <f t="shared" si="6"/>
        <v>97.184767198235363</v>
      </c>
      <c r="P9" s="69">
        <v>97.365354845058377</v>
      </c>
      <c r="Q9" s="70">
        <f>SUM('[1]一覧(今年度)'!EA8,'[1]一覧(今年度)'!EC8)</f>
        <v>35791</v>
      </c>
      <c r="R9" s="70">
        <f>SUM('[1]一覧(今年度)'!EB8,'[1]一覧(今年度)'!ED8)</f>
        <v>36220</v>
      </c>
      <c r="S9" s="65">
        <f>SUM('[1]一覧(今年度)'!EJ8,'[1]一覧(今年度)'!EL8,'[1]一覧(今年度)'!EN8,'[1]一覧(今年度)'!ER8)</f>
        <v>1948</v>
      </c>
      <c r="T9" s="61">
        <f>SUM('[1]一覧(今年度)'!EK8,'[1]一覧(今年度)'!EM8,'[1]一覧(今年度)'!EO8,'[1]一覧(今年度)'!ES8)</f>
        <v>1</v>
      </c>
      <c r="U9" s="71">
        <f t="shared" si="0"/>
        <v>1949</v>
      </c>
      <c r="V9" s="60">
        <f>SUM('[1]一覧(今年度)'!FZ8,'[1]一覧(今年度)'!GC8,'[1]一覧(今年度)'!GF8,'[1]一覧(今年度)'!GL8)</f>
        <v>242</v>
      </c>
      <c r="W9" s="61">
        <f>SUM('[1]一覧(今年度)'!GA8,'[1]一覧(今年度)'!GD8,'[1]一覧(今年度)'!GG8,'[1]一覧(今年度)'!GM8)</f>
        <v>1395</v>
      </c>
      <c r="X9" s="71">
        <f t="shared" si="7"/>
        <v>1637</v>
      </c>
      <c r="Y9" s="72">
        <f t="shared" si="1"/>
        <v>26658</v>
      </c>
      <c r="Z9" s="61">
        <f t="shared" si="1"/>
        <v>47462</v>
      </c>
      <c r="AA9" s="71">
        <f t="shared" si="8"/>
        <v>74120</v>
      </c>
    </row>
    <row r="10" spans="1:27" ht="14.25" x14ac:dyDescent="0.15">
      <c r="A10" s="44"/>
      <c r="B10" s="59" t="s">
        <v>37</v>
      </c>
      <c r="C10" s="60">
        <f>SUM('[1]一覧(今年度)'!K9,'[1]一覧(今年度)'!Q9,'[1]一覧(今年度)'!W9,'[1]一覧(今年度)'!AI9)</f>
        <v>2739495</v>
      </c>
      <c r="D10" s="61">
        <f>SUM('[1]一覧(今年度)'!L9,'[1]一覧(今年度)'!R9,'[1]一覧(今年度)'!X9,'[1]一覧(今年度)'!AJ9)</f>
        <v>138316</v>
      </c>
      <c r="E10" s="62">
        <f t="shared" si="2"/>
        <v>2877811</v>
      </c>
      <c r="F10" s="63">
        <v>2941060</v>
      </c>
      <c r="G10" s="64">
        <f t="shared" si="3"/>
        <v>-2.1505511618260083</v>
      </c>
      <c r="H10" s="65">
        <f>SUM('[1]一覧(今年度)'!N9,'[1]一覧(今年度)'!T9,'[1]一覧(今年度)'!Z9,'[1]一覧(今年度)'!AL9)</f>
        <v>2710479</v>
      </c>
      <c r="I10" s="61">
        <f>SUM('[1]一覧(今年度)'!O9,'[1]一覧(今年度)'!U9,'[1]一覧(今年度)'!AA9,'[1]一覧(今年度)'!AM9)</f>
        <v>25179</v>
      </c>
      <c r="J10" s="62">
        <f t="shared" si="4"/>
        <v>2735658</v>
      </c>
      <c r="K10" s="63">
        <v>2794715</v>
      </c>
      <c r="L10" s="64">
        <f t="shared" si="5"/>
        <v>-2.1131671744703842</v>
      </c>
      <c r="M10" s="66">
        <f t="shared" si="6"/>
        <v>98.940826685210226</v>
      </c>
      <c r="N10" s="67">
        <f t="shared" si="6"/>
        <v>18.20396772607652</v>
      </c>
      <c r="O10" s="68">
        <f t="shared" si="6"/>
        <v>95.060377488306216</v>
      </c>
      <c r="P10" s="69">
        <v>95.02407295328895</v>
      </c>
      <c r="Q10" s="70">
        <f>SUM('[1]一覧(今年度)'!EA9,'[1]一覧(今年度)'!EC9)</f>
        <v>0</v>
      </c>
      <c r="R10" s="70">
        <f>SUM('[1]一覧(今年度)'!EB9,'[1]一覧(今年度)'!ED9)</f>
        <v>0</v>
      </c>
      <c r="S10" s="65">
        <f>SUM('[1]一覧(今年度)'!EJ9,'[1]一覧(今年度)'!EL9,'[1]一覧(今年度)'!EN9,'[1]一覧(今年度)'!ER9)</f>
        <v>438</v>
      </c>
      <c r="T10" s="61">
        <f>SUM('[1]一覧(今年度)'!EK9,'[1]一覧(今年度)'!EM9,'[1]一覧(今年度)'!EO9,'[1]一覧(今年度)'!ES9)</f>
        <v>72</v>
      </c>
      <c r="U10" s="71">
        <f t="shared" si="0"/>
        <v>510</v>
      </c>
      <c r="V10" s="60">
        <f>SUM('[1]一覧(今年度)'!FZ9,'[1]一覧(今年度)'!GC9,'[1]一覧(今年度)'!GF9,'[1]一覧(今年度)'!GL9)</f>
        <v>120</v>
      </c>
      <c r="W10" s="61">
        <f>SUM('[1]一覧(今年度)'!GA9,'[1]一覧(今年度)'!GD9,'[1]一覧(今年度)'!GG9,'[1]一覧(今年度)'!GM9)</f>
        <v>11448</v>
      </c>
      <c r="X10" s="71">
        <f t="shared" si="7"/>
        <v>11568</v>
      </c>
      <c r="Y10" s="72">
        <f t="shared" si="1"/>
        <v>29334</v>
      </c>
      <c r="Z10" s="61">
        <f t="shared" si="1"/>
        <v>101761</v>
      </c>
      <c r="AA10" s="71">
        <f t="shared" si="8"/>
        <v>131095</v>
      </c>
    </row>
    <row r="11" spans="1:27" ht="14.25" x14ac:dyDescent="0.15">
      <c r="A11" s="44"/>
      <c r="B11" s="59" t="s">
        <v>38</v>
      </c>
      <c r="C11" s="60">
        <f>SUM('[1]一覧(今年度)'!K10,'[1]一覧(今年度)'!Q10,'[1]一覧(今年度)'!W10,'[1]一覧(今年度)'!AI10)</f>
        <v>1628651</v>
      </c>
      <c r="D11" s="61">
        <f>SUM('[1]一覧(今年度)'!L10,'[1]一覧(今年度)'!R10,'[1]一覧(今年度)'!X10,'[1]一覧(今年度)'!AJ10)</f>
        <v>79349</v>
      </c>
      <c r="E11" s="62">
        <f t="shared" si="2"/>
        <v>1708000</v>
      </c>
      <c r="F11" s="63">
        <v>1707309</v>
      </c>
      <c r="G11" s="64">
        <f t="shared" si="3"/>
        <v>4.0473048522558015E-2</v>
      </c>
      <c r="H11" s="65">
        <f>SUM('[1]一覧(今年度)'!N10,'[1]一覧(今年度)'!T10,'[1]一覧(今年度)'!Z10,'[1]一覧(今年度)'!AL10)</f>
        <v>1611123</v>
      </c>
      <c r="I11" s="61">
        <f>SUM('[1]一覧(今年度)'!O10,'[1]一覧(今年度)'!U10,'[1]一覧(今年度)'!AA10,'[1]一覧(今年度)'!AM10)</f>
        <v>13235</v>
      </c>
      <c r="J11" s="62">
        <f t="shared" si="4"/>
        <v>1624358</v>
      </c>
      <c r="K11" s="63">
        <v>1618528</v>
      </c>
      <c r="L11" s="64">
        <f t="shared" si="5"/>
        <v>0.36020383953814822</v>
      </c>
      <c r="M11" s="66">
        <f t="shared" si="6"/>
        <v>98.923771882373813</v>
      </c>
      <c r="N11" s="67">
        <f t="shared" si="6"/>
        <v>16.679479262498582</v>
      </c>
      <c r="O11" s="68">
        <f t="shared" si="6"/>
        <v>95.102927400468388</v>
      </c>
      <c r="P11" s="69">
        <v>94.799945411170441</v>
      </c>
      <c r="Q11" s="70">
        <f>SUM('[1]一覧(今年度)'!EA10,'[1]一覧(今年度)'!EC10)</f>
        <v>0</v>
      </c>
      <c r="R11" s="70">
        <f>SUM('[1]一覧(今年度)'!EB10,'[1]一覧(今年度)'!ED10)</f>
        <v>0</v>
      </c>
      <c r="S11" s="65">
        <f>SUM('[1]一覧(今年度)'!EJ10,'[1]一覧(今年度)'!EL10,'[1]一覧(今年度)'!EN10,'[1]一覧(今年度)'!ER10)</f>
        <v>84</v>
      </c>
      <c r="T11" s="61">
        <f>SUM('[1]一覧(今年度)'!EK10,'[1]一覧(今年度)'!EM10,'[1]一覧(今年度)'!EO10,'[1]一覧(今年度)'!ES10)</f>
        <v>0</v>
      </c>
      <c r="U11" s="71">
        <f t="shared" si="0"/>
        <v>84</v>
      </c>
      <c r="V11" s="60">
        <f>SUM('[1]一覧(今年度)'!FZ10,'[1]一覧(今年度)'!GC10,'[1]一覧(今年度)'!GF10,'[1]一覧(今年度)'!GL10)</f>
        <v>0</v>
      </c>
      <c r="W11" s="61">
        <f>SUM('[1]一覧(今年度)'!GA10,'[1]一覧(今年度)'!GD10,'[1]一覧(今年度)'!GG10,'[1]一覧(今年度)'!GM10)</f>
        <v>8334</v>
      </c>
      <c r="X11" s="71">
        <f t="shared" si="7"/>
        <v>8334</v>
      </c>
      <c r="Y11" s="72">
        <f t="shared" si="1"/>
        <v>17612</v>
      </c>
      <c r="Z11" s="61">
        <f t="shared" si="1"/>
        <v>57780</v>
      </c>
      <c r="AA11" s="71">
        <f t="shared" si="8"/>
        <v>75392</v>
      </c>
    </row>
    <row r="12" spans="1:27" ht="14.25" x14ac:dyDescent="0.15">
      <c r="A12" s="44"/>
      <c r="B12" s="59" t="s">
        <v>39</v>
      </c>
      <c r="C12" s="60">
        <f>SUM('[1]一覧(今年度)'!K11,'[1]一覧(今年度)'!Q11,'[1]一覧(今年度)'!W11,'[1]一覧(今年度)'!AI11)</f>
        <v>5129507</v>
      </c>
      <c r="D12" s="61">
        <f>SUM('[1]一覧(今年度)'!L11,'[1]一覧(今年度)'!R11,'[1]一覧(今年度)'!X11,'[1]一覧(今年度)'!AJ11)</f>
        <v>123372</v>
      </c>
      <c r="E12" s="62">
        <f t="shared" si="2"/>
        <v>5252879</v>
      </c>
      <c r="F12" s="63">
        <v>5205625</v>
      </c>
      <c r="G12" s="64">
        <f t="shared" si="3"/>
        <v>0.90774882939128354</v>
      </c>
      <c r="H12" s="65">
        <f>SUM('[1]一覧(今年度)'!N11,'[1]一覧(今年度)'!T11,'[1]一覧(今年度)'!Z11,'[1]一覧(今年度)'!AL11)</f>
        <v>5081880</v>
      </c>
      <c r="I12" s="61">
        <f>SUM('[1]一覧(今年度)'!O11,'[1]一覧(今年度)'!U11,'[1]一覧(今年度)'!AA11,'[1]一覧(今年度)'!AM11)</f>
        <v>33598</v>
      </c>
      <c r="J12" s="62">
        <f t="shared" si="4"/>
        <v>5115478</v>
      </c>
      <c r="K12" s="63">
        <v>5072065</v>
      </c>
      <c r="L12" s="64">
        <f t="shared" si="5"/>
        <v>0.85592357353464521</v>
      </c>
      <c r="M12" s="66">
        <f t="shared" si="6"/>
        <v>99.071509211314066</v>
      </c>
      <c r="N12" s="67">
        <f t="shared" si="6"/>
        <v>27.23308368187271</v>
      </c>
      <c r="O12" s="68">
        <f t="shared" si="6"/>
        <v>97.384272510370025</v>
      </c>
      <c r="P12" s="69">
        <v>97.434313843198467</v>
      </c>
      <c r="Q12" s="70">
        <f>SUM('[1]一覧(今年度)'!EA11,'[1]一覧(今年度)'!EC11)</f>
        <v>112517</v>
      </c>
      <c r="R12" s="70">
        <f>SUM('[1]一覧(今年度)'!EB11,'[1]一覧(今年度)'!ED11)</f>
        <v>112404</v>
      </c>
      <c r="S12" s="65">
        <f>SUM('[1]一覧(今年度)'!EJ11,'[1]一覧(今年度)'!EL11,'[1]一覧(今年度)'!EN11,'[1]一覧(今年度)'!ER11)</f>
        <v>1273</v>
      </c>
      <c r="T12" s="61">
        <f>SUM('[1]一覧(今年度)'!EK11,'[1]一覧(今年度)'!EM11,'[1]一覧(今年度)'!EO11,'[1]一覧(今年度)'!ES11)</f>
        <v>7</v>
      </c>
      <c r="U12" s="71">
        <f t="shared" si="0"/>
        <v>1280</v>
      </c>
      <c r="V12" s="60">
        <f>SUM('[1]一覧(今年度)'!FZ11,'[1]一覧(今年度)'!GC11,'[1]一覧(今年度)'!GF11,'[1]一覧(今年度)'!GL11)</f>
        <v>181</v>
      </c>
      <c r="W12" s="61">
        <f>SUM('[1]一覧(今年度)'!GA11,'[1]一覧(今年度)'!GD11,'[1]一覧(今年度)'!GG11,'[1]一覧(今年度)'!GM11)</f>
        <v>11707</v>
      </c>
      <c r="X12" s="71">
        <f t="shared" si="7"/>
        <v>11888</v>
      </c>
      <c r="Y12" s="72">
        <f t="shared" si="1"/>
        <v>48719</v>
      </c>
      <c r="Z12" s="61">
        <f t="shared" si="1"/>
        <v>78074</v>
      </c>
      <c r="AA12" s="71">
        <f t="shared" si="8"/>
        <v>126793</v>
      </c>
    </row>
    <row r="13" spans="1:27" ht="14.25" x14ac:dyDescent="0.15">
      <c r="A13" s="44"/>
      <c r="B13" s="59" t="s">
        <v>40</v>
      </c>
      <c r="C13" s="60">
        <f>SUM('[1]一覧(今年度)'!K12,'[1]一覧(今年度)'!Q12,'[1]一覧(今年度)'!W12,'[1]一覧(今年度)'!AI12)</f>
        <v>1284591</v>
      </c>
      <c r="D13" s="61">
        <f>SUM('[1]一覧(今年度)'!L12,'[1]一覧(今年度)'!R12,'[1]一覧(今年度)'!X12,'[1]一覧(今年度)'!AJ12)</f>
        <v>68415</v>
      </c>
      <c r="E13" s="62">
        <f t="shared" si="2"/>
        <v>1353006</v>
      </c>
      <c r="F13" s="63">
        <v>1424129</v>
      </c>
      <c r="G13" s="64">
        <f t="shared" si="3"/>
        <v>-4.9941402780225665</v>
      </c>
      <c r="H13" s="65">
        <f>SUM('[1]一覧(今年度)'!N12,'[1]一覧(今年度)'!T12,'[1]一覧(今年度)'!Z12,'[1]一覧(今年度)'!AL12)</f>
        <v>1270795</v>
      </c>
      <c r="I13" s="61">
        <f>SUM('[1]一覧(今年度)'!O12,'[1]一覧(今年度)'!U12,'[1]一覧(今年度)'!AA12,'[1]一覧(今年度)'!AM12)</f>
        <v>9975</v>
      </c>
      <c r="J13" s="62">
        <f t="shared" si="4"/>
        <v>1280770</v>
      </c>
      <c r="K13" s="63">
        <v>1353471</v>
      </c>
      <c r="L13" s="64">
        <f t="shared" si="5"/>
        <v>-5.3714486679064422</v>
      </c>
      <c r="M13" s="66">
        <f t="shared" si="6"/>
        <v>98.92603949428262</v>
      </c>
      <c r="N13" s="67">
        <f t="shared" si="6"/>
        <v>14.580135935101952</v>
      </c>
      <c r="O13" s="68">
        <f t="shared" si="6"/>
        <v>94.66107319553646</v>
      </c>
      <c r="P13" s="69">
        <v>95.038511258460431</v>
      </c>
      <c r="Q13" s="70">
        <f>SUM('[1]一覧(今年度)'!EA12,'[1]一覧(今年度)'!EC12)</f>
        <v>0</v>
      </c>
      <c r="R13" s="70">
        <f>SUM('[1]一覧(今年度)'!EB12,'[1]一覧(今年度)'!ED12)</f>
        <v>0</v>
      </c>
      <c r="S13" s="65">
        <f>SUM('[1]一覧(今年度)'!EJ12,'[1]一覧(今年度)'!EL12,'[1]一覧(今年度)'!EN12,'[1]一覧(今年度)'!ER12)</f>
        <v>603</v>
      </c>
      <c r="T13" s="61">
        <f>SUM('[1]一覧(今年度)'!EK12,'[1]一覧(今年度)'!EM12,'[1]一覧(今年度)'!EO12,'[1]一覧(今年度)'!ES12)</f>
        <v>0</v>
      </c>
      <c r="U13" s="71">
        <f t="shared" si="0"/>
        <v>603</v>
      </c>
      <c r="V13" s="60">
        <f>SUM('[1]一覧(今年度)'!FZ12,'[1]一覧(今年度)'!GC12,'[1]一覧(今年度)'!GF12,'[1]一覧(今年度)'!GL12)</f>
        <v>29</v>
      </c>
      <c r="W13" s="61">
        <f>SUM('[1]一覧(今年度)'!GA12,'[1]一覧(今年度)'!GD12,'[1]一覧(今年度)'!GG12,'[1]一覧(今年度)'!GM12)</f>
        <v>5267</v>
      </c>
      <c r="X13" s="71">
        <f t="shared" si="7"/>
        <v>5296</v>
      </c>
      <c r="Y13" s="72">
        <f t="shared" si="1"/>
        <v>14370</v>
      </c>
      <c r="Z13" s="61">
        <f t="shared" si="1"/>
        <v>53173</v>
      </c>
      <c r="AA13" s="71">
        <f t="shared" si="8"/>
        <v>67543</v>
      </c>
    </row>
    <row r="14" spans="1:27" s="74" customFormat="1" ht="14.25" x14ac:dyDescent="0.15">
      <c r="A14" s="73"/>
      <c r="B14" s="59" t="s">
        <v>41</v>
      </c>
      <c r="C14" s="60">
        <f>SUM('[1]一覧(今年度)'!K13,'[1]一覧(今年度)'!Q13,'[1]一覧(今年度)'!W13,'[1]一覧(今年度)'!AI13)</f>
        <v>3667283</v>
      </c>
      <c r="D14" s="61">
        <f>SUM('[1]一覧(今年度)'!L13,'[1]一覧(今年度)'!R13,'[1]一覧(今年度)'!X13,'[1]一覧(今年度)'!AJ13)</f>
        <v>107313</v>
      </c>
      <c r="E14" s="62">
        <f t="shared" si="2"/>
        <v>3774596</v>
      </c>
      <c r="F14" s="63">
        <v>3712283</v>
      </c>
      <c r="G14" s="64">
        <f t="shared" si="3"/>
        <v>1.6785627604360982</v>
      </c>
      <c r="H14" s="65">
        <f>SUM('[1]一覧(今年度)'!N13,'[1]一覧(今年度)'!T13,'[1]一覧(今年度)'!Z13,'[1]一覧(今年度)'!AL13)</f>
        <v>3632495</v>
      </c>
      <c r="I14" s="61">
        <f>SUM('[1]一覧(今年度)'!O13,'[1]一覧(今年度)'!U13,'[1]一覧(今年度)'!AA13,'[1]一覧(今年度)'!AM13)</f>
        <v>25168</v>
      </c>
      <c r="J14" s="62">
        <f t="shared" si="4"/>
        <v>3657663</v>
      </c>
      <c r="K14" s="63">
        <v>3599708</v>
      </c>
      <c r="L14" s="64">
        <f t="shared" si="5"/>
        <v>1.6099916993267231</v>
      </c>
      <c r="M14" s="66">
        <f t="shared" si="6"/>
        <v>99.051395815376125</v>
      </c>
      <c r="N14" s="67">
        <f t="shared" si="6"/>
        <v>23.452890143785002</v>
      </c>
      <c r="O14" s="68">
        <f t="shared" si="6"/>
        <v>96.902105549838979</v>
      </c>
      <c r="P14" s="69">
        <v>96.967499514449727</v>
      </c>
      <c r="Q14" s="70">
        <f>SUM('[1]一覧(今年度)'!EA13,'[1]一覧(今年度)'!EC13)</f>
        <v>61902</v>
      </c>
      <c r="R14" s="70">
        <f>SUM('[1]一覧(今年度)'!EB13,'[1]一覧(今年度)'!ED13)</f>
        <v>62212</v>
      </c>
      <c r="S14" s="65">
        <f>SUM('[1]一覧(今年度)'!EJ13,'[1]一覧(今年度)'!EL13,'[1]一覧(今年度)'!EN13,'[1]一覧(今年度)'!ER13)</f>
        <v>1882</v>
      </c>
      <c r="T14" s="61">
        <f>SUM('[1]一覧(今年度)'!EK13,'[1]一覧(今年度)'!EM13,'[1]一覧(今年度)'!EO13,'[1]一覧(今年度)'!ES13)</f>
        <v>208</v>
      </c>
      <c r="U14" s="71">
        <f t="shared" si="0"/>
        <v>2090</v>
      </c>
      <c r="V14" s="60">
        <f>SUM('[1]一覧(今年度)'!FZ13,'[1]一覧(今年度)'!GC13,'[1]一覧(今年度)'!GF13,'[1]一覧(今年度)'!GL13)</f>
        <v>117</v>
      </c>
      <c r="W14" s="61">
        <f>SUM('[1]一覧(今年度)'!GA13,'[1]一覧(今年度)'!GD13,'[1]一覧(今年度)'!GG13,'[1]一覧(今年度)'!GM13)</f>
        <v>10157</v>
      </c>
      <c r="X14" s="71">
        <f t="shared" si="7"/>
        <v>10274</v>
      </c>
      <c r="Y14" s="72">
        <f t="shared" si="1"/>
        <v>36553</v>
      </c>
      <c r="Z14" s="61">
        <f t="shared" si="1"/>
        <v>72196</v>
      </c>
      <c r="AA14" s="71">
        <f t="shared" si="8"/>
        <v>108749</v>
      </c>
    </row>
    <row r="15" spans="1:27" s="74" customFormat="1" ht="14.25" x14ac:dyDescent="0.15">
      <c r="A15" s="73"/>
      <c r="B15" s="59" t="s">
        <v>42</v>
      </c>
      <c r="C15" s="60">
        <f>SUM('[1]一覧(今年度)'!K14,'[1]一覧(今年度)'!Q14,'[1]一覧(今年度)'!W14,'[1]一覧(今年度)'!AI14)</f>
        <v>2789665</v>
      </c>
      <c r="D15" s="61">
        <f>SUM('[1]一覧(今年度)'!L14,'[1]一覧(今年度)'!R14,'[1]一覧(今年度)'!X14,'[1]一覧(今年度)'!AJ14)</f>
        <v>63233</v>
      </c>
      <c r="E15" s="62">
        <f t="shared" si="2"/>
        <v>2852898</v>
      </c>
      <c r="F15" s="63">
        <v>2578076</v>
      </c>
      <c r="G15" s="64">
        <f t="shared" si="3"/>
        <v>10.659965028183809</v>
      </c>
      <c r="H15" s="65">
        <f>SUM('[1]一覧(今年度)'!N14,'[1]一覧(今年度)'!T14,'[1]一覧(今年度)'!Z14,'[1]一覧(今年度)'!AL14)</f>
        <v>2766937</v>
      </c>
      <c r="I15" s="61">
        <f>SUM('[1]一覧(今年度)'!O14,'[1]一覧(今年度)'!U14,'[1]一覧(今年度)'!AA14,'[1]一覧(今年度)'!AM14)</f>
        <v>13383</v>
      </c>
      <c r="J15" s="62">
        <f t="shared" si="4"/>
        <v>2780320</v>
      </c>
      <c r="K15" s="63">
        <v>2511593</v>
      </c>
      <c r="L15" s="64">
        <f t="shared" si="5"/>
        <v>10.699464443482682</v>
      </c>
      <c r="M15" s="66">
        <f t="shared" si="6"/>
        <v>99.185278519105339</v>
      </c>
      <c r="N15" s="67">
        <f t="shared" si="6"/>
        <v>21.164581784827543</v>
      </c>
      <c r="O15" s="68">
        <f t="shared" si="6"/>
        <v>97.45599036488511</v>
      </c>
      <c r="P15" s="69">
        <v>97.42121644202885</v>
      </c>
      <c r="Q15" s="70">
        <f>SUM('[1]一覧(今年度)'!EA14,'[1]一覧(今年度)'!EC14)</f>
        <v>0</v>
      </c>
      <c r="R15" s="70">
        <f>SUM('[1]一覧(今年度)'!EB14,'[1]一覧(今年度)'!ED14)</f>
        <v>0</v>
      </c>
      <c r="S15" s="65">
        <f>SUM('[1]一覧(今年度)'!EJ14,'[1]一覧(今年度)'!EL14,'[1]一覧(今年度)'!EN14,'[1]一覧(今年度)'!ER14)</f>
        <v>369</v>
      </c>
      <c r="T15" s="61">
        <f>SUM('[1]一覧(今年度)'!EK14,'[1]一覧(今年度)'!EM14,'[1]一覧(今年度)'!EO14,'[1]一覧(今年度)'!ES14)</f>
        <v>19</v>
      </c>
      <c r="U15" s="71">
        <f t="shared" si="0"/>
        <v>388</v>
      </c>
      <c r="V15" s="60">
        <f>SUM('[1]一覧(今年度)'!FZ14,'[1]一覧(今年度)'!GC14,'[1]一覧(今年度)'!GF14,'[1]一覧(今年度)'!GL14)</f>
        <v>0</v>
      </c>
      <c r="W15" s="61">
        <f>SUM('[1]一覧(今年度)'!GA14,'[1]一覧(今年度)'!GD14,'[1]一覧(今年度)'!GG14,'[1]一覧(今年度)'!GM14)</f>
        <v>3560</v>
      </c>
      <c r="X15" s="71">
        <f t="shared" si="7"/>
        <v>3560</v>
      </c>
      <c r="Y15" s="72">
        <f t="shared" si="1"/>
        <v>23097</v>
      </c>
      <c r="Z15" s="61">
        <f t="shared" si="1"/>
        <v>46309</v>
      </c>
      <c r="AA15" s="71">
        <f t="shared" si="8"/>
        <v>69406</v>
      </c>
    </row>
    <row r="16" spans="1:27" s="74" customFormat="1" ht="14.25" x14ac:dyDescent="0.15">
      <c r="A16" s="73"/>
      <c r="B16" s="59" t="s">
        <v>43</v>
      </c>
      <c r="C16" s="60">
        <f>SUM('[1]一覧(今年度)'!K15,'[1]一覧(今年度)'!Q15,'[1]一覧(今年度)'!W15,'[1]一覧(今年度)'!AI15)</f>
        <v>3166957</v>
      </c>
      <c r="D16" s="61">
        <f>SUM('[1]一覧(今年度)'!L15,'[1]一覧(今年度)'!R15,'[1]一覧(今年度)'!X15,'[1]一覧(今年度)'!AJ15)</f>
        <v>110706</v>
      </c>
      <c r="E16" s="62">
        <f t="shared" si="2"/>
        <v>3277663</v>
      </c>
      <c r="F16" s="63">
        <v>3334610</v>
      </c>
      <c r="G16" s="64">
        <f t="shared" si="3"/>
        <v>-1.7077559294790094</v>
      </c>
      <c r="H16" s="65">
        <f>SUM('[1]一覧(今年度)'!N15,'[1]一覧(今年度)'!T15,'[1]一覧(今年度)'!Z15,'[1]一覧(今年度)'!AL15)</f>
        <v>3131470</v>
      </c>
      <c r="I16" s="61">
        <f>SUM('[1]一覧(今年度)'!O15,'[1]一覧(今年度)'!U15,'[1]一覧(今年度)'!AA15,'[1]一覧(今年度)'!AM15)</f>
        <v>24315</v>
      </c>
      <c r="J16" s="62">
        <f t="shared" si="4"/>
        <v>3155785</v>
      </c>
      <c r="K16" s="63">
        <v>3218006</v>
      </c>
      <c r="L16" s="64">
        <f t="shared" si="5"/>
        <v>-1.9335265378622661</v>
      </c>
      <c r="M16" s="66">
        <f t="shared" si="6"/>
        <v>98.879460630504298</v>
      </c>
      <c r="N16" s="67">
        <f t="shared" si="6"/>
        <v>21.96357920979893</v>
      </c>
      <c r="O16" s="68">
        <f t="shared" si="6"/>
        <v>96.28155792709623</v>
      </c>
      <c r="P16" s="69">
        <v>96.503219267020739</v>
      </c>
      <c r="Q16" s="70">
        <f>SUM('[1]一覧(今年度)'!EA15,'[1]一覧(今年度)'!EC15)</f>
        <v>0</v>
      </c>
      <c r="R16" s="70">
        <f>SUM('[1]一覧(今年度)'!EB15,'[1]一覧(今年度)'!ED15)</f>
        <v>0</v>
      </c>
      <c r="S16" s="65">
        <f>SUM('[1]一覧(今年度)'!EJ15,'[1]一覧(今年度)'!EL15,'[1]一覧(今年度)'!EN15,'[1]一覧(今年度)'!ER15)</f>
        <v>1938</v>
      </c>
      <c r="T16" s="61">
        <f>SUM('[1]一覧(今年度)'!EK15,'[1]一覧(今年度)'!EM15,'[1]一覧(今年度)'!EO15,'[1]一覧(今年度)'!ES15)</f>
        <v>35</v>
      </c>
      <c r="U16" s="71">
        <f t="shared" si="0"/>
        <v>1973</v>
      </c>
      <c r="V16" s="60">
        <f>SUM('[1]一覧(今年度)'!FZ15,'[1]一覧(今年度)'!GC15,'[1]一覧(今年度)'!GF15,'[1]一覧(今年度)'!GL15)</f>
        <v>0</v>
      </c>
      <c r="W16" s="61">
        <f>SUM('[1]一覧(今年度)'!GA15,'[1]一覧(今年度)'!GD15,'[1]一覧(今年度)'!GG15,'[1]一覧(今年度)'!GM15)</f>
        <v>14183</v>
      </c>
      <c r="X16" s="71">
        <f t="shared" si="7"/>
        <v>14183</v>
      </c>
      <c r="Y16" s="72">
        <f t="shared" si="1"/>
        <v>37425</v>
      </c>
      <c r="Z16" s="61">
        <f t="shared" si="1"/>
        <v>72243</v>
      </c>
      <c r="AA16" s="71">
        <f t="shared" si="8"/>
        <v>109668</v>
      </c>
    </row>
    <row r="17" spans="1:27" s="74" customFormat="1" ht="14.25" x14ac:dyDescent="0.15">
      <c r="A17" s="73"/>
      <c r="B17" s="59" t="s">
        <v>44</v>
      </c>
      <c r="C17" s="60">
        <f>SUM('[1]一覧(今年度)'!K16,'[1]一覧(今年度)'!Q16,'[1]一覧(今年度)'!W16,'[1]一覧(今年度)'!AI16)</f>
        <v>2593609</v>
      </c>
      <c r="D17" s="61">
        <f>SUM('[1]一覧(今年度)'!L16,'[1]一覧(今年度)'!R16,'[1]一覧(今年度)'!X16,'[1]一覧(今年度)'!AJ16)</f>
        <v>78926</v>
      </c>
      <c r="E17" s="62">
        <f t="shared" si="2"/>
        <v>2672535</v>
      </c>
      <c r="F17" s="63">
        <v>2736400</v>
      </c>
      <c r="G17" s="64">
        <f t="shared" si="3"/>
        <v>-2.3339058617161235</v>
      </c>
      <c r="H17" s="65">
        <f>SUM('[1]一覧(今年度)'!N16,'[1]一覧(今年度)'!T16,'[1]一覧(今年度)'!Z16,'[1]一覧(今年度)'!AL16)</f>
        <v>2573609</v>
      </c>
      <c r="I17" s="61">
        <f>SUM('[1]一覧(今年度)'!O16,'[1]一覧(今年度)'!U16,'[1]一覧(今年度)'!AA16,'[1]一覧(今年度)'!AM16)</f>
        <v>19220</v>
      </c>
      <c r="J17" s="62">
        <f t="shared" si="4"/>
        <v>2592829</v>
      </c>
      <c r="K17" s="63">
        <v>2652392</v>
      </c>
      <c r="L17" s="64">
        <f t="shared" si="5"/>
        <v>-2.2456333754588309</v>
      </c>
      <c r="M17" s="66">
        <f t="shared" si="6"/>
        <v>99.228873743112402</v>
      </c>
      <c r="N17" s="67">
        <f t="shared" si="6"/>
        <v>24.351924587588375</v>
      </c>
      <c r="O17" s="68">
        <f t="shared" si="6"/>
        <v>97.017588170033321</v>
      </c>
      <c r="P17" s="69">
        <v>96.929980996930283</v>
      </c>
      <c r="Q17" s="70">
        <f>SUM('[1]一覧(今年度)'!EA16,'[1]一覧(今年度)'!EC16)</f>
        <v>0</v>
      </c>
      <c r="R17" s="70">
        <f>SUM('[1]一覧(今年度)'!EB16,'[1]一覧(今年度)'!ED16)</f>
        <v>0</v>
      </c>
      <c r="S17" s="65">
        <f>SUM('[1]一覧(今年度)'!EJ16,'[1]一覧(今年度)'!EL16,'[1]一覧(今年度)'!EN16,'[1]一覧(今年度)'!ER16)</f>
        <v>1305</v>
      </c>
      <c r="T17" s="61">
        <f>SUM('[1]一覧(今年度)'!EK16,'[1]一覧(今年度)'!EM16,'[1]一覧(今年度)'!EO16,'[1]一覧(今年度)'!ES16)</f>
        <v>6</v>
      </c>
      <c r="U17" s="71">
        <f t="shared" si="0"/>
        <v>1311</v>
      </c>
      <c r="V17" s="60">
        <f>SUM('[1]一覧(今年度)'!FZ16,'[1]一覧(今年度)'!GC16,'[1]一覧(今年度)'!GF16,'[1]一覧(今年度)'!GL16)</f>
        <v>0</v>
      </c>
      <c r="W17" s="61">
        <f>SUM('[1]一覧(今年度)'!GA16,'[1]一覧(今年度)'!GD16,'[1]一覧(今年度)'!GG16,'[1]一覧(今年度)'!GM16)</f>
        <v>7209</v>
      </c>
      <c r="X17" s="71">
        <f t="shared" si="7"/>
        <v>7209</v>
      </c>
      <c r="Y17" s="72">
        <f t="shared" si="1"/>
        <v>21305</v>
      </c>
      <c r="Z17" s="61">
        <f t="shared" si="1"/>
        <v>52503</v>
      </c>
      <c r="AA17" s="71">
        <f t="shared" si="8"/>
        <v>73808</v>
      </c>
    </row>
    <row r="18" spans="1:27" s="74" customFormat="1" ht="14.25" x14ac:dyDescent="0.15">
      <c r="A18" s="73"/>
      <c r="B18" s="59" t="s">
        <v>45</v>
      </c>
      <c r="C18" s="60">
        <f>SUM('[1]一覧(今年度)'!K17,'[1]一覧(今年度)'!Q17,'[1]一覧(今年度)'!W17,'[1]一覧(今年度)'!AI17)</f>
        <v>1821057</v>
      </c>
      <c r="D18" s="61">
        <f>SUM('[1]一覧(今年度)'!L17,'[1]一覧(今年度)'!R17,'[1]一覧(今年度)'!X17,'[1]一覧(今年度)'!AJ17)</f>
        <v>71185</v>
      </c>
      <c r="E18" s="62">
        <f t="shared" si="2"/>
        <v>1892242</v>
      </c>
      <c r="F18" s="63">
        <v>1880333</v>
      </c>
      <c r="G18" s="64">
        <f t="shared" si="3"/>
        <v>0.63334526384422329</v>
      </c>
      <c r="H18" s="65">
        <f>SUM('[1]一覧(今年度)'!N17,'[1]一覧(今年度)'!T17,'[1]一覧(今年度)'!Z17,'[1]一覧(今年度)'!AL17)</f>
        <v>1799780</v>
      </c>
      <c r="I18" s="61">
        <f>SUM('[1]一覧(今年度)'!O17,'[1]一覧(今年度)'!U17,'[1]一覧(今年度)'!AA17,'[1]一覧(今年度)'!AM17)</f>
        <v>16701</v>
      </c>
      <c r="J18" s="62">
        <f t="shared" si="4"/>
        <v>1816481</v>
      </c>
      <c r="K18" s="63">
        <v>1807260</v>
      </c>
      <c r="L18" s="64">
        <f t="shared" si="5"/>
        <v>0.51021989088454345</v>
      </c>
      <c r="M18" s="66">
        <f t="shared" si="6"/>
        <v>98.83161262936855</v>
      </c>
      <c r="N18" s="67">
        <f t="shared" si="6"/>
        <v>23.461403385544706</v>
      </c>
      <c r="O18" s="68">
        <f t="shared" si="6"/>
        <v>95.996230926065479</v>
      </c>
      <c r="P18" s="69">
        <v>96.113826646663114</v>
      </c>
      <c r="Q18" s="70">
        <f>SUM('[1]一覧(今年度)'!EA17,'[1]一覧(今年度)'!EC17)</f>
        <v>0</v>
      </c>
      <c r="R18" s="70">
        <f>SUM('[1]一覧(今年度)'!EB17,'[1]一覧(今年度)'!ED17)</f>
        <v>0</v>
      </c>
      <c r="S18" s="65">
        <f>SUM('[1]一覧(今年度)'!EJ17,'[1]一覧(今年度)'!EL17,'[1]一覧(今年度)'!EN17,'[1]一覧(今年度)'!ER17)</f>
        <v>988</v>
      </c>
      <c r="T18" s="61">
        <f>SUM('[1]一覧(今年度)'!EK17,'[1]一覧(今年度)'!EM17,'[1]一覧(今年度)'!EO17,'[1]一覧(今年度)'!ES17)</f>
        <v>3</v>
      </c>
      <c r="U18" s="71">
        <f t="shared" si="0"/>
        <v>991</v>
      </c>
      <c r="V18" s="60">
        <f>SUM('[1]一覧(今年度)'!FZ17,'[1]一覧(今年度)'!GC17,'[1]一覧(今年度)'!GF17,'[1]一覧(今年度)'!GL17)</f>
        <v>59</v>
      </c>
      <c r="W18" s="61">
        <f>SUM('[1]一覧(今年度)'!GA17,'[1]一覧(今年度)'!GD17,'[1]一覧(今年度)'!GG17,'[1]一覧(今年度)'!GM17)</f>
        <v>7257</v>
      </c>
      <c r="X18" s="71">
        <f t="shared" si="7"/>
        <v>7316</v>
      </c>
      <c r="Y18" s="72">
        <f t="shared" si="1"/>
        <v>22206</v>
      </c>
      <c r="Z18" s="61">
        <f t="shared" si="1"/>
        <v>47230</v>
      </c>
      <c r="AA18" s="71">
        <f t="shared" si="8"/>
        <v>69436</v>
      </c>
    </row>
    <row r="19" spans="1:27" ht="14.25" x14ac:dyDescent="0.15">
      <c r="A19" s="44"/>
      <c r="B19" s="59" t="s">
        <v>46</v>
      </c>
      <c r="C19" s="60">
        <f>SUM('[1]一覧(今年度)'!K18,'[1]一覧(今年度)'!Q18,'[1]一覧(今年度)'!W18,'[1]一覧(今年度)'!AI18)</f>
        <v>6659160</v>
      </c>
      <c r="D19" s="61">
        <f>SUM('[1]一覧(今年度)'!L18,'[1]一覧(今年度)'!R18,'[1]一覧(今年度)'!X18,'[1]一覧(今年度)'!AJ18)</f>
        <v>273659</v>
      </c>
      <c r="E19" s="62">
        <f t="shared" si="2"/>
        <v>6932819</v>
      </c>
      <c r="F19" s="63">
        <v>6783468</v>
      </c>
      <c r="G19" s="64">
        <f t="shared" si="3"/>
        <v>2.2016909344895561</v>
      </c>
      <c r="H19" s="65">
        <f>SUM('[1]一覧(今年度)'!N18,'[1]一覧(今年度)'!T18,'[1]一覧(今年度)'!Z18,'[1]一覧(今年度)'!AL18)</f>
        <v>6594974</v>
      </c>
      <c r="I19" s="61">
        <f>SUM('[1]一覧(今年度)'!O18,'[1]一覧(今年度)'!U18,'[1]一覧(今年度)'!AA18,'[1]一覧(今年度)'!AM18)</f>
        <v>35953</v>
      </c>
      <c r="J19" s="62">
        <f t="shared" si="4"/>
        <v>6630927</v>
      </c>
      <c r="K19" s="63">
        <v>6490106</v>
      </c>
      <c r="L19" s="64">
        <f t="shared" si="5"/>
        <v>2.1697796615340335</v>
      </c>
      <c r="M19" s="66">
        <f t="shared" si="6"/>
        <v>99.036124676385612</v>
      </c>
      <c r="N19" s="67">
        <f t="shared" si="6"/>
        <v>13.13788327809427</v>
      </c>
      <c r="O19" s="68">
        <f t="shared" si="6"/>
        <v>95.645465430440339</v>
      </c>
      <c r="P19" s="69">
        <v>95.675338926932369</v>
      </c>
      <c r="Q19" s="70">
        <f>SUM('[1]一覧(今年度)'!EA18,'[1]一覧(今年度)'!EC18)</f>
        <v>195022</v>
      </c>
      <c r="R19" s="70">
        <f>SUM('[1]一覧(今年度)'!EB18,'[1]一覧(今年度)'!ED18)</f>
        <v>195022</v>
      </c>
      <c r="S19" s="65">
        <f>SUM('[1]一覧(今年度)'!EJ18,'[1]一覧(今年度)'!EL18,'[1]一覧(今年度)'!EN18,'[1]一覧(今年度)'!ER18)</f>
        <v>6480</v>
      </c>
      <c r="T19" s="61">
        <f>SUM('[1]一覧(今年度)'!EK18,'[1]一覧(今年度)'!EM18,'[1]一覧(今年度)'!EO18,'[1]一覧(今年度)'!ES18)</f>
        <v>30</v>
      </c>
      <c r="U19" s="71">
        <f t="shared" si="0"/>
        <v>6510</v>
      </c>
      <c r="V19" s="60">
        <f>SUM('[1]一覧(今年度)'!FZ18,'[1]一覧(今年度)'!GC18,'[1]一覧(今年度)'!GF18,'[1]一覧(今年度)'!GL18)</f>
        <v>348</v>
      </c>
      <c r="W19" s="61">
        <f>SUM('[1]一覧(今年度)'!GA18,'[1]一覧(今年度)'!GD18,'[1]一覧(今年度)'!GG18,'[1]一覧(今年度)'!GM18)</f>
        <v>25860</v>
      </c>
      <c r="X19" s="71">
        <f t="shared" si="7"/>
        <v>26208</v>
      </c>
      <c r="Y19" s="72">
        <f t="shared" si="1"/>
        <v>70318</v>
      </c>
      <c r="Z19" s="61">
        <f t="shared" si="1"/>
        <v>211876</v>
      </c>
      <c r="AA19" s="71">
        <f t="shared" si="8"/>
        <v>282194</v>
      </c>
    </row>
    <row r="20" spans="1:27" ht="14.25" x14ac:dyDescent="0.15">
      <c r="A20" s="44"/>
      <c r="B20" s="75" t="s">
        <v>47</v>
      </c>
      <c r="C20" s="76">
        <f>SUM('[1]一覧(今年度)'!K19,'[1]一覧(今年度)'!Q19,'[1]一覧(今年度)'!W19,'[1]一覧(今年度)'!AI19)</f>
        <v>3359028</v>
      </c>
      <c r="D20" s="77">
        <f>SUM('[1]一覧(今年度)'!L19,'[1]一覧(今年度)'!R19,'[1]一覧(今年度)'!X19,'[1]一覧(今年度)'!AJ19)</f>
        <v>50452</v>
      </c>
      <c r="E20" s="78">
        <f t="shared" si="2"/>
        <v>3409480</v>
      </c>
      <c r="F20" s="79">
        <v>3344560</v>
      </c>
      <c r="G20" s="80">
        <f t="shared" si="3"/>
        <v>1.941062501494965</v>
      </c>
      <c r="H20" s="81">
        <f>SUM('[1]一覧(今年度)'!N19,'[1]一覧(今年度)'!T19,'[1]一覧(今年度)'!Z19,'[1]一覧(今年度)'!AL19)</f>
        <v>3343527</v>
      </c>
      <c r="I20" s="77">
        <f>SUM('[1]一覧(今年度)'!O19,'[1]一覧(今年度)'!U19,'[1]一覧(今年度)'!AA19,'[1]一覧(今年度)'!AM19)</f>
        <v>19048</v>
      </c>
      <c r="J20" s="78">
        <f t="shared" si="4"/>
        <v>3362575</v>
      </c>
      <c r="K20" s="79">
        <v>3292724</v>
      </c>
      <c r="L20" s="80">
        <f t="shared" si="5"/>
        <v>2.1213742785608511</v>
      </c>
      <c r="M20" s="82">
        <f t="shared" si="6"/>
        <v>99.538527216802009</v>
      </c>
      <c r="N20" s="83">
        <f t="shared" si="6"/>
        <v>37.754697534290017</v>
      </c>
      <c r="O20" s="84">
        <f t="shared" si="6"/>
        <v>98.624277015849927</v>
      </c>
      <c r="P20" s="85">
        <v>98.450139928720077</v>
      </c>
      <c r="Q20" s="86">
        <f>SUM('[1]一覧(今年度)'!EA19,'[1]一覧(今年度)'!EC19)</f>
        <v>0</v>
      </c>
      <c r="R20" s="86">
        <f>SUM('[1]一覧(今年度)'!EB19,'[1]一覧(今年度)'!ED19)</f>
        <v>0</v>
      </c>
      <c r="S20" s="87">
        <f>SUM('[1]一覧(今年度)'!EJ19,'[1]一覧(今年度)'!EL19,'[1]一覧(今年度)'!EN19,'[1]一覧(今年度)'!ER19)</f>
        <v>336</v>
      </c>
      <c r="T20" s="88">
        <f>SUM('[1]一覧(今年度)'!EK19,'[1]一覧(今年度)'!EM19,'[1]一覧(今年度)'!EO19,'[1]一覧(今年度)'!ES19)</f>
        <v>21</v>
      </c>
      <c r="U20" s="89">
        <f t="shared" si="0"/>
        <v>357</v>
      </c>
      <c r="V20" s="90">
        <f>SUM('[1]一覧(今年度)'!FZ19,'[1]一覧(今年度)'!GC19,'[1]一覧(今年度)'!GF19,'[1]一覧(今年度)'!GL19)</f>
        <v>0</v>
      </c>
      <c r="W20" s="88">
        <f>SUM('[1]一覧(今年度)'!GA19,'[1]一覧(今年度)'!GD19,'[1]一覧(今年度)'!GG19,'[1]一覧(今年度)'!GM19)</f>
        <v>2054</v>
      </c>
      <c r="X20" s="89">
        <f t="shared" si="7"/>
        <v>2054</v>
      </c>
      <c r="Y20" s="87">
        <f t="shared" si="1"/>
        <v>15837</v>
      </c>
      <c r="Z20" s="88">
        <f t="shared" si="1"/>
        <v>29371</v>
      </c>
      <c r="AA20" s="89">
        <f t="shared" si="8"/>
        <v>45208</v>
      </c>
    </row>
    <row r="21" spans="1:27" ht="14.25" x14ac:dyDescent="0.15">
      <c r="A21" s="44"/>
      <c r="B21" s="91" t="s">
        <v>48</v>
      </c>
      <c r="C21" s="46">
        <f>SUM('[1]一覧(今年度)'!K20,'[1]一覧(今年度)'!Q20,'[1]一覧(今年度)'!W20,'[1]一覧(今年度)'!AI20)</f>
        <v>511663</v>
      </c>
      <c r="D21" s="47">
        <f>SUM('[1]一覧(今年度)'!L20,'[1]一覧(今年度)'!R20,'[1]一覧(今年度)'!X20,'[1]一覧(今年度)'!AJ20)</f>
        <v>17252</v>
      </c>
      <c r="E21" s="48">
        <f t="shared" si="2"/>
        <v>528915</v>
      </c>
      <c r="F21" s="49">
        <v>547358</v>
      </c>
      <c r="G21" s="50">
        <f t="shared" si="3"/>
        <v>-3.3694583800730054</v>
      </c>
      <c r="H21" s="51">
        <f>SUM('[1]一覧(今年度)'!N20,'[1]一覧(今年度)'!T20,'[1]一覧(今年度)'!Z20,'[1]一覧(今年度)'!AL20)</f>
        <v>505593</v>
      </c>
      <c r="I21" s="47">
        <f>SUM('[1]一覧(今年度)'!O20,'[1]一覧(今年度)'!U20,'[1]一覧(今年度)'!AA20,'[1]一覧(今年度)'!AM20)</f>
        <v>3922</v>
      </c>
      <c r="J21" s="48">
        <f t="shared" si="4"/>
        <v>509515</v>
      </c>
      <c r="K21" s="49">
        <v>530110</v>
      </c>
      <c r="L21" s="50">
        <f t="shared" si="5"/>
        <v>-3.8850427269811925</v>
      </c>
      <c r="M21" s="92">
        <f t="shared" si="6"/>
        <v>98.813672280387678</v>
      </c>
      <c r="N21" s="93">
        <f t="shared" si="6"/>
        <v>22.733596104799446</v>
      </c>
      <c r="O21" s="94">
        <f t="shared" si="6"/>
        <v>96.332113855723506</v>
      </c>
      <c r="P21" s="95">
        <v>96.848863084124105</v>
      </c>
      <c r="Q21" s="96">
        <f>SUM('[1]一覧(今年度)'!EA20,'[1]一覧(今年度)'!EC20)</f>
        <v>0</v>
      </c>
      <c r="R21" s="96">
        <f>SUM('[1]一覧(今年度)'!EB20,'[1]一覧(今年度)'!ED20)</f>
        <v>0</v>
      </c>
      <c r="S21" s="97">
        <f>SUM('[1]一覧(今年度)'!EJ20,'[1]一覧(今年度)'!EL20,'[1]一覧(今年度)'!EN20,'[1]一覧(今年度)'!ER20)</f>
        <v>72</v>
      </c>
      <c r="T21" s="98">
        <f>SUM('[1]一覧(今年度)'!EK20,'[1]一覧(今年度)'!EM20,'[1]一覧(今年度)'!EO20,'[1]一覧(今年度)'!ES20)</f>
        <v>0</v>
      </c>
      <c r="U21" s="99">
        <f t="shared" si="0"/>
        <v>72</v>
      </c>
      <c r="V21" s="100">
        <f>SUM('[1]一覧(今年度)'!FZ20,'[1]一覧(今年度)'!GC20,'[1]一覧(今年度)'!GF20,'[1]一覧(今年度)'!GL20)</f>
        <v>0</v>
      </c>
      <c r="W21" s="98">
        <f>SUM('[1]一覧(今年度)'!GA20,'[1]一覧(今年度)'!GD20,'[1]一覧(今年度)'!GG20,'[1]一覧(今年度)'!GM20)</f>
        <v>427</v>
      </c>
      <c r="X21" s="99">
        <f t="shared" si="7"/>
        <v>427</v>
      </c>
      <c r="Y21" s="97">
        <f t="shared" si="1"/>
        <v>6142</v>
      </c>
      <c r="Z21" s="98">
        <f t="shared" si="1"/>
        <v>12903</v>
      </c>
      <c r="AA21" s="99">
        <f t="shared" ref="AA21:AA41" si="9">SUM(Y21:Z21)</f>
        <v>19045</v>
      </c>
    </row>
    <row r="22" spans="1:27" ht="14.25" x14ac:dyDescent="0.15">
      <c r="A22" s="44"/>
      <c r="B22" s="59" t="s">
        <v>49</v>
      </c>
      <c r="C22" s="60">
        <f>SUM('[1]一覧(今年度)'!K21,'[1]一覧(今年度)'!Q21,'[1]一覧(今年度)'!W21,'[1]一覧(今年度)'!AI21)</f>
        <v>46455</v>
      </c>
      <c r="D22" s="61">
        <f>SUM('[1]一覧(今年度)'!L21,'[1]一覧(今年度)'!R21,'[1]一覧(今年度)'!X21,'[1]一覧(今年度)'!AJ21)</f>
        <v>1247</v>
      </c>
      <c r="E22" s="62">
        <f t="shared" si="2"/>
        <v>47702</v>
      </c>
      <c r="F22" s="63">
        <v>46117</v>
      </c>
      <c r="G22" s="64">
        <f t="shared" si="3"/>
        <v>3.4369104668560397</v>
      </c>
      <c r="H22" s="65">
        <f>SUM('[1]一覧(今年度)'!N21,'[1]一覧(今年度)'!T21,'[1]一覧(今年度)'!Z21,'[1]一覧(今年度)'!AL21)</f>
        <v>46109</v>
      </c>
      <c r="I22" s="61">
        <f>SUM('[1]一覧(今年度)'!O21,'[1]一覧(今年度)'!U21,'[1]一覧(今年度)'!AA21,'[1]一覧(今年度)'!AM21)</f>
        <v>144</v>
      </c>
      <c r="J22" s="62">
        <f t="shared" si="4"/>
        <v>46253</v>
      </c>
      <c r="K22" s="63">
        <v>44845</v>
      </c>
      <c r="L22" s="64">
        <f t="shared" si="5"/>
        <v>3.1397034229011038</v>
      </c>
      <c r="M22" s="92">
        <f t="shared" si="6"/>
        <v>99.255193197718214</v>
      </c>
      <c r="N22" s="93">
        <f t="shared" si="6"/>
        <v>11.547714514835604</v>
      </c>
      <c r="O22" s="94">
        <f t="shared" si="6"/>
        <v>96.962391513982638</v>
      </c>
      <c r="P22" s="95">
        <v>97.241798035431614</v>
      </c>
      <c r="Q22" s="70">
        <f>SUM('[1]一覧(今年度)'!EA21,'[1]一覧(今年度)'!EC21)</f>
        <v>0</v>
      </c>
      <c r="R22" s="70">
        <f>SUM('[1]一覧(今年度)'!EB21,'[1]一覧(今年度)'!ED21)</f>
        <v>0</v>
      </c>
      <c r="S22" s="65">
        <f>SUM('[1]一覧(今年度)'!EJ21,'[1]一覧(今年度)'!EL21,'[1]一覧(今年度)'!EN21,'[1]一覧(今年度)'!ER21)</f>
        <v>0</v>
      </c>
      <c r="T22" s="61">
        <f>SUM('[1]一覧(今年度)'!EK21,'[1]一覧(今年度)'!EM21,'[1]一覧(今年度)'!EO21,'[1]一覧(今年度)'!ES21)</f>
        <v>0</v>
      </c>
      <c r="U22" s="99">
        <f t="shared" si="0"/>
        <v>0</v>
      </c>
      <c r="V22" s="60">
        <f>SUM('[1]一覧(今年度)'!FZ21,'[1]一覧(今年度)'!GC21,'[1]一覧(今年度)'!GF21,'[1]一覧(今年度)'!GL21)</f>
        <v>0</v>
      </c>
      <c r="W22" s="61">
        <f>SUM('[1]一覧(今年度)'!GA21,'[1]一覧(今年度)'!GD21,'[1]一覧(今年度)'!GG21,'[1]一覧(今年度)'!GM21)</f>
        <v>48</v>
      </c>
      <c r="X22" s="99">
        <f t="shared" si="7"/>
        <v>48</v>
      </c>
      <c r="Y22" s="65">
        <f t="shared" si="1"/>
        <v>346</v>
      </c>
      <c r="Z22" s="61">
        <f t="shared" si="1"/>
        <v>1055</v>
      </c>
      <c r="AA22" s="99">
        <f t="shared" si="9"/>
        <v>1401</v>
      </c>
    </row>
    <row r="23" spans="1:27" ht="14.25" x14ac:dyDescent="0.15">
      <c r="A23" s="44"/>
      <c r="B23" s="59" t="s">
        <v>50</v>
      </c>
      <c r="C23" s="60">
        <f>SUM('[1]一覧(今年度)'!K22,'[1]一覧(今年度)'!Q22,'[1]一覧(今年度)'!W22,'[1]一覧(今年度)'!AI22)</f>
        <v>1302676</v>
      </c>
      <c r="D23" s="101">
        <f>SUM('[1]一覧(今年度)'!L22,'[1]一覧(今年度)'!R22,'[1]一覧(今年度)'!X22,'[1]一覧(今年度)'!AJ22)</f>
        <v>48865</v>
      </c>
      <c r="E23" s="62">
        <f t="shared" si="2"/>
        <v>1351541</v>
      </c>
      <c r="F23" s="63">
        <v>1325418</v>
      </c>
      <c r="G23" s="64">
        <f t="shared" si="3"/>
        <v>1.9709253986289608</v>
      </c>
      <c r="H23" s="65">
        <f>SUM('[1]一覧(今年度)'!N22,'[1]一覧(今年度)'!T22,'[1]一覧(今年度)'!Z22,'[1]一覧(今年度)'!AL22)</f>
        <v>1291431</v>
      </c>
      <c r="I23" s="61">
        <f>SUM('[1]一覧(今年度)'!O22,'[1]一覧(今年度)'!U22,'[1]一覧(今年度)'!AA22,'[1]一覧(今年度)'!AM22)</f>
        <v>10717</v>
      </c>
      <c r="J23" s="62">
        <f t="shared" si="4"/>
        <v>1302148</v>
      </c>
      <c r="K23" s="63">
        <v>1275073</v>
      </c>
      <c r="L23" s="64">
        <f t="shared" si="5"/>
        <v>2.123407836257218</v>
      </c>
      <c r="M23" s="92">
        <f t="shared" si="6"/>
        <v>99.136776911526738</v>
      </c>
      <c r="N23" s="93">
        <f t="shared" si="6"/>
        <v>21.93185306456564</v>
      </c>
      <c r="O23" s="94">
        <f t="shared" si="6"/>
        <v>96.345430882229991</v>
      </c>
      <c r="P23" s="95">
        <v>96.201575653869199</v>
      </c>
      <c r="Q23" s="70">
        <f>SUM('[1]一覧(今年度)'!EA22,'[1]一覧(今年度)'!EC22)</f>
        <v>0</v>
      </c>
      <c r="R23" s="70">
        <f>SUM('[1]一覧(今年度)'!EB22,'[1]一覧(今年度)'!ED22)</f>
        <v>0</v>
      </c>
      <c r="S23" s="65">
        <f>SUM('[1]一覧(今年度)'!EJ22,'[1]一覧(今年度)'!EL22,'[1]一覧(今年度)'!EN22,'[1]一覧(今年度)'!ER22)</f>
        <v>1031</v>
      </c>
      <c r="T23" s="61">
        <f>SUM('[1]一覧(今年度)'!EK22,'[1]一覧(今年度)'!EM22,'[1]一覧(今年度)'!EO22,'[1]一覧(今年度)'!ES22)</f>
        <v>0</v>
      </c>
      <c r="U23" s="99">
        <f t="shared" si="0"/>
        <v>1031</v>
      </c>
      <c r="V23" s="60">
        <f>SUM('[1]一覧(今年度)'!FZ22,'[1]一覧(今年度)'!GC22,'[1]一覧(今年度)'!GF22,'[1]一覧(今年度)'!GL22)</f>
        <v>0</v>
      </c>
      <c r="W23" s="61">
        <f>SUM('[1]一覧(今年度)'!GA22,'[1]一覧(今年度)'!GD22,'[1]一覧(今年度)'!GG22,'[1]一覧(今年度)'!GM22)</f>
        <v>4881</v>
      </c>
      <c r="X23" s="99">
        <f t="shared" si="7"/>
        <v>4881</v>
      </c>
      <c r="Y23" s="65">
        <f t="shared" si="1"/>
        <v>12276</v>
      </c>
      <c r="Z23" s="61">
        <f t="shared" si="1"/>
        <v>33267</v>
      </c>
      <c r="AA23" s="99">
        <f t="shared" si="9"/>
        <v>45543</v>
      </c>
    </row>
    <row r="24" spans="1:27" ht="14.25" x14ac:dyDescent="0.15">
      <c r="A24" s="44"/>
      <c r="B24" s="59" t="s">
        <v>51</v>
      </c>
      <c r="C24" s="60">
        <f>SUM('[1]一覧(今年度)'!K23,'[1]一覧(今年度)'!Q23,'[1]一覧(今年度)'!W23,'[1]一覧(今年度)'!AI23)</f>
        <v>479475</v>
      </c>
      <c r="D24" s="61">
        <f>SUM('[1]一覧(今年度)'!L23,'[1]一覧(今年度)'!R23,'[1]一覧(今年度)'!X23,'[1]一覧(今年度)'!AJ23)</f>
        <v>22262</v>
      </c>
      <c r="E24" s="62">
        <f t="shared" si="2"/>
        <v>501737</v>
      </c>
      <c r="F24" s="63">
        <v>467728</v>
      </c>
      <c r="G24" s="64">
        <f t="shared" si="3"/>
        <v>7.2711062839941167</v>
      </c>
      <c r="H24" s="65">
        <f>SUM('[1]一覧(今年度)'!N23,'[1]一覧(今年度)'!T23,'[1]一覧(今年度)'!Z23,'[1]一覧(今年度)'!AL23)</f>
        <v>476326</v>
      </c>
      <c r="I24" s="61">
        <f>SUM('[1]一覧(今年度)'!O23,'[1]一覧(今年度)'!U23,'[1]一覧(今年度)'!AA23,'[1]一覧(今年度)'!AM23)</f>
        <v>6131</v>
      </c>
      <c r="J24" s="62">
        <f t="shared" si="4"/>
        <v>482457</v>
      </c>
      <c r="K24" s="63">
        <v>445244</v>
      </c>
      <c r="L24" s="64">
        <f t="shared" si="5"/>
        <v>8.3578891574058272</v>
      </c>
      <c r="M24" s="92">
        <f t="shared" si="6"/>
        <v>99.343240002085622</v>
      </c>
      <c r="N24" s="93">
        <f t="shared" si="6"/>
        <v>27.540203036564549</v>
      </c>
      <c r="O24" s="94">
        <f t="shared" si="6"/>
        <v>96.157349368294547</v>
      </c>
      <c r="P24" s="95">
        <v>95.192932644613961</v>
      </c>
      <c r="Q24" s="70">
        <f>SUM('[1]一覧(今年度)'!EA23,'[1]一覧(今年度)'!EC23)</f>
        <v>0</v>
      </c>
      <c r="R24" s="70">
        <f>SUM('[1]一覧(今年度)'!EB23,'[1]一覧(今年度)'!ED23)</f>
        <v>0</v>
      </c>
      <c r="S24" s="65">
        <f>SUM('[1]一覧(今年度)'!EJ23,'[1]一覧(今年度)'!EL23,'[1]一覧(今年度)'!EN23,'[1]一覧(今年度)'!ER23)</f>
        <v>8</v>
      </c>
      <c r="T24" s="61">
        <f>SUM('[1]一覧(今年度)'!EK23,'[1]一覧(今年度)'!EM23,'[1]一覧(今年度)'!EO23,'[1]一覧(今年度)'!ES23)</f>
        <v>0</v>
      </c>
      <c r="U24" s="99">
        <f t="shared" si="0"/>
        <v>8</v>
      </c>
      <c r="V24" s="60">
        <f>SUM('[1]一覧(今年度)'!FZ23,'[1]一覧(今年度)'!GC23,'[1]一覧(今年度)'!GF23,'[1]一覧(今年度)'!GL23)</f>
        <v>0</v>
      </c>
      <c r="W24" s="61">
        <f>SUM('[1]一覧(今年度)'!GA23,'[1]一覧(今年度)'!GD23,'[1]一覧(今年度)'!GG23,'[1]一覧(今年度)'!GM23)</f>
        <v>295</v>
      </c>
      <c r="X24" s="99">
        <f t="shared" si="7"/>
        <v>295</v>
      </c>
      <c r="Y24" s="65">
        <f t="shared" si="1"/>
        <v>3157</v>
      </c>
      <c r="Z24" s="61">
        <f t="shared" si="1"/>
        <v>15836</v>
      </c>
      <c r="AA24" s="99">
        <f t="shared" si="9"/>
        <v>18993</v>
      </c>
    </row>
    <row r="25" spans="1:27" ht="14.25" x14ac:dyDescent="0.15">
      <c r="A25" s="44"/>
      <c r="B25" s="59" t="s">
        <v>52</v>
      </c>
      <c r="C25" s="60">
        <f>SUM('[1]一覧(今年度)'!K24,'[1]一覧(今年度)'!Q24,'[1]一覧(今年度)'!W24,'[1]一覧(今年度)'!AI24)</f>
        <v>1809510</v>
      </c>
      <c r="D25" s="61">
        <f>SUM('[1]一覧(今年度)'!L24,'[1]一覧(今年度)'!R24,'[1]一覧(今年度)'!X24,'[1]一覧(今年度)'!AJ24)</f>
        <v>75939</v>
      </c>
      <c r="E25" s="62">
        <f t="shared" si="2"/>
        <v>1885449</v>
      </c>
      <c r="F25" s="63">
        <v>1834590</v>
      </c>
      <c r="G25" s="64">
        <f t="shared" si="3"/>
        <v>2.7722270371036579</v>
      </c>
      <c r="H25" s="65">
        <f>SUM('[1]一覧(今年度)'!N24,'[1]一覧(今年度)'!T24,'[1]一覧(今年度)'!Z24,'[1]一覧(今年度)'!AL24)</f>
        <v>1788878</v>
      </c>
      <c r="I25" s="61">
        <f>SUM('[1]一覧(今年度)'!O24,'[1]一覧(今年度)'!U24,'[1]一覧(今年度)'!AA24,'[1]一覧(今年度)'!AM24)</f>
        <v>20321</v>
      </c>
      <c r="J25" s="62">
        <f t="shared" si="4"/>
        <v>1809199</v>
      </c>
      <c r="K25" s="63">
        <v>1754739</v>
      </c>
      <c r="L25" s="64">
        <f t="shared" si="5"/>
        <v>3.1035954634848832</v>
      </c>
      <c r="M25" s="92">
        <f t="shared" si="6"/>
        <v>98.859801824803398</v>
      </c>
      <c r="N25" s="93">
        <f t="shared" si="6"/>
        <v>26.759636023650561</v>
      </c>
      <c r="O25" s="94">
        <f t="shared" si="6"/>
        <v>95.955870458442533</v>
      </c>
      <c r="P25" s="95">
        <v>95.647474367569856</v>
      </c>
      <c r="Q25" s="70">
        <f>SUM('[1]一覧(今年度)'!EA24,'[1]一覧(今年度)'!EC24)</f>
        <v>0</v>
      </c>
      <c r="R25" s="70">
        <f>SUM('[1]一覧(今年度)'!EB24,'[1]一覧(今年度)'!ED24)</f>
        <v>0</v>
      </c>
      <c r="S25" s="65">
        <f>SUM('[1]一覧(今年度)'!EJ24,'[1]一覧(今年度)'!EL24,'[1]一覧(今年度)'!EN24,'[1]一覧(今年度)'!ER24)</f>
        <v>369</v>
      </c>
      <c r="T25" s="61">
        <f>SUM('[1]一覧(今年度)'!EK24,'[1]一覧(今年度)'!EM24,'[1]一覧(今年度)'!EO24,'[1]一覧(今年度)'!ES24)</f>
        <v>2</v>
      </c>
      <c r="U25" s="99">
        <f t="shared" si="0"/>
        <v>371</v>
      </c>
      <c r="V25" s="60">
        <f>SUM('[1]一覧(今年度)'!FZ24,'[1]一覧(今年度)'!GC24,'[1]一覧(今年度)'!GF24,'[1]一覧(今年度)'!GL24)</f>
        <v>0</v>
      </c>
      <c r="W25" s="61">
        <f>SUM('[1]一覧(今年度)'!GA24,'[1]一覧(今年度)'!GD24,'[1]一覧(今年度)'!GG24,'[1]一覧(今年度)'!GM24)</f>
        <v>3618</v>
      </c>
      <c r="X25" s="99">
        <f t="shared" si="7"/>
        <v>3618</v>
      </c>
      <c r="Y25" s="65">
        <f t="shared" si="1"/>
        <v>21001</v>
      </c>
      <c r="Z25" s="61">
        <f t="shared" si="1"/>
        <v>52002</v>
      </c>
      <c r="AA25" s="99">
        <f t="shared" si="9"/>
        <v>73003</v>
      </c>
    </row>
    <row r="26" spans="1:27" ht="14.25" x14ac:dyDescent="0.15">
      <c r="A26" s="44"/>
      <c r="B26" s="59" t="s">
        <v>53</v>
      </c>
      <c r="C26" s="60">
        <f>SUM('[1]一覧(今年度)'!K25,'[1]一覧(今年度)'!Q25,'[1]一覧(今年度)'!W25,'[1]一覧(今年度)'!AI25)</f>
        <v>319921</v>
      </c>
      <c r="D26" s="61">
        <f>SUM('[1]一覧(今年度)'!L25,'[1]一覧(今年度)'!R25,'[1]一覧(今年度)'!X25,'[1]一覧(今年度)'!AJ25)</f>
        <v>18389</v>
      </c>
      <c r="E26" s="62">
        <f t="shared" si="2"/>
        <v>338310</v>
      </c>
      <c r="F26" s="63">
        <v>332420</v>
      </c>
      <c r="G26" s="64">
        <f t="shared" si="3"/>
        <v>1.7718548823777147</v>
      </c>
      <c r="H26" s="65">
        <f>SUM('[1]一覧(今年度)'!N25,'[1]一覧(今年度)'!T25,'[1]一覧(今年度)'!Z25,'[1]一覧(今年度)'!AL25)</f>
        <v>315233</v>
      </c>
      <c r="I26" s="61">
        <f>SUM('[1]一覧(今年度)'!O25,'[1]一覧(今年度)'!U25,'[1]一覧(今年度)'!AA25,'[1]一覧(今年度)'!AM25)</f>
        <v>4008</v>
      </c>
      <c r="J26" s="62">
        <f t="shared" si="4"/>
        <v>319241</v>
      </c>
      <c r="K26" s="63">
        <v>310524</v>
      </c>
      <c r="L26" s="64">
        <f t="shared" si="5"/>
        <v>2.8071904265048757</v>
      </c>
      <c r="M26" s="92">
        <f t="shared" si="6"/>
        <v>98.534638238815205</v>
      </c>
      <c r="N26" s="93">
        <f t="shared" si="6"/>
        <v>21.795638697047149</v>
      </c>
      <c r="O26" s="94">
        <f t="shared" si="6"/>
        <v>94.363453637196656</v>
      </c>
      <c r="P26" s="95">
        <v>93.413152036580229</v>
      </c>
      <c r="Q26" s="70">
        <f>SUM('[1]一覧(今年度)'!EA25,'[1]一覧(今年度)'!EC25)</f>
        <v>0</v>
      </c>
      <c r="R26" s="70">
        <f>SUM('[1]一覧(今年度)'!EB25,'[1]一覧(今年度)'!ED25)</f>
        <v>0</v>
      </c>
      <c r="S26" s="65">
        <f>SUM('[1]一覧(今年度)'!EJ25,'[1]一覧(今年度)'!EL25,'[1]一覧(今年度)'!EN25,'[1]一覧(今年度)'!ER25)</f>
        <v>97</v>
      </c>
      <c r="T26" s="61">
        <f>SUM('[1]一覧(今年度)'!EK25,'[1]一覧(今年度)'!EM25,'[1]一覧(今年度)'!EO25,'[1]一覧(今年度)'!ES25)</f>
        <v>0</v>
      </c>
      <c r="U26" s="99">
        <f t="shared" si="0"/>
        <v>97</v>
      </c>
      <c r="V26" s="60">
        <f>SUM('[1]一覧(今年度)'!FZ25,'[1]一覧(今年度)'!GC25,'[1]一覧(今年度)'!GF25,'[1]一覧(今年度)'!GL25)</f>
        <v>0</v>
      </c>
      <c r="W26" s="61">
        <f>SUM('[1]一覧(今年度)'!GA25,'[1]一覧(今年度)'!GD25,'[1]一覧(今年度)'!GG25,'[1]一覧(今年度)'!GM25)</f>
        <v>177</v>
      </c>
      <c r="X26" s="99">
        <f t="shared" si="7"/>
        <v>177</v>
      </c>
      <c r="Y26" s="65">
        <f t="shared" si="1"/>
        <v>4785</v>
      </c>
      <c r="Z26" s="61">
        <f t="shared" si="1"/>
        <v>14204</v>
      </c>
      <c r="AA26" s="99">
        <f t="shared" si="9"/>
        <v>18989</v>
      </c>
    </row>
    <row r="27" spans="1:27" ht="14.25" x14ac:dyDescent="0.15">
      <c r="A27" s="44"/>
      <c r="B27" s="102" t="s">
        <v>54</v>
      </c>
      <c r="C27" s="103">
        <f>SUM('[1]一覧(今年度)'!K26,'[1]一覧(今年度)'!Q26,'[1]一覧(今年度)'!W26,'[1]一覧(今年度)'!AI26)</f>
        <v>466815</v>
      </c>
      <c r="D27" s="104">
        <f>SUM('[1]一覧(今年度)'!L26,'[1]一覧(今年度)'!R26,'[1]一覧(今年度)'!X26,'[1]一覧(今年度)'!AJ26)</f>
        <v>16556</v>
      </c>
      <c r="E27" s="78">
        <f t="shared" si="2"/>
        <v>483371</v>
      </c>
      <c r="F27" s="79">
        <v>484133</v>
      </c>
      <c r="G27" s="105">
        <f t="shared" si="3"/>
        <v>-0.15739476548799605</v>
      </c>
      <c r="H27" s="106">
        <f>SUM('[1]一覧(今年度)'!N26,'[1]一覧(今年度)'!T26,'[1]一覧(今年度)'!Z26,'[1]一覧(今年度)'!AL26)</f>
        <v>462677</v>
      </c>
      <c r="I27" s="104">
        <f>SUM('[1]一覧(今年度)'!O26,'[1]一覧(今年度)'!U26,'[1]一覧(今年度)'!AA26,'[1]一覧(今年度)'!AM26)</f>
        <v>3439</v>
      </c>
      <c r="J27" s="78">
        <f t="shared" si="4"/>
        <v>466116</v>
      </c>
      <c r="K27" s="79">
        <v>469601</v>
      </c>
      <c r="L27" s="105">
        <f t="shared" si="5"/>
        <v>-0.74211937368106107</v>
      </c>
      <c r="M27" s="107">
        <f t="shared" si="6"/>
        <v>99.113567473196014</v>
      </c>
      <c r="N27" s="108">
        <f t="shared" si="6"/>
        <v>20.771925585890312</v>
      </c>
      <c r="O27" s="109">
        <f t="shared" si="6"/>
        <v>96.430278192113306</v>
      </c>
      <c r="P27" s="110">
        <v>96.99834549596909</v>
      </c>
      <c r="Q27" s="111">
        <f>SUM('[1]一覧(今年度)'!EA26,'[1]一覧(今年度)'!EC26)</f>
        <v>0</v>
      </c>
      <c r="R27" s="111">
        <f>SUM('[1]一覧(今年度)'!EB26,'[1]一覧(今年度)'!ED26)</f>
        <v>0</v>
      </c>
      <c r="S27" s="106">
        <f>SUM('[1]一覧(今年度)'!EJ26,'[1]一覧(今年度)'!EL26,'[1]一覧(今年度)'!EN26,'[1]一覧(今年度)'!ER26)</f>
        <v>97</v>
      </c>
      <c r="T27" s="104">
        <f>SUM('[1]一覧(今年度)'!EK26,'[1]一覧(今年度)'!EM26,'[1]一覧(今年度)'!EO26,'[1]一覧(今年度)'!ES26)</f>
        <v>13</v>
      </c>
      <c r="U27" s="112">
        <f t="shared" si="0"/>
        <v>110</v>
      </c>
      <c r="V27" s="103">
        <f>SUM('[1]一覧(今年度)'!FZ26,'[1]一覧(今年度)'!GC26,'[1]一覧(今年度)'!GF26,'[1]一覧(今年度)'!GL26)</f>
        <v>0</v>
      </c>
      <c r="W27" s="104">
        <f>SUM('[1]一覧(今年度)'!GA26,'[1]一覧(今年度)'!GD26,'[1]一覧(今年度)'!GG26,'[1]一覧(今年度)'!GM26)</f>
        <v>827</v>
      </c>
      <c r="X27" s="112">
        <f t="shared" si="7"/>
        <v>827</v>
      </c>
      <c r="Y27" s="106">
        <f t="shared" si="1"/>
        <v>4235</v>
      </c>
      <c r="Z27" s="104">
        <f t="shared" si="1"/>
        <v>12303</v>
      </c>
      <c r="AA27" s="112">
        <f t="shared" si="9"/>
        <v>16538</v>
      </c>
    </row>
    <row r="28" spans="1:27" ht="14.25" x14ac:dyDescent="0.15">
      <c r="A28" s="44"/>
      <c r="B28" s="45" t="s">
        <v>55</v>
      </c>
      <c r="C28" s="46">
        <f>SUM('[1]一覧(今年度)'!K27,'[1]一覧(今年度)'!Q27,'[1]一覧(今年度)'!W27,'[1]一覧(今年度)'!AI27)</f>
        <v>1586199</v>
      </c>
      <c r="D28" s="47">
        <f>SUM('[1]一覧(今年度)'!L27,'[1]一覧(今年度)'!R27,'[1]一覧(今年度)'!X27,'[1]一覧(今年度)'!AJ27)</f>
        <v>45309</v>
      </c>
      <c r="E28" s="48">
        <f t="shared" si="2"/>
        <v>1631508</v>
      </c>
      <c r="F28" s="49">
        <v>1565367</v>
      </c>
      <c r="G28" s="50">
        <f t="shared" si="3"/>
        <v>4.2252711345007272</v>
      </c>
      <c r="H28" s="51">
        <f>SUM('[1]一覧(今年度)'!N27,'[1]一覧(今年度)'!T27,'[1]一覧(今年度)'!Z27,'[1]一覧(今年度)'!AL27)</f>
        <v>1571660</v>
      </c>
      <c r="I28" s="47">
        <f>SUM('[1]一覧(今年度)'!O27,'[1]一覧(今年度)'!U27,'[1]一覧(今年度)'!AA27,'[1]一覧(今年度)'!AM27)</f>
        <v>12759</v>
      </c>
      <c r="J28" s="48">
        <f t="shared" si="4"/>
        <v>1584419</v>
      </c>
      <c r="K28" s="49">
        <v>1516598</v>
      </c>
      <c r="L28" s="50">
        <f t="shared" si="5"/>
        <v>4.4719167505166171</v>
      </c>
      <c r="M28" s="113">
        <f t="shared" si="6"/>
        <v>99.083406306522704</v>
      </c>
      <c r="N28" s="53">
        <f t="shared" si="6"/>
        <v>28.159968218234788</v>
      </c>
      <c r="O28" s="54">
        <f t="shared" si="6"/>
        <v>97.113774495742589</v>
      </c>
      <c r="P28" s="55">
        <v>96.884500567598522</v>
      </c>
      <c r="Q28" s="56">
        <f>SUM('[1]一覧(今年度)'!EA27,'[1]一覧(今年度)'!EC27)</f>
        <v>0</v>
      </c>
      <c r="R28" s="56">
        <f>SUM('[1]一覧(今年度)'!EB27,'[1]一覧(今年度)'!ED27)</f>
        <v>0</v>
      </c>
      <c r="S28" s="51">
        <f>SUM('[1]一覧(今年度)'!EJ27,'[1]一覧(今年度)'!EL27,'[1]一覧(今年度)'!EN27,'[1]一覧(今年度)'!ER27)</f>
        <v>400</v>
      </c>
      <c r="T28" s="47">
        <f>SUM('[1]一覧(今年度)'!EK27,'[1]一覧(今年度)'!EM27,'[1]一覧(今年度)'!EO27,'[1]一覧(今年度)'!ES27)</f>
        <v>118</v>
      </c>
      <c r="U28" s="57">
        <f t="shared" si="0"/>
        <v>518</v>
      </c>
      <c r="V28" s="46">
        <f>SUM('[1]一覧(今年度)'!FZ27,'[1]一覧(今年度)'!GC27,'[1]一覧(今年度)'!GF27,'[1]一覧(今年度)'!GL27)</f>
        <v>0</v>
      </c>
      <c r="W28" s="47">
        <f>SUM('[1]一覧(今年度)'!GA27,'[1]一覧(今年度)'!GD27,'[1]一覧(今年度)'!GG27,'[1]一覧(今年度)'!GM27)</f>
        <v>2636</v>
      </c>
      <c r="X28" s="57">
        <f t="shared" si="7"/>
        <v>2636</v>
      </c>
      <c r="Y28" s="51">
        <f t="shared" si="1"/>
        <v>14939</v>
      </c>
      <c r="Z28" s="47">
        <f t="shared" si="1"/>
        <v>30032</v>
      </c>
      <c r="AA28" s="57">
        <f t="shared" si="9"/>
        <v>44971</v>
      </c>
    </row>
    <row r="29" spans="1:27" ht="14.25" x14ac:dyDescent="0.15">
      <c r="A29" s="44"/>
      <c r="B29" s="59" t="s">
        <v>56</v>
      </c>
      <c r="C29" s="60">
        <f>SUM('[1]一覧(今年度)'!K28,'[1]一覧(今年度)'!Q28,'[1]一覧(今年度)'!W28,'[1]一覧(今年度)'!AI28)</f>
        <v>496515</v>
      </c>
      <c r="D29" s="61">
        <f>SUM('[1]一覧(今年度)'!L28,'[1]一覧(今年度)'!R28,'[1]一覧(今年度)'!X28,'[1]一覧(今年度)'!AJ28)</f>
        <v>18262</v>
      </c>
      <c r="E29" s="62">
        <f t="shared" si="2"/>
        <v>514777</v>
      </c>
      <c r="F29" s="63">
        <v>514341</v>
      </c>
      <c r="G29" s="64">
        <f t="shared" si="3"/>
        <v>8.4768665146274555E-2</v>
      </c>
      <c r="H29" s="65">
        <f>SUM('[1]一覧(今年度)'!N28,'[1]一覧(今年度)'!T28,'[1]一覧(今年度)'!Z28,'[1]一覧(今年度)'!AL28)</f>
        <v>490212</v>
      </c>
      <c r="I29" s="61">
        <f>SUM('[1]一覧(今年度)'!O28,'[1]一覧(今年度)'!U28,'[1]一覧(今年度)'!AA28,'[1]一覧(今年度)'!AM28)</f>
        <v>6389</v>
      </c>
      <c r="J29" s="62">
        <f t="shared" si="4"/>
        <v>496601</v>
      </c>
      <c r="K29" s="63">
        <v>494722</v>
      </c>
      <c r="L29" s="64">
        <f t="shared" si="5"/>
        <v>0.37980926661842407</v>
      </c>
      <c r="M29" s="92">
        <f t="shared" si="6"/>
        <v>98.730551947071092</v>
      </c>
      <c r="N29" s="93">
        <f t="shared" si="6"/>
        <v>34.985215200963751</v>
      </c>
      <c r="O29" s="94">
        <f t="shared" si="6"/>
        <v>96.469150719631998</v>
      </c>
      <c r="P29" s="95">
        <v>96.185604491961556</v>
      </c>
      <c r="Q29" s="70">
        <f>SUM('[1]一覧(今年度)'!EA28,'[1]一覧(今年度)'!EC28)</f>
        <v>0</v>
      </c>
      <c r="R29" s="70">
        <f>SUM('[1]一覧(今年度)'!EB28,'[1]一覧(今年度)'!ED28)</f>
        <v>0</v>
      </c>
      <c r="S29" s="65">
        <f>SUM('[1]一覧(今年度)'!EJ28,'[1]一覧(今年度)'!EL28,'[1]一覧(今年度)'!EN28,'[1]一覧(今年度)'!ER28)</f>
        <v>322</v>
      </c>
      <c r="T29" s="61">
        <f>SUM('[1]一覧(今年度)'!EK28,'[1]一覧(今年度)'!EM28,'[1]一覧(今年度)'!EO28,'[1]一覧(今年度)'!ES28)</f>
        <v>0</v>
      </c>
      <c r="U29" s="99">
        <f t="shared" si="0"/>
        <v>322</v>
      </c>
      <c r="V29" s="60">
        <f>SUM('[1]一覧(今年度)'!FZ28,'[1]一覧(今年度)'!GC28,'[1]一覧(今年度)'!GF28,'[1]一覧(今年度)'!GL28)</f>
        <v>44</v>
      </c>
      <c r="W29" s="61">
        <f>SUM('[1]一覧(今年度)'!GA28,'[1]一覧(今年度)'!GD28,'[1]一覧(今年度)'!GG28,'[1]一覧(今年度)'!GM28)</f>
        <v>2455</v>
      </c>
      <c r="X29" s="99">
        <f t="shared" si="7"/>
        <v>2499</v>
      </c>
      <c r="Y29" s="65">
        <f t="shared" si="1"/>
        <v>6581</v>
      </c>
      <c r="Z29" s="61">
        <f t="shared" si="1"/>
        <v>9418</v>
      </c>
      <c r="AA29" s="99">
        <f t="shared" si="9"/>
        <v>15999</v>
      </c>
    </row>
    <row r="30" spans="1:27" ht="14.25" x14ac:dyDescent="0.15">
      <c r="A30" s="44"/>
      <c r="B30" s="59" t="s">
        <v>57</v>
      </c>
      <c r="C30" s="60">
        <f>SUM('[1]一覧(今年度)'!K29,'[1]一覧(今年度)'!Q29,'[1]一覧(今年度)'!W29,'[1]一覧(今年度)'!AI29)</f>
        <v>555243</v>
      </c>
      <c r="D30" s="61">
        <f>SUM('[1]一覧(今年度)'!L29,'[1]一覧(今年度)'!R29,'[1]一覧(今年度)'!X29,'[1]一覧(今年度)'!AJ29)</f>
        <v>12518</v>
      </c>
      <c r="E30" s="62">
        <f t="shared" si="2"/>
        <v>567761</v>
      </c>
      <c r="F30" s="63">
        <v>564775</v>
      </c>
      <c r="G30" s="64">
        <f t="shared" si="3"/>
        <v>0.5287061219069541</v>
      </c>
      <c r="H30" s="65">
        <f>SUM('[1]一覧(今年度)'!N29,'[1]一覧(今年度)'!T29,'[1]一覧(今年度)'!Z29,'[1]一覧(今年度)'!AL29)</f>
        <v>552613</v>
      </c>
      <c r="I30" s="61">
        <f>SUM('[1]一覧(今年度)'!O29,'[1]一覧(今年度)'!U29,'[1]一覧(今年度)'!AA29,'[1]一覧(今年度)'!AM29)</f>
        <v>3023</v>
      </c>
      <c r="J30" s="62">
        <f t="shared" si="4"/>
        <v>555636</v>
      </c>
      <c r="K30" s="63">
        <v>551487</v>
      </c>
      <c r="L30" s="64">
        <f t="shared" si="5"/>
        <v>0.75232961067078641</v>
      </c>
      <c r="M30" s="92">
        <f t="shared" si="6"/>
        <v>99.526333515235677</v>
      </c>
      <c r="N30" s="93">
        <f t="shared" si="6"/>
        <v>24.1492251158332</v>
      </c>
      <c r="O30" s="94">
        <f t="shared" si="6"/>
        <v>97.864418302771767</v>
      </c>
      <c r="P30" s="95">
        <v>97.647204639015541</v>
      </c>
      <c r="Q30" s="70">
        <f>SUM('[1]一覧(今年度)'!EA29,'[1]一覧(今年度)'!EC29)</f>
        <v>0</v>
      </c>
      <c r="R30" s="70">
        <f>SUM('[1]一覧(今年度)'!EB29,'[1]一覧(今年度)'!ED29)</f>
        <v>0</v>
      </c>
      <c r="S30" s="65">
        <f>SUM('[1]一覧(今年度)'!EJ29,'[1]一覧(今年度)'!EL29,'[1]一覧(今年度)'!EN29,'[1]一覧(今年度)'!ER29)</f>
        <v>0</v>
      </c>
      <c r="T30" s="61">
        <f>SUM('[1]一覧(今年度)'!EK29,'[1]一覧(今年度)'!EM29,'[1]一覧(今年度)'!EO29,'[1]一覧(今年度)'!ES29)</f>
        <v>0</v>
      </c>
      <c r="U30" s="99">
        <f t="shared" si="0"/>
        <v>0</v>
      </c>
      <c r="V30" s="60">
        <f>SUM('[1]一覧(今年度)'!FZ29,'[1]一覧(今年度)'!GC29,'[1]一覧(今年度)'!GF29,'[1]一覧(今年度)'!GL29)</f>
        <v>28</v>
      </c>
      <c r="W30" s="61">
        <f>SUM('[1]一覧(今年度)'!GA29,'[1]一覧(今年度)'!GD29,'[1]一覧(今年度)'!GG29,'[1]一覧(今年度)'!GM29)</f>
        <v>977</v>
      </c>
      <c r="X30" s="99">
        <f t="shared" si="7"/>
        <v>1005</v>
      </c>
      <c r="Y30" s="65">
        <f t="shared" si="1"/>
        <v>2602</v>
      </c>
      <c r="Z30" s="61">
        <f t="shared" si="1"/>
        <v>8518</v>
      </c>
      <c r="AA30" s="99">
        <f t="shared" si="9"/>
        <v>11120</v>
      </c>
    </row>
    <row r="31" spans="1:27" ht="14.25" x14ac:dyDescent="0.15">
      <c r="A31" s="44"/>
      <c r="B31" s="59" t="s">
        <v>58</v>
      </c>
      <c r="C31" s="60">
        <f>SUM('[1]一覧(今年度)'!K30,'[1]一覧(今年度)'!Q30,'[1]一覧(今年度)'!W30,'[1]一覧(今年度)'!AI30)</f>
        <v>852394</v>
      </c>
      <c r="D31" s="61">
        <f>SUM('[1]一覧(今年度)'!L30,'[1]一覧(今年度)'!R30,'[1]一覧(今年度)'!X30,'[1]一覧(今年度)'!AJ30)</f>
        <v>37604</v>
      </c>
      <c r="E31" s="62">
        <f t="shared" si="2"/>
        <v>889998</v>
      </c>
      <c r="F31" s="63">
        <v>908565</v>
      </c>
      <c r="G31" s="64">
        <f t="shared" si="3"/>
        <v>-2.0435521949447755</v>
      </c>
      <c r="H31" s="65">
        <f>SUM('[1]一覧(今年度)'!N30,'[1]一覧(今年度)'!T30,'[1]一覧(今年度)'!Z30,'[1]一覧(今年度)'!AL30)</f>
        <v>841340</v>
      </c>
      <c r="I31" s="61">
        <f>SUM('[1]一覧(今年度)'!O30,'[1]一覧(今年度)'!U30,'[1]一覧(今年度)'!AA30,'[1]一覧(今年度)'!AM30)</f>
        <v>8422</v>
      </c>
      <c r="J31" s="62">
        <f t="shared" si="4"/>
        <v>849762</v>
      </c>
      <c r="K31" s="63">
        <v>869499</v>
      </c>
      <c r="L31" s="64">
        <f t="shared" si="5"/>
        <v>-2.2699278550061588</v>
      </c>
      <c r="M31" s="92">
        <f t="shared" si="6"/>
        <v>98.703181861908931</v>
      </c>
      <c r="N31" s="93">
        <f t="shared" si="6"/>
        <v>22.396553558132112</v>
      </c>
      <c r="O31" s="94">
        <f t="shared" si="6"/>
        <v>95.479090964249352</v>
      </c>
      <c r="P31" s="95">
        <v>95.700252596126859</v>
      </c>
      <c r="Q31" s="70">
        <f>SUM('[1]一覧(今年度)'!EA30,'[1]一覧(今年度)'!EC30)</f>
        <v>0</v>
      </c>
      <c r="R31" s="70">
        <f>SUM('[1]一覧(今年度)'!EB30,'[1]一覧(今年度)'!ED30)</f>
        <v>0</v>
      </c>
      <c r="S31" s="65">
        <f>SUM('[1]一覧(今年度)'!EJ30,'[1]一覧(今年度)'!EL30,'[1]一覧(今年度)'!EN30,'[1]一覧(今年度)'!ER30)</f>
        <v>29</v>
      </c>
      <c r="T31" s="61">
        <f>SUM('[1]一覧(今年度)'!EK30,'[1]一覧(今年度)'!EM30,'[1]一覧(今年度)'!EO30,'[1]一覧(今年度)'!ES30)</f>
        <v>0</v>
      </c>
      <c r="U31" s="99">
        <f t="shared" si="0"/>
        <v>29</v>
      </c>
      <c r="V31" s="60">
        <f>SUM('[1]一覧(今年度)'!FZ30,'[1]一覧(今年度)'!GC30,'[1]一覧(今年度)'!GF30,'[1]一覧(今年度)'!GL30)</f>
        <v>0</v>
      </c>
      <c r="W31" s="61">
        <f>SUM('[1]一覧(今年度)'!GA30,'[1]一覧(今年度)'!GD30,'[1]一覧(今年度)'!GG30,'[1]一覧(今年度)'!GM30)</f>
        <v>265</v>
      </c>
      <c r="X31" s="99">
        <f t="shared" si="7"/>
        <v>265</v>
      </c>
      <c r="Y31" s="65">
        <f t="shared" si="1"/>
        <v>11083</v>
      </c>
      <c r="Z31" s="61">
        <f t="shared" si="1"/>
        <v>28917</v>
      </c>
      <c r="AA31" s="99">
        <f t="shared" si="9"/>
        <v>40000</v>
      </c>
    </row>
    <row r="32" spans="1:27" ht="14.25" x14ac:dyDescent="0.15">
      <c r="A32" s="44"/>
      <c r="B32" s="59" t="s">
        <v>59</v>
      </c>
      <c r="C32" s="60">
        <f>SUM('[1]一覧(今年度)'!K31,'[1]一覧(今年度)'!Q31,'[1]一覧(今年度)'!W31,'[1]一覧(今年度)'!AI31)</f>
        <v>2203628</v>
      </c>
      <c r="D32" s="61">
        <f>SUM('[1]一覧(今年度)'!L31,'[1]一覧(今年度)'!R31,'[1]一覧(今年度)'!X31,'[1]一覧(今年度)'!AJ31)</f>
        <v>54799</v>
      </c>
      <c r="E32" s="62">
        <f t="shared" si="2"/>
        <v>2258427</v>
      </c>
      <c r="F32" s="63">
        <v>2196376</v>
      </c>
      <c r="G32" s="64">
        <f t="shared" si="3"/>
        <v>2.825153798803119</v>
      </c>
      <c r="H32" s="65">
        <f>SUM('[1]一覧(今年度)'!N31,'[1]一覧(今年度)'!T31,'[1]一覧(今年度)'!Z31,'[1]一覧(今年度)'!AL31)</f>
        <v>2189083</v>
      </c>
      <c r="I32" s="61">
        <f>SUM('[1]一覧(今年度)'!O31,'[1]一覧(今年度)'!U31,'[1]一覧(今年度)'!AA31,'[1]一覧(今年度)'!AM31)</f>
        <v>12905</v>
      </c>
      <c r="J32" s="62">
        <f t="shared" si="4"/>
        <v>2201988</v>
      </c>
      <c r="K32" s="63">
        <v>2141133</v>
      </c>
      <c r="L32" s="64">
        <f t="shared" si="5"/>
        <v>2.8421868235182024</v>
      </c>
      <c r="M32" s="92">
        <f t="shared" si="6"/>
        <v>99.339952115329808</v>
      </c>
      <c r="N32" s="93">
        <f t="shared" si="6"/>
        <v>23.549699812040366</v>
      </c>
      <c r="O32" s="94">
        <f t="shared" si="6"/>
        <v>97.50095973879165</v>
      </c>
      <c r="P32" s="95">
        <v>97.484811343777196</v>
      </c>
      <c r="Q32" s="70">
        <f>SUM('[1]一覧(今年度)'!EA31,'[1]一覧(今年度)'!EC31)</f>
        <v>0</v>
      </c>
      <c r="R32" s="70">
        <f>SUM('[1]一覧(今年度)'!EB31,'[1]一覧(今年度)'!ED31)</f>
        <v>0</v>
      </c>
      <c r="S32" s="65">
        <f>SUM('[1]一覧(今年度)'!EJ31,'[1]一覧(今年度)'!EL31,'[1]一覧(今年度)'!EN31,'[1]一覧(今年度)'!ER31)</f>
        <v>1296</v>
      </c>
      <c r="T32" s="61">
        <f>SUM('[1]一覧(今年度)'!EK31,'[1]一覧(今年度)'!EM31,'[1]一覧(今年度)'!EO31,'[1]一覧(今年度)'!ES31)</f>
        <v>38</v>
      </c>
      <c r="U32" s="99">
        <f t="shared" si="0"/>
        <v>1334</v>
      </c>
      <c r="V32" s="60">
        <f>SUM('[1]一覧(今年度)'!FZ31,'[1]一覧(今年度)'!GC31,'[1]一覧(今年度)'!GF31,'[1]一覧(今年度)'!GL31)</f>
        <v>44</v>
      </c>
      <c r="W32" s="61">
        <f>SUM('[1]一覧(今年度)'!GA31,'[1]一覧(今年度)'!GD31,'[1]一覧(今年度)'!GG31,'[1]一覧(今年度)'!GM31)</f>
        <v>3581</v>
      </c>
      <c r="X32" s="99">
        <f t="shared" si="7"/>
        <v>3625</v>
      </c>
      <c r="Y32" s="65">
        <f t="shared" si="1"/>
        <v>15797</v>
      </c>
      <c r="Z32" s="61">
        <f t="shared" si="1"/>
        <v>38351</v>
      </c>
      <c r="AA32" s="99">
        <f t="shared" si="9"/>
        <v>54148</v>
      </c>
    </row>
    <row r="33" spans="1:27" ht="14.25" x14ac:dyDescent="0.15">
      <c r="A33" s="44"/>
      <c r="B33" s="59" t="s">
        <v>60</v>
      </c>
      <c r="C33" s="60">
        <f>SUM('[1]一覧(今年度)'!K32,'[1]一覧(今年度)'!Q32,'[1]一覧(今年度)'!W32,'[1]一覧(今年度)'!AI32)</f>
        <v>3368101</v>
      </c>
      <c r="D33" s="61">
        <f>SUM('[1]一覧(今年度)'!L32,'[1]一覧(今年度)'!R32,'[1]一覧(今年度)'!X32,'[1]一覧(今年度)'!AJ32)</f>
        <v>31067</v>
      </c>
      <c r="E33" s="62">
        <f t="shared" si="2"/>
        <v>3399168</v>
      </c>
      <c r="F33" s="63">
        <v>2343947</v>
      </c>
      <c r="G33" s="64">
        <f t="shared" si="3"/>
        <v>45.018978671446071</v>
      </c>
      <c r="H33" s="65">
        <f>SUM('[1]一覧(今年度)'!N32,'[1]一覧(今年度)'!T32,'[1]一覧(今年度)'!Z32,'[1]一覧(今年度)'!AL32)</f>
        <v>3356369</v>
      </c>
      <c r="I33" s="61">
        <f>SUM('[1]一覧(今年度)'!O32,'[1]一覧(今年度)'!U32,'[1]一覧(今年度)'!AA32,'[1]一覧(今年度)'!AM32)</f>
        <v>10390</v>
      </c>
      <c r="J33" s="62">
        <f t="shared" si="4"/>
        <v>3366759</v>
      </c>
      <c r="K33" s="63">
        <v>2309322</v>
      </c>
      <c r="L33" s="64">
        <f t="shared" si="5"/>
        <v>45.789933149210029</v>
      </c>
      <c r="M33" s="92">
        <f t="shared" si="6"/>
        <v>99.651673153506977</v>
      </c>
      <c r="N33" s="93">
        <f t="shared" si="6"/>
        <v>33.443847169021787</v>
      </c>
      <c r="O33" s="94">
        <f t="shared" si="6"/>
        <v>99.046560805467692</v>
      </c>
      <c r="P33" s="95">
        <v>98.522790831021339</v>
      </c>
      <c r="Q33" s="70">
        <f>SUM('[1]一覧(今年度)'!EA32,'[1]一覧(今年度)'!EC32)</f>
        <v>0</v>
      </c>
      <c r="R33" s="70">
        <f>SUM('[1]一覧(今年度)'!EB32,'[1]一覧(今年度)'!ED32)</f>
        <v>0</v>
      </c>
      <c r="S33" s="65">
        <f>SUM('[1]一覧(今年度)'!EJ32,'[1]一覧(今年度)'!EL32,'[1]一覧(今年度)'!EN32,'[1]一覧(今年度)'!ER32)</f>
        <v>267</v>
      </c>
      <c r="T33" s="61">
        <f>SUM('[1]一覧(今年度)'!EK32,'[1]一覧(今年度)'!EM32,'[1]一覧(今年度)'!EO32,'[1]一覧(今年度)'!ES32)</f>
        <v>7</v>
      </c>
      <c r="U33" s="99">
        <f t="shared" si="0"/>
        <v>274</v>
      </c>
      <c r="V33" s="60">
        <f>SUM('[1]一覧(今年度)'!FZ32,'[1]一覧(今年度)'!GC32,'[1]一覧(今年度)'!GF32,'[1]一覧(今年度)'!GL32)</f>
        <v>525</v>
      </c>
      <c r="W33" s="61">
        <f>SUM('[1]一覧(今年度)'!GA32,'[1]一覧(今年度)'!GD32,'[1]一覧(今年度)'!GG32,'[1]一覧(今年度)'!GM32)</f>
        <v>1939</v>
      </c>
      <c r="X33" s="99">
        <f t="shared" si="7"/>
        <v>2464</v>
      </c>
      <c r="Y33" s="65">
        <f t="shared" si="1"/>
        <v>11474</v>
      </c>
      <c r="Z33" s="61">
        <f t="shared" si="1"/>
        <v>18745</v>
      </c>
      <c r="AA33" s="99">
        <f t="shared" si="9"/>
        <v>30219</v>
      </c>
    </row>
    <row r="34" spans="1:27" ht="14.25" x14ac:dyDescent="0.15">
      <c r="A34" s="44"/>
      <c r="B34" s="59" t="s">
        <v>61</v>
      </c>
      <c r="C34" s="60">
        <f>SUM('[1]一覧(今年度)'!K33,'[1]一覧(今年度)'!Q33,'[1]一覧(今年度)'!W33,'[1]一覧(今年度)'!AI33)</f>
        <v>346496</v>
      </c>
      <c r="D34" s="61">
        <f>SUM('[1]一覧(今年度)'!L33,'[1]一覧(今年度)'!R33,'[1]一覧(今年度)'!X33,'[1]一覧(今年度)'!AJ33)</f>
        <v>5410</v>
      </c>
      <c r="E34" s="62">
        <f t="shared" si="2"/>
        <v>351906</v>
      </c>
      <c r="F34" s="63">
        <v>360842</v>
      </c>
      <c r="G34" s="64">
        <f t="shared" si="3"/>
        <v>-2.4764301273133391</v>
      </c>
      <c r="H34" s="65">
        <f>SUM('[1]一覧(今年度)'!N33,'[1]一覧(今年度)'!T33,'[1]一覧(今年度)'!Z33,'[1]一覧(今年度)'!AL33)</f>
        <v>345179</v>
      </c>
      <c r="I34" s="61">
        <f>SUM('[1]一覧(今年度)'!O33,'[1]一覧(今年度)'!U33,'[1]一覧(今年度)'!AA33,'[1]一覧(今年度)'!AM33)</f>
        <v>1104</v>
      </c>
      <c r="J34" s="62">
        <f t="shared" si="4"/>
        <v>346283</v>
      </c>
      <c r="K34" s="63">
        <v>355192</v>
      </c>
      <c r="L34" s="64">
        <f t="shared" si="5"/>
        <v>-2.5082209058762586</v>
      </c>
      <c r="M34" s="92">
        <f t="shared" si="6"/>
        <v>99.619909032138892</v>
      </c>
      <c r="N34" s="93">
        <f t="shared" si="6"/>
        <v>20.406654343807766</v>
      </c>
      <c r="O34" s="94">
        <f t="shared" si="6"/>
        <v>98.402130114291879</v>
      </c>
      <c r="P34" s="95">
        <v>98.43421774627123</v>
      </c>
      <c r="Q34" s="70">
        <f>SUM('[1]一覧(今年度)'!EA33,'[1]一覧(今年度)'!EC33)</f>
        <v>5254</v>
      </c>
      <c r="R34" s="70">
        <f>SUM('[1]一覧(今年度)'!EB33,'[1]一覧(今年度)'!ED33)</f>
        <v>5254</v>
      </c>
      <c r="S34" s="65">
        <f>SUM('[1]一覧(今年度)'!EJ33,'[1]一覧(今年度)'!EL33,'[1]一覧(今年度)'!EN33,'[1]一覧(今年度)'!ER33)</f>
        <v>28</v>
      </c>
      <c r="T34" s="61">
        <f>SUM('[1]一覧(今年度)'!EK33,'[1]一覧(今年度)'!EM33,'[1]一覧(今年度)'!EO33,'[1]一覧(今年度)'!ES33)</f>
        <v>0</v>
      </c>
      <c r="U34" s="99">
        <f t="shared" si="0"/>
        <v>28</v>
      </c>
      <c r="V34" s="60">
        <f>SUM('[1]一覧(今年度)'!FZ33,'[1]一覧(今年度)'!GC33,'[1]一覧(今年度)'!GF33,'[1]一覧(今年度)'!GL33)</f>
        <v>0</v>
      </c>
      <c r="W34" s="61">
        <f>SUM('[1]一覧(今年度)'!GA33,'[1]一覧(今年度)'!GD33,'[1]一覧(今年度)'!GG33,'[1]一覧(今年度)'!GM33)</f>
        <v>1405</v>
      </c>
      <c r="X34" s="99">
        <f t="shared" si="7"/>
        <v>1405</v>
      </c>
      <c r="Y34" s="65">
        <f t="shared" si="1"/>
        <v>1345</v>
      </c>
      <c r="Z34" s="61">
        <f t="shared" si="1"/>
        <v>2901</v>
      </c>
      <c r="AA34" s="99">
        <f t="shared" si="9"/>
        <v>4246</v>
      </c>
    </row>
    <row r="35" spans="1:27" ht="14.25" x14ac:dyDescent="0.15">
      <c r="A35" s="44"/>
      <c r="B35" s="102" t="s">
        <v>62</v>
      </c>
      <c r="C35" s="103">
        <f>SUM('[1]一覧(今年度)'!K34,'[1]一覧(今年度)'!Q34,'[1]一覧(今年度)'!W34,'[1]一覧(今年度)'!AI34)</f>
        <v>433555</v>
      </c>
      <c r="D35" s="104">
        <f>SUM('[1]一覧(今年度)'!L34,'[1]一覧(今年度)'!R34,'[1]一覧(今年度)'!X34,'[1]一覧(今年度)'!AJ34)</f>
        <v>12633</v>
      </c>
      <c r="E35" s="78">
        <f t="shared" si="2"/>
        <v>446188</v>
      </c>
      <c r="F35" s="79">
        <v>366217</v>
      </c>
      <c r="G35" s="105">
        <f t="shared" si="3"/>
        <v>21.837052894868343</v>
      </c>
      <c r="H35" s="106">
        <f>SUM('[1]一覧(今年度)'!N34,'[1]一覧(今年度)'!T34,'[1]一覧(今年度)'!Z34,'[1]一覧(今年度)'!AL34)</f>
        <v>431320</v>
      </c>
      <c r="I35" s="104">
        <f>SUM('[1]一覧(今年度)'!O34,'[1]一覧(今年度)'!U34,'[1]一覧(今年度)'!AA34,'[1]一覧(今年度)'!AM34)</f>
        <v>2181</v>
      </c>
      <c r="J35" s="78">
        <f t="shared" si="4"/>
        <v>433501</v>
      </c>
      <c r="K35" s="79">
        <v>353451</v>
      </c>
      <c r="L35" s="105">
        <f t="shared" si="5"/>
        <v>22.648118126699316</v>
      </c>
      <c r="M35" s="107">
        <f t="shared" si="6"/>
        <v>99.484494470136426</v>
      </c>
      <c r="N35" s="108">
        <f t="shared" si="6"/>
        <v>17.264307765376394</v>
      </c>
      <c r="O35" s="109">
        <f t="shared" si="6"/>
        <v>97.156579737689043</v>
      </c>
      <c r="P35" s="110">
        <v>96.514088641433901</v>
      </c>
      <c r="Q35" s="111">
        <f>SUM('[1]一覧(今年度)'!EA34,'[1]一覧(今年度)'!EC34)</f>
        <v>0</v>
      </c>
      <c r="R35" s="111">
        <f>SUM('[1]一覧(今年度)'!EB34,'[1]一覧(今年度)'!ED34)</f>
        <v>0</v>
      </c>
      <c r="S35" s="106">
        <f>SUM('[1]一覧(今年度)'!EJ34,'[1]一覧(今年度)'!EL34,'[1]一覧(今年度)'!EN34,'[1]一覧(今年度)'!ER34)</f>
        <v>0</v>
      </c>
      <c r="T35" s="104">
        <f>SUM('[1]一覧(今年度)'!EK34,'[1]一覧(今年度)'!EM34,'[1]一覧(今年度)'!EO34,'[1]一覧(今年度)'!ES34)</f>
        <v>0</v>
      </c>
      <c r="U35" s="112">
        <f t="shared" si="0"/>
        <v>0</v>
      </c>
      <c r="V35" s="103">
        <f>SUM('[1]一覧(今年度)'!FZ34,'[1]一覧(今年度)'!GC34,'[1]一覧(今年度)'!GF34,'[1]一覧(今年度)'!GL34)</f>
        <v>0</v>
      </c>
      <c r="W35" s="104">
        <f>SUM('[1]一覧(今年度)'!GA34,'[1]一覧(今年度)'!GD34,'[1]一覧(今年度)'!GG34,'[1]一覧(今年度)'!GM34)</f>
        <v>5791</v>
      </c>
      <c r="X35" s="112">
        <f t="shared" si="7"/>
        <v>5791</v>
      </c>
      <c r="Y35" s="106">
        <f t="shared" si="1"/>
        <v>2235</v>
      </c>
      <c r="Z35" s="104">
        <f t="shared" si="1"/>
        <v>4661</v>
      </c>
      <c r="AA35" s="112">
        <f t="shared" si="9"/>
        <v>6896</v>
      </c>
    </row>
    <row r="36" spans="1:27" ht="14.25" x14ac:dyDescent="0.15">
      <c r="A36" s="44"/>
      <c r="B36" s="45" t="s">
        <v>63</v>
      </c>
      <c r="C36" s="100">
        <f>SUM('[1]一覧(今年度)'!K35,'[1]一覧(今年度)'!Q35,'[1]一覧(今年度)'!W35,'[1]一覧(今年度)'!AI35)</f>
        <v>255958</v>
      </c>
      <c r="D36" s="98">
        <f>SUM('[1]一覧(今年度)'!L35,'[1]一覧(今年度)'!R35,'[1]一覧(今年度)'!X35,'[1]一覧(今年度)'!AJ35)</f>
        <v>5104</v>
      </c>
      <c r="E36" s="114">
        <f t="shared" si="2"/>
        <v>261062</v>
      </c>
      <c r="F36" s="115">
        <v>262604</v>
      </c>
      <c r="G36" s="116">
        <f t="shared" si="3"/>
        <v>-0.58719592999345016</v>
      </c>
      <c r="H36" s="97">
        <f>SUM('[1]一覧(今年度)'!N35,'[1]一覧(今年度)'!T35,'[1]一覧(今年度)'!Z35,'[1]一覧(今年度)'!AL35)</f>
        <v>254690</v>
      </c>
      <c r="I36" s="98">
        <f>SUM('[1]一覧(今年度)'!O35,'[1]一覧(今年度)'!U35,'[1]一覧(今年度)'!AA35,'[1]一覧(今年度)'!AM35)</f>
        <v>2648</v>
      </c>
      <c r="J36" s="114">
        <f t="shared" si="4"/>
        <v>257338</v>
      </c>
      <c r="K36" s="115">
        <v>257454</v>
      </c>
      <c r="L36" s="116">
        <f t="shared" si="5"/>
        <v>-4.5056592634023944E-2</v>
      </c>
      <c r="M36" s="113">
        <f t="shared" si="6"/>
        <v>99.504606224458698</v>
      </c>
      <c r="N36" s="53">
        <f t="shared" si="6"/>
        <v>51.880877742946709</v>
      </c>
      <c r="O36" s="54">
        <f t="shared" si="6"/>
        <v>98.573518934199527</v>
      </c>
      <c r="P36" s="55">
        <v>98.038872218244961</v>
      </c>
      <c r="Q36" s="56">
        <f>SUM('[1]一覧(今年度)'!EA35,'[1]一覧(今年度)'!EC35)</f>
        <v>0</v>
      </c>
      <c r="R36" s="56">
        <f>SUM('[1]一覧(今年度)'!EB35,'[1]一覧(今年度)'!ED35)</f>
        <v>0</v>
      </c>
      <c r="S36" s="51">
        <f>SUM('[1]一覧(今年度)'!EJ35,'[1]一覧(今年度)'!EL35,'[1]一覧(今年度)'!EN35,'[1]一覧(今年度)'!ER35)</f>
        <v>72</v>
      </c>
      <c r="T36" s="47">
        <f>SUM('[1]一覧(今年度)'!EK35,'[1]一覧(今年度)'!EM35,'[1]一覧(今年度)'!EO35,'[1]一覧(今年度)'!ES35)</f>
        <v>0</v>
      </c>
      <c r="U36" s="57">
        <f t="shared" si="0"/>
        <v>72</v>
      </c>
      <c r="V36" s="46">
        <f>SUM('[1]一覧(今年度)'!FZ35,'[1]一覧(今年度)'!GC35,'[1]一覧(今年度)'!GF35,'[1]一覧(今年度)'!GL35)</f>
        <v>0</v>
      </c>
      <c r="W36" s="47">
        <f>SUM('[1]一覧(今年度)'!GA35,'[1]一覧(今年度)'!GD35,'[1]一覧(今年度)'!GG35,'[1]一覧(今年度)'!GM35)</f>
        <v>376</v>
      </c>
      <c r="X36" s="57">
        <f t="shared" si="7"/>
        <v>376</v>
      </c>
      <c r="Y36" s="51">
        <f t="shared" si="1"/>
        <v>1340</v>
      </c>
      <c r="Z36" s="47">
        <f t="shared" si="1"/>
        <v>2080</v>
      </c>
      <c r="AA36" s="57">
        <f t="shared" si="9"/>
        <v>3420</v>
      </c>
    </row>
    <row r="37" spans="1:27" ht="14.25" x14ac:dyDescent="0.15">
      <c r="A37" s="44"/>
      <c r="B37" s="59" t="s">
        <v>64</v>
      </c>
      <c r="C37" s="60">
        <f>SUM('[1]一覧(今年度)'!K36,'[1]一覧(今年度)'!Q36,'[1]一覧(今年度)'!W36,'[1]一覧(今年度)'!AI36)</f>
        <v>952433</v>
      </c>
      <c r="D37" s="61">
        <f>SUM('[1]一覧(今年度)'!L36,'[1]一覧(今年度)'!R36,'[1]一覧(今年度)'!X36,'[1]一覧(今年度)'!AJ36)</f>
        <v>7984</v>
      </c>
      <c r="E37" s="62">
        <f t="shared" si="2"/>
        <v>960417</v>
      </c>
      <c r="F37" s="63">
        <v>947687</v>
      </c>
      <c r="G37" s="64">
        <f t="shared" si="3"/>
        <v>1.3432705102000977</v>
      </c>
      <c r="H37" s="65">
        <f>SUM('[1]一覧(今年度)'!N36,'[1]一覧(今年度)'!T36,'[1]一覧(今年度)'!Z36,'[1]一覧(今年度)'!AL36)</f>
        <v>945470</v>
      </c>
      <c r="I37" s="61">
        <f>SUM('[1]一覧(今年度)'!O36,'[1]一覧(今年度)'!U36,'[1]一覧(今年度)'!AA36,'[1]一覧(今年度)'!AM36)</f>
        <v>3910</v>
      </c>
      <c r="J37" s="62">
        <f t="shared" si="4"/>
        <v>949380</v>
      </c>
      <c r="K37" s="63">
        <v>938190</v>
      </c>
      <c r="L37" s="64">
        <f t="shared" si="5"/>
        <v>1.1927221564928214</v>
      </c>
      <c r="M37" s="92">
        <f t="shared" si="6"/>
        <v>99.2689249532513</v>
      </c>
      <c r="N37" s="93">
        <f t="shared" si="6"/>
        <v>48.972945891783567</v>
      </c>
      <c r="O37" s="94">
        <f t="shared" si="6"/>
        <v>98.850811678677076</v>
      </c>
      <c r="P37" s="95">
        <v>98.997875880960692</v>
      </c>
      <c r="Q37" s="70">
        <f>SUM('[1]一覧(今年度)'!EA36,'[1]一覧(今年度)'!EC36)</f>
        <v>0</v>
      </c>
      <c r="R37" s="70">
        <f>SUM('[1]一覧(今年度)'!EB36,'[1]一覧(今年度)'!ED36)</f>
        <v>0</v>
      </c>
      <c r="S37" s="65">
        <f>SUM('[1]一覧(今年度)'!EJ36,'[1]一覧(今年度)'!EL36,'[1]一覧(今年度)'!EN36,'[1]一覧(今年度)'!ER36)</f>
        <v>613</v>
      </c>
      <c r="T37" s="61">
        <f>SUM('[1]一覧(今年度)'!EK36,'[1]一覧(今年度)'!EM36,'[1]一覧(今年度)'!EO36,'[1]一覧(今年度)'!ES36)</f>
        <v>0</v>
      </c>
      <c r="U37" s="99">
        <f t="shared" si="0"/>
        <v>613</v>
      </c>
      <c r="V37" s="60">
        <f>SUM('[1]一覧(今年度)'!FZ36,'[1]一覧(今年度)'!GC36,'[1]一覧(今年度)'!GF36,'[1]一覧(今年度)'!GL36)</f>
        <v>213</v>
      </c>
      <c r="W37" s="61">
        <f>SUM('[1]一覧(今年度)'!GA36,'[1]一覧(今年度)'!GD36,'[1]一覧(今年度)'!GG36,'[1]一覧(今年度)'!GM36)</f>
        <v>559</v>
      </c>
      <c r="X37" s="99">
        <f t="shared" si="7"/>
        <v>772</v>
      </c>
      <c r="Y37" s="65">
        <f t="shared" si="1"/>
        <v>7363</v>
      </c>
      <c r="Z37" s="61">
        <f t="shared" si="1"/>
        <v>3515</v>
      </c>
      <c r="AA37" s="99">
        <f t="shared" si="9"/>
        <v>10878</v>
      </c>
    </row>
    <row r="38" spans="1:27" ht="14.25" x14ac:dyDescent="0.15">
      <c r="A38" s="44"/>
      <c r="B38" s="59" t="s">
        <v>65</v>
      </c>
      <c r="C38" s="60">
        <f>SUM('[1]一覧(今年度)'!K37,'[1]一覧(今年度)'!Q37,'[1]一覧(今年度)'!W37,'[1]一覧(今年度)'!AI37)</f>
        <v>559154</v>
      </c>
      <c r="D38" s="61">
        <f>SUM('[1]一覧(今年度)'!L37,'[1]一覧(今年度)'!R37,'[1]一覧(今年度)'!X37,'[1]一覧(今年度)'!AJ37)</f>
        <v>13273</v>
      </c>
      <c r="E38" s="62">
        <f t="shared" si="2"/>
        <v>572427</v>
      </c>
      <c r="F38" s="63">
        <v>575318</v>
      </c>
      <c r="G38" s="64">
        <f t="shared" si="3"/>
        <v>-0.50250470174755524</v>
      </c>
      <c r="H38" s="65">
        <f>SUM('[1]一覧(今年度)'!N37,'[1]一覧(今年度)'!T37,'[1]一覧(今年度)'!Z37,'[1]一覧(今年度)'!AL37)</f>
        <v>553453</v>
      </c>
      <c r="I38" s="61">
        <f>SUM('[1]一覧(今年度)'!O37,'[1]一覧(今年度)'!U37,'[1]一覧(今年度)'!AA37,'[1]一覧(今年度)'!AM37)</f>
        <v>5740</v>
      </c>
      <c r="J38" s="62">
        <f t="shared" si="4"/>
        <v>559193</v>
      </c>
      <c r="K38" s="63">
        <v>561115</v>
      </c>
      <c r="L38" s="64">
        <f t="shared" si="5"/>
        <v>-0.34253227947925113</v>
      </c>
      <c r="M38" s="92">
        <f t="shared" si="6"/>
        <v>98.980423997682209</v>
      </c>
      <c r="N38" s="93">
        <f t="shared" si="6"/>
        <v>43.245686732464399</v>
      </c>
      <c r="O38" s="94">
        <f t="shared" si="6"/>
        <v>97.688089485646202</v>
      </c>
      <c r="P38" s="95">
        <v>97.531278353884289</v>
      </c>
      <c r="Q38" s="70">
        <f>SUM('[1]一覧(今年度)'!EA37,'[1]一覧(今年度)'!EC37)</f>
        <v>0</v>
      </c>
      <c r="R38" s="70">
        <f>SUM('[1]一覧(今年度)'!EB37,'[1]一覧(今年度)'!ED37)</f>
        <v>0</v>
      </c>
      <c r="S38" s="65">
        <f>SUM('[1]一覧(今年度)'!EJ37,'[1]一覧(今年度)'!EL37,'[1]一覧(今年度)'!EN37,'[1]一覧(今年度)'!ER37)</f>
        <v>141</v>
      </c>
      <c r="T38" s="61">
        <f>SUM('[1]一覧(今年度)'!EK37,'[1]一覧(今年度)'!EM37,'[1]一覧(今年度)'!EO37,'[1]一覧(今年度)'!ES37)</f>
        <v>0</v>
      </c>
      <c r="U38" s="99">
        <f t="shared" si="0"/>
        <v>141</v>
      </c>
      <c r="V38" s="60">
        <f>SUM('[1]一覧(今年度)'!FZ37,'[1]一覧(今年度)'!GC37,'[1]一覧(今年度)'!GF37,'[1]一覧(今年度)'!GL37)</f>
        <v>0</v>
      </c>
      <c r="W38" s="61">
        <f>SUM('[1]一覧(今年度)'!GA37,'[1]一覧(今年度)'!GD37,'[1]一覧(今年度)'!GG37,'[1]一覧(今年度)'!GM37)</f>
        <v>157</v>
      </c>
      <c r="X38" s="99">
        <f t="shared" si="7"/>
        <v>157</v>
      </c>
      <c r="Y38" s="65">
        <f t="shared" si="1"/>
        <v>5842</v>
      </c>
      <c r="Z38" s="61">
        <f t="shared" si="1"/>
        <v>7376</v>
      </c>
      <c r="AA38" s="99">
        <f t="shared" si="9"/>
        <v>13218</v>
      </c>
    </row>
    <row r="39" spans="1:27" ht="14.25" x14ac:dyDescent="0.15">
      <c r="A39" s="44"/>
      <c r="B39" s="117" t="s">
        <v>66</v>
      </c>
      <c r="C39" s="103">
        <f>SUM('[1]一覧(今年度)'!K38,'[1]一覧(今年度)'!Q38,'[1]一覧(今年度)'!W38,'[1]一覧(今年度)'!AI38)</f>
        <v>1062952</v>
      </c>
      <c r="D39" s="104">
        <f>SUM('[1]一覧(今年度)'!L38,'[1]一覧(今年度)'!R38,'[1]一覧(今年度)'!X38,'[1]一覧(今年度)'!AJ38)</f>
        <v>23692</v>
      </c>
      <c r="E39" s="78">
        <f t="shared" si="2"/>
        <v>1086644</v>
      </c>
      <c r="F39" s="79">
        <v>1076220</v>
      </c>
      <c r="G39" s="105">
        <f t="shared" si="3"/>
        <v>0.96857519837951345</v>
      </c>
      <c r="H39" s="106">
        <f>SUM('[1]一覧(今年度)'!N38,'[1]一覧(今年度)'!T38,'[1]一覧(今年度)'!Z38,'[1]一覧(今年度)'!AL38)</f>
        <v>1051650</v>
      </c>
      <c r="I39" s="104">
        <f>SUM('[1]一覧(今年度)'!O38,'[1]一覧(今年度)'!U38,'[1]一覧(今年度)'!AA38,'[1]一覧(今年度)'!AM38)</f>
        <v>8250</v>
      </c>
      <c r="J39" s="78">
        <f t="shared" si="4"/>
        <v>1059900</v>
      </c>
      <c r="K39" s="79">
        <v>1057589</v>
      </c>
      <c r="L39" s="105">
        <f t="shared" si="5"/>
        <v>0.21851588849732742</v>
      </c>
      <c r="M39" s="118">
        <f t="shared" si="6"/>
        <v>98.936734678517936</v>
      </c>
      <c r="N39" s="119">
        <f t="shared" si="6"/>
        <v>34.821880803646799</v>
      </c>
      <c r="O39" s="120">
        <f t="shared" si="6"/>
        <v>97.538844368532835</v>
      </c>
      <c r="P39" s="121">
        <v>98.268848376725941</v>
      </c>
      <c r="Q39" s="122">
        <f>SUM('[1]一覧(今年度)'!EA38,'[1]一覧(今年度)'!EC38)</f>
        <v>0</v>
      </c>
      <c r="R39" s="122">
        <f>SUM('[1]一覧(今年度)'!EB38,'[1]一覧(今年度)'!ED38)</f>
        <v>0</v>
      </c>
      <c r="S39" s="81">
        <f>SUM('[1]一覧(今年度)'!EJ38,'[1]一覧(今年度)'!EL38,'[1]一覧(今年度)'!EN38,'[1]一覧(今年度)'!ER38)</f>
        <v>160</v>
      </c>
      <c r="T39" s="77">
        <f>SUM('[1]一覧(今年度)'!EK38,'[1]一覧(今年度)'!EM38,'[1]一覧(今年度)'!EO38,'[1]一覧(今年度)'!ES38)</f>
        <v>0</v>
      </c>
      <c r="U39" s="123">
        <f t="shared" si="0"/>
        <v>160</v>
      </c>
      <c r="V39" s="76">
        <f>SUM('[1]一覧(今年度)'!FZ38,'[1]一覧(今年度)'!GC38,'[1]一覧(今年度)'!GF38,'[1]一覧(今年度)'!GL38)</f>
        <v>0</v>
      </c>
      <c r="W39" s="77">
        <f>SUM('[1]一覧(今年度)'!GA38,'[1]一覧(今年度)'!GD38,'[1]一覧(今年度)'!GG38,'[1]一覧(今年度)'!GM38)</f>
        <v>586</v>
      </c>
      <c r="X39" s="123">
        <f t="shared" si="7"/>
        <v>586</v>
      </c>
      <c r="Y39" s="81">
        <f t="shared" si="1"/>
        <v>11462</v>
      </c>
      <c r="Z39" s="77">
        <f t="shared" si="1"/>
        <v>14856</v>
      </c>
      <c r="AA39" s="123">
        <f t="shared" si="9"/>
        <v>26318</v>
      </c>
    </row>
    <row r="40" spans="1:27" ht="14.25" x14ac:dyDescent="0.15">
      <c r="A40" s="44"/>
      <c r="B40" s="124" t="s">
        <v>67</v>
      </c>
      <c r="C40" s="46">
        <f>SUM('[1]一覧(今年度)'!K39,'[1]一覧(今年度)'!Q39,'[1]一覧(今年度)'!W39,'[1]一覧(今年度)'!AI39)</f>
        <v>382743</v>
      </c>
      <c r="D40" s="47">
        <f>SUM('[1]一覧(今年度)'!L39,'[1]一覧(今年度)'!R39,'[1]一覧(今年度)'!X39,'[1]一覧(今年度)'!AJ39)</f>
        <v>7368</v>
      </c>
      <c r="E40" s="48">
        <f t="shared" si="2"/>
        <v>390111</v>
      </c>
      <c r="F40" s="49">
        <v>365399</v>
      </c>
      <c r="G40" s="50">
        <f t="shared" si="3"/>
        <v>6.7630179611876322</v>
      </c>
      <c r="H40" s="51">
        <f>SUM('[1]一覧(今年度)'!N39,'[1]一覧(今年度)'!T39,'[1]一覧(今年度)'!Z39,'[1]一覧(今年度)'!AL39)</f>
        <v>380309</v>
      </c>
      <c r="I40" s="47">
        <f>SUM('[1]一覧(今年度)'!O39,'[1]一覧(今年度)'!U39,'[1]一覧(今年度)'!AA39,'[1]一覧(今年度)'!AM39)</f>
        <v>1515</v>
      </c>
      <c r="J40" s="48">
        <f t="shared" si="4"/>
        <v>381824</v>
      </c>
      <c r="K40" s="49">
        <v>357622</v>
      </c>
      <c r="L40" s="50">
        <f t="shared" si="5"/>
        <v>6.7674807478287136</v>
      </c>
      <c r="M40" s="125">
        <f t="shared" si="6"/>
        <v>99.364064137031889</v>
      </c>
      <c r="N40" s="126">
        <f t="shared" si="6"/>
        <v>20.561889250814332</v>
      </c>
      <c r="O40" s="127">
        <f t="shared" si="6"/>
        <v>97.875732804253147</v>
      </c>
      <c r="P40" s="128">
        <v>97.871641684843141</v>
      </c>
      <c r="Q40" s="129">
        <f>SUM('[1]一覧(今年度)'!EA39,'[1]一覧(今年度)'!EC39)</f>
        <v>0</v>
      </c>
      <c r="R40" s="129">
        <f>SUM('[1]一覧(今年度)'!EB39,'[1]一覧(今年度)'!ED39)</f>
        <v>0</v>
      </c>
      <c r="S40" s="130">
        <f>SUM('[1]一覧(今年度)'!EJ39,'[1]一覧(今年度)'!EL39,'[1]一覧(今年度)'!EN39,'[1]一覧(今年度)'!ER39)</f>
        <v>7</v>
      </c>
      <c r="T40" s="131">
        <f>SUM('[1]一覧(今年度)'!EK39,'[1]一覧(今年度)'!EM39,'[1]一覧(今年度)'!EO39,'[1]一覧(今年度)'!ES39)</f>
        <v>0</v>
      </c>
      <c r="U40" s="132">
        <f t="shared" si="0"/>
        <v>7</v>
      </c>
      <c r="V40" s="133">
        <f>SUM('[1]一覧(今年度)'!FZ39,'[1]一覧(今年度)'!GC39,'[1]一覧(今年度)'!GF39,'[1]一覧(今年度)'!GL39)</f>
        <v>0</v>
      </c>
      <c r="W40" s="131">
        <f>SUM('[1]一覧(今年度)'!GA39,'[1]一覧(今年度)'!GD39,'[1]一覧(今年度)'!GG39,'[1]一覧(今年度)'!GM39)</f>
        <v>91</v>
      </c>
      <c r="X40" s="132">
        <f t="shared" si="7"/>
        <v>91</v>
      </c>
      <c r="Y40" s="130">
        <f t="shared" si="1"/>
        <v>2441</v>
      </c>
      <c r="Z40" s="131">
        <f t="shared" si="1"/>
        <v>5762</v>
      </c>
      <c r="AA40" s="132">
        <f t="shared" si="9"/>
        <v>8203</v>
      </c>
    </row>
    <row r="41" spans="1:27" ht="14.25" x14ac:dyDescent="0.15">
      <c r="A41" s="44"/>
      <c r="B41" s="124" t="s">
        <v>68</v>
      </c>
      <c r="C41" s="46">
        <f>SUM('[1]一覧(今年度)'!K40,'[1]一覧(今年度)'!Q40,'[1]一覧(今年度)'!W40,'[1]一覧(今年度)'!AI40)</f>
        <v>503482</v>
      </c>
      <c r="D41" s="47">
        <f>SUM('[1]一覧(今年度)'!L40,'[1]一覧(今年度)'!R40,'[1]一覧(今年度)'!X40,'[1]一覧(今年度)'!AJ40)</f>
        <v>5814</v>
      </c>
      <c r="E41" s="134">
        <f t="shared" si="2"/>
        <v>509296</v>
      </c>
      <c r="F41" s="49">
        <v>506535</v>
      </c>
      <c r="G41" s="50">
        <f t="shared" si="3"/>
        <v>0.54507585852902563</v>
      </c>
      <c r="H41" s="51">
        <f>SUM('[1]一覧(今年度)'!N40,'[1]一覧(今年度)'!T40,'[1]一覧(今年度)'!Z40,'[1]一覧(今年度)'!AL40)</f>
        <v>500590</v>
      </c>
      <c r="I41" s="47">
        <f>SUM('[1]一覧(今年度)'!O40,'[1]一覧(今年度)'!U40,'[1]一覧(今年度)'!AA40,'[1]一覧(今年度)'!AM40)</f>
        <v>1924</v>
      </c>
      <c r="J41" s="134">
        <f t="shared" si="4"/>
        <v>502514</v>
      </c>
      <c r="K41" s="49">
        <v>500781</v>
      </c>
      <c r="L41" s="50">
        <f t="shared" si="5"/>
        <v>0.34605945513108527</v>
      </c>
      <c r="M41" s="125">
        <f t="shared" si="6"/>
        <v>99.425600120759043</v>
      </c>
      <c r="N41" s="126">
        <f t="shared" si="6"/>
        <v>33.09253525971792</v>
      </c>
      <c r="O41" s="127">
        <f t="shared" si="6"/>
        <v>98.668357890107131</v>
      </c>
      <c r="P41" s="128">
        <v>98.864046906926475</v>
      </c>
      <c r="Q41" s="129">
        <f>SUM('[1]一覧(今年度)'!EA40,'[1]一覧(今年度)'!EC40)</f>
        <v>0</v>
      </c>
      <c r="R41" s="129">
        <f>SUM('[1]一覧(今年度)'!EB40,'[1]一覧(今年度)'!ED40)</f>
        <v>0</v>
      </c>
      <c r="S41" s="130">
        <f>SUM('[1]一覧(今年度)'!EJ40,'[1]一覧(今年度)'!EL40,'[1]一覧(今年度)'!EN40,'[1]一覧(今年度)'!ER40)</f>
        <v>431</v>
      </c>
      <c r="T41" s="131">
        <f>SUM('[1]一覧(今年度)'!EK40,'[1]一覧(今年度)'!EM40,'[1]一覧(今年度)'!EO40,'[1]一覧(今年度)'!ES40)</f>
        <v>0</v>
      </c>
      <c r="U41" s="132">
        <f t="shared" si="0"/>
        <v>431</v>
      </c>
      <c r="V41" s="133">
        <f>SUM('[1]一覧(今年度)'!FZ40,'[1]一覧(今年度)'!GC40,'[1]一覧(今年度)'!GF40,'[1]一覧(今年度)'!GL40)</f>
        <v>0</v>
      </c>
      <c r="W41" s="131">
        <f>SUM('[1]一覧(今年度)'!GA40,'[1]一覧(今年度)'!GD40,'[1]一覧(今年度)'!GG40,'[1]一覧(今年度)'!GM40)</f>
        <v>240</v>
      </c>
      <c r="X41" s="132">
        <f t="shared" si="7"/>
        <v>240</v>
      </c>
      <c r="Y41" s="130">
        <f t="shared" si="1"/>
        <v>3323</v>
      </c>
      <c r="Z41" s="131">
        <f t="shared" si="1"/>
        <v>3650</v>
      </c>
      <c r="AA41" s="132">
        <f t="shared" si="9"/>
        <v>6973</v>
      </c>
    </row>
    <row r="42" spans="1:27" ht="14.25" x14ac:dyDescent="0.15">
      <c r="A42" s="44"/>
      <c r="B42" s="135" t="s">
        <v>69</v>
      </c>
      <c r="C42" s="136">
        <f t="shared" ref="C42:K42" si="10">C43+C44</f>
        <v>177571506</v>
      </c>
      <c r="D42" s="137">
        <f t="shared" si="10"/>
        <v>3963852</v>
      </c>
      <c r="E42" s="138">
        <f>E43+E44</f>
        <v>181535358</v>
      </c>
      <c r="F42" s="138">
        <f>F43+F44</f>
        <v>177927350</v>
      </c>
      <c r="G42" s="139">
        <f t="shared" si="3"/>
        <v>2.0277984244693128</v>
      </c>
      <c r="H42" s="140">
        <f t="shared" si="10"/>
        <v>176043482</v>
      </c>
      <c r="I42" s="137">
        <f t="shared" si="10"/>
        <v>1276779</v>
      </c>
      <c r="J42" s="138">
        <f t="shared" si="10"/>
        <v>177320261</v>
      </c>
      <c r="K42" s="138">
        <f t="shared" si="10"/>
        <v>173752108</v>
      </c>
      <c r="L42" s="139">
        <f t="shared" si="5"/>
        <v>2.0535883225082943</v>
      </c>
      <c r="M42" s="141">
        <f t="shared" si="6"/>
        <v>99.139488066289189</v>
      </c>
      <c r="N42" s="142">
        <f t="shared" si="6"/>
        <v>32.210561847415093</v>
      </c>
      <c r="O42" s="127">
        <f t="shared" si="6"/>
        <v>97.678084838987672</v>
      </c>
      <c r="P42" s="127">
        <f>K42/F42*100</f>
        <v>97.653400671678639</v>
      </c>
      <c r="Q42" s="143">
        <f t="shared" ref="Q42:AA42" si="11">Q43+Q44</f>
        <v>4958313.1100000003</v>
      </c>
      <c r="R42" s="143">
        <f t="shared" si="11"/>
        <v>4953698.8150000004</v>
      </c>
      <c r="S42" s="136">
        <f t="shared" si="11"/>
        <v>48081</v>
      </c>
      <c r="T42" s="137">
        <f t="shared" si="11"/>
        <v>1155</v>
      </c>
      <c r="U42" s="137">
        <f t="shared" si="11"/>
        <v>49236</v>
      </c>
      <c r="V42" s="140">
        <f t="shared" si="11"/>
        <v>2463</v>
      </c>
      <c r="W42" s="137">
        <f t="shared" si="11"/>
        <v>329462</v>
      </c>
      <c r="X42" s="144">
        <f t="shared" si="11"/>
        <v>331925</v>
      </c>
      <c r="Y42" s="145">
        <f t="shared" si="11"/>
        <v>1573642</v>
      </c>
      <c r="Z42" s="146">
        <f t="shared" si="11"/>
        <v>2358766</v>
      </c>
      <c r="AA42" s="147">
        <f t="shared" si="11"/>
        <v>3932408</v>
      </c>
    </row>
    <row r="43" spans="1:27" ht="14.25" x14ac:dyDescent="0.15">
      <c r="A43" s="44"/>
      <c r="B43" s="148" t="s">
        <v>70</v>
      </c>
      <c r="C43" s="149">
        <f t="shared" ref="C43:I43" si="12">SUM(C7:C20)</f>
        <v>159076138</v>
      </c>
      <c r="D43" s="150">
        <f t="shared" si="12"/>
        <v>3482505</v>
      </c>
      <c r="E43" s="150">
        <f>SUM(E7:E20)</f>
        <v>162558643</v>
      </c>
      <c r="F43" s="150">
        <f>SUM(F7:F20)</f>
        <v>160335393</v>
      </c>
      <c r="G43" s="151">
        <f t="shared" si="3"/>
        <v>1.3866245988494879</v>
      </c>
      <c r="H43" s="152">
        <f t="shared" si="12"/>
        <v>157693297</v>
      </c>
      <c r="I43" s="150">
        <f t="shared" si="12"/>
        <v>1146937</v>
      </c>
      <c r="J43" s="150">
        <f t="shared" ref="J43:K43" si="13">SUM(J7:J20)</f>
        <v>158840234</v>
      </c>
      <c r="K43" s="150">
        <f t="shared" si="13"/>
        <v>156657817</v>
      </c>
      <c r="L43" s="151">
        <f t="shared" si="5"/>
        <v>1.393110820636547</v>
      </c>
      <c r="M43" s="153">
        <f t="shared" si="6"/>
        <v>99.130704945829152</v>
      </c>
      <c r="N43" s="154">
        <f t="shared" si="6"/>
        <v>32.934252786428161</v>
      </c>
      <c r="O43" s="155">
        <f t="shared" si="6"/>
        <v>97.712573794061512</v>
      </c>
      <c r="P43" s="155">
        <f t="shared" si="6"/>
        <v>97.706323020020918</v>
      </c>
      <c r="Q43" s="156">
        <f t="shared" ref="Q43:AA43" si="14">SUM(Q7:Q20)</f>
        <v>4953059.1100000003</v>
      </c>
      <c r="R43" s="156">
        <f t="shared" si="14"/>
        <v>4948444.8150000004</v>
      </c>
      <c r="S43" s="149">
        <f t="shared" si="14"/>
        <v>42641</v>
      </c>
      <c r="T43" s="150">
        <f t="shared" si="14"/>
        <v>977</v>
      </c>
      <c r="U43" s="157">
        <f t="shared" si="14"/>
        <v>43618</v>
      </c>
      <c r="V43" s="158">
        <f t="shared" si="14"/>
        <v>1609</v>
      </c>
      <c r="W43" s="150">
        <f t="shared" si="14"/>
        <v>298131</v>
      </c>
      <c r="X43" s="123">
        <f t="shared" si="14"/>
        <v>299740</v>
      </c>
      <c r="Y43" s="149">
        <f t="shared" si="14"/>
        <v>1423873</v>
      </c>
      <c r="Z43" s="150">
        <f t="shared" si="14"/>
        <v>2038414</v>
      </c>
      <c r="AA43" s="123">
        <f t="shared" si="14"/>
        <v>3462287</v>
      </c>
    </row>
    <row r="44" spans="1:27" ht="14.25" x14ac:dyDescent="0.15">
      <c r="A44" s="44"/>
      <c r="B44" s="159" t="s">
        <v>71</v>
      </c>
      <c r="C44" s="136">
        <f t="shared" ref="C44:H44" si="15">C46+C47+C48+C49+C50</f>
        <v>18495368</v>
      </c>
      <c r="D44" s="137">
        <f t="shared" si="15"/>
        <v>481347</v>
      </c>
      <c r="E44" s="137">
        <f t="shared" si="15"/>
        <v>18976715</v>
      </c>
      <c r="F44" s="137">
        <f t="shared" si="15"/>
        <v>17591957</v>
      </c>
      <c r="G44" s="160">
        <f t="shared" si="3"/>
        <v>7.8715403863254094</v>
      </c>
      <c r="H44" s="140">
        <f t="shared" si="15"/>
        <v>18350185</v>
      </c>
      <c r="I44" s="137">
        <f>I46+I47+I48+I49+I50</f>
        <v>129842</v>
      </c>
      <c r="J44" s="137">
        <f t="shared" ref="J44:K44" si="16">J46+J47+J48+J49+J50</f>
        <v>18480027</v>
      </c>
      <c r="K44" s="137">
        <f t="shared" si="16"/>
        <v>17094291</v>
      </c>
      <c r="L44" s="160">
        <f t="shared" si="5"/>
        <v>8.1064257066876895</v>
      </c>
      <c r="M44" s="141">
        <f t="shared" si="6"/>
        <v>99.215030487633442</v>
      </c>
      <c r="N44" s="142">
        <f t="shared" si="6"/>
        <v>26.97471886186057</v>
      </c>
      <c r="O44" s="161">
        <f>J44/E44*100</f>
        <v>97.382644994141515</v>
      </c>
      <c r="P44" s="161">
        <f>K44/F44*100</f>
        <v>97.171059479056254</v>
      </c>
      <c r="Q44" s="143">
        <f t="shared" ref="Q44:AA44" si="17">Q46+Q47+Q48+Q49+Q50</f>
        <v>5254</v>
      </c>
      <c r="R44" s="143">
        <f t="shared" si="17"/>
        <v>5254</v>
      </c>
      <c r="S44" s="136">
        <f t="shared" si="17"/>
        <v>5440</v>
      </c>
      <c r="T44" s="137">
        <f t="shared" si="17"/>
        <v>178</v>
      </c>
      <c r="U44" s="137">
        <f t="shared" si="17"/>
        <v>5618</v>
      </c>
      <c r="V44" s="140">
        <f t="shared" si="17"/>
        <v>854</v>
      </c>
      <c r="W44" s="137">
        <f t="shared" si="17"/>
        <v>31331</v>
      </c>
      <c r="X44" s="144">
        <f t="shared" si="17"/>
        <v>32185</v>
      </c>
      <c r="Y44" s="136">
        <f t="shared" si="17"/>
        <v>149769</v>
      </c>
      <c r="Z44" s="137">
        <f t="shared" si="17"/>
        <v>320352</v>
      </c>
      <c r="AA44" s="144">
        <f t="shared" si="17"/>
        <v>470121</v>
      </c>
    </row>
    <row r="45" spans="1:27" ht="14.25" hidden="1" x14ac:dyDescent="0.15">
      <c r="A45" s="44"/>
      <c r="B45" s="159" t="s">
        <v>72</v>
      </c>
      <c r="C45" s="136">
        <f t="shared" ref="C45:H45" si="18">SUM(C8:C20)</f>
        <v>44934052</v>
      </c>
      <c r="D45" s="137">
        <f t="shared" si="18"/>
        <v>1429999</v>
      </c>
      <c r="E45" s="162">
        <f t="shared" si="18"/>
        <v>46364051</v>
      </c>
      <c r="F45" s="162">
        <f t="shared" ref="F45:G45" si="19">SUM(F8:F20)</f>
        <v>46002894</v>
      </c>
      <c r="G45" s="162">
        <f t="shared" si="19"/>
        <v>7.1977965333519744</v>
      </c>
      <c r="H45" s="140">
        <f t="shared" si="18"/>
        <v>44510321</v>
      </c>
      <c r="I45" s="137">
        <f>SUM(I8:I20)</f>
        <v>319732</v>
      </c>
      <c r="J45" s="137">
        <f>SUM(J8:J20)</f>
        <v>44830053</v>
      </c>
      <c r="K45" s="162">
        <f t="shared" ref="K45" si="20">SUM(K8:K20)</f>
        <v>44475583</v>
      </c>
      <c r="L45" s="162">
        <f t="shared" si="5"/>
        <v>0.79699910847711652</v>
      </c>
      <c r="M45" s="141">
        <f t="shared" si="6"/>
        <v>99.056993569153292</v>
      </c>
      <c r="N45" s="142">
        <f t="shared" si="6"/>
        <v>22.358896754473253</v>
      </c>
      <c r="O45" s="127">
        <f t="shared" si="6"/>
        <v>96.691406451951323</v>
      </c>
      <c r="P45" s="127">
        <f t="shared" ref="P45:P50" si="21">M45/F45*100</f>
        <v>2.1532774344403918E-4</v>
      </c>
      <c r="Q45" s="143">
        <f t="shared" ref="Q45:AA45" si="22">SUM(Q8:Q20)</f>
        <v>578269</v>
      </c>
      <c r="R45" s="143">
        <f t="shared" si="22"/>
        <v>578029.81499999994</v>
      </c>
      <c r="S45" s="136">
        <f t="shared" si="22"/>
        <v>17650</v>
      </c>
      <c r="T45" s="137">
        <f t="shared" si="22"/>
        <v>411</v>
      </c>
      <c r="U45" s="163">
        <f t="shared" si="22"/>
        <v>18061</v>
      </c>
      <c r="V45" s="140">
        <f t="shared" si="22"/>
        <v>1146</v>
      </c>
      <c r="W45" s="137">
        <f t="shared" si="22"/>
        <v>135883</v>
      </c>
      <c r="X45" s="163">
        <f t="shared" si="22"/>
        <v>137029</v>
      </c>
      <c r="Y45" s="136">
        <f t="shared" si="22"/>
        <v>440235</v>
      </c>
      <c r="Z45" s="137">
        <f t="shared" si="22"/>
        <v>974795</v>
      </c>
      <c r="AA45" s="163">
        <f t="shared" si="22"/>
        <v>1415030</v>
      </c>
    </row>
    <row r="46" spans="1:27" ht="14.25" hidden="1" x14ac:dyDescent="0.15">
      <c r="A46" s="44"/>
      <c r="B46" s="164" t="s">
        <v>73</v>
      </c>
      <c r="C46" s="136">
        <f t="shared" ref="C46:K46" si="23">SUM(C21:C27)</f>
        <v>4936515</v>
      </c>
      <c r="D46" s="137">
        <f t="shared" si="23"/>
        <v>200510</v>
      </c>
      <c r="E46" s="162">
        <f t="shared" si="23"/>
        <v>5137025</v>
      </c>
      <c r="F46" s="162">
        <f t="shared" si="23"/>
        <v>5037764</v>
      </c>
      <c r="G46" s="162">
        <f t="shared" si="23"/>
        <v>13.696170923399489</v>
      </c>
      <c r="H46" s="140">
        <f t="shared" si="23"/>
        <v>4886247</v>
      </c>
      <c r="I46" s="137">
        <f t="shared" si="23"/>
        <v>48682</v>
      </c>
      <c r="J46" s="137">
        <f t="shared" si="23"/>
        <v>4934929</v>
      </c>
      <c r="K46" s="162">
        <f t="shared" si="23"/>
        <v>4830136</v>
      </c>
      <c r="L46" s="162">
        <f t="shared" si="5"/>
        <v>2.1695662399568048</v>
      </c>
      <c r="M46" s="141">
        <f t="shared" si="6"/>
        <v>98.981710781796465</v>
      </c>
      <c r="N46" s="142">
        <f t="shared" si="6"/>
        <v>24.279088324771834</v>
      </c>
      <c r="O46" s="127">
        <f t="shared" si="6"/>
        <v>96.065894170263917</v>
      </c>
      <c r="P46" s="127">
        <f t="shared" si="21"/>
        <v>1.9647945156183668E-3</v>
      </c>
      <c r="Q46" s="143">
        <f t="shared" ref="Q46:AA46" si="24">SUM(Q21:Q27)</f>
        <v>0</v>
      </c>
      <c r="R46" s="143">
        <f t="shared" si="24"/>
        <v>0</v>
      </c>
      <c r="S46" s="136">
        <f t="shared" si="24"/>
        <v>1674</v>
      </c>
      <c r="T46" s="137">
        <f t="shared" si="24"/>
        <v>15</v>
      </c>
      <c r="U46" s="132">
        <f t="shared" si="24"/>
        <v>1689</v>
      </c>
      <c r="V46" s="140">
        <f t="shared" si="24"/>
        <v>0</v>
      </c>
      <c r="W46" s="137">
        <f t="shared" si="24"/>
        <v>10273</v>
      </c>
      <c r="X46" s="132">
        <f t="shared" si="24"/>
        <v>10273</v>
      </c>
      <c r="Y46" s="136">
        <f t="shared" si="24"/>
        <v>51942</v>
      </c>
      <c r="Z46" s="137">
        <f t="shared" si="24"/>
        <v>141570</v>
      </c>
      <c r="AA46" s="132">
        <f t="shared" si="24"/>
        <v>193512</v>
      </c>
    </row>
    <row r="47" spans="1:27" ht="14.25" hidden="1" x14ac:dyDescent="0.15">
      <c r="A47" s="44"/>
      <c r="B47" s="164" t="s">
        <v>74</v>
      </c>
      <c r="C47" s="136">
        <f t="shared" ref="C47:K47" si="25">SUM(C28:C35)</f>
        <v>9842131</v>
      </c>
      <c r="D47" s="137">
        <f t="shared" si="25"/>
        <v>217602</v>
      </c>
      <c r="E47" s="162">
        <f t="shared" si="25"/>
        <v>10059733</v>
      </c>
      <c r="F47" s="162">
        <f t="shared" si="25"/>
        <v>8820430</v>
      </c>
      <c r="G47" s="162">
        <f t="shared" si="25"/>
        <v>69.999948964413363</v>
      </c>
      <c r="H47" s="140">
        <f t="shared" si="25"/>
        <v>9777776</v>
      </c>
      <c r="I47" s="137">
        <f t="shared" si="25"/>
        <v>57173</v>
      </c>
      <c r="J47" s="137">
        <f t="shared" si="25"/>
        <v>9834949</v>
      </c>
      <c r="K47" s="162">
        <f t="shared" si="25"/>
        <v>8591404</v>
      </c>
      <c r="L47" s="162">
        <f t="shared" si="5"/>
        <v>14.474293142308289</v>
      </c>
      <c r="M47" s="141">
        <f t="shared" si="6"/>
        <v>99.346127378308623</v>
      </c>
      <c r="N47" s="142">
        <f t="shared" si="6"/>
        <v>26.274115127618312</v>
      </c>
      <c r="O47" s="127">
        <f t="shared" si="6"/>
        <v>97.765507295273153</v>
      </c>
      <c r="P47" s="127">
        <f t="shared" si="21"/>
        <v>1.1263184150694311E-3</v>
      </c>
      <c r="Q47" s="143">
        <f t="shared" ref="Q47:AA47" si="26">SUM(Q28:Q35)</f>
        <v>5254</v>
      </c>
      <c r="R47" s="143">
        <f t="shared" si="26"/>
        <v>5254</v>
      </c>
      <c r="S47" s="136">
        <f t="shared" si="26"/>
        <v>2342</v>
      </c>
      <c r="T47" s="137">
        <f t="shared" si="26"/>
        <v>163</v>
      </c>
      <c r="U47" s="132">
        <f t="shared" si="26"/>
        <v>2505</v>
      </c>
      <c r="V47" s="140">
        <f t="shared" si="26"/>
        <v>641</v>
      </c>
      <c r="W47" s="137">
        <f t="shared" si="26"/>
        <v>19049</v>
      </c>
      <c r="X47" s="132">
        <f t="shared" si="26"/>
        <v>19690</v>
      </c>
      <c r="Y47" s="136">
        <f t="shared" si="26"/>
        <v>66056</v>
      </c>
      <c r="Z47" s="137">
        <f t="shared" si="26"/>
        <v>141543</v>
      </c>
      <c r="AA47" s="132">
        <f t="shared" si="26"/>
        <v>207599</v>
      </c>
    </row>
    <row r="48" spans="1:27" ht="14.25" hidden="1" x14ac:dyDescent="0.15">
      <c r="A48" s="44"/>
      <c r="B48" s="164" t="s">
        <v>75</v>
      </c>
      <c r="C48" s="136">
        <f t="shared" ref="C48:K48" si="27">SUM(C36:C39)</f>
        <v>2830497</v>
      </c>
      <c r="D48" s="137">
        <f t="shared" si="27"/>
        <v>50053</v>
      </c>
      <c r="E48" s="162">
        <f t="shared" si="27"/>
        <v>2880550</v>
      </c>
      <c r="F48" s="162">
        <f t="shared" si="27"/>
        <v>2861829</v>
      </c>
      <c r="G48" s="162">
        <f t="shared" si="27"/>
        <v>1.2221450768386057</v>
      </c>
      <c r="H48" s="140">
        <f t="shared" si="27"/>
        <v>2805263</v>
      </c>
      <c r="I48" s="137">
        <f t="shared" si="27"/>
        <v>20548</v>
      </c>
      <c r="J48" s="137">
        <f t="shared" si="27"/>
        <v>2825811</v>
      </c>
      <c r="K48" s="162">
        <f t="shared" si="27"/>
        <v>2814348</v>
      </c>
      <c r="L48" s="162">
        <f t="shared" si="5"/>
        <v>0.40730570633056046</v>
      </c>
      <c r="M48" s="141">
        <f t="shared" si="6"/>
        <v>99.108495787135624</v>
      </c>
      <c r="N48" s="142">
        <f t="shared" si="6"/>
        <v>41.052484366571434</v>
      </c>
      <c r="O48" s="127">
        <f t="shared" si="6"/>
        <v>98.099703181684049</v>
      </c>
      <c r="P48" s="127">
        <f t="shared" si="21"/>
        <v>3.4631173206762398E-3</v>
      </c>
      <c r="Q48" s="143">
        <f t="shared" ref="Q48:AA48" si="28">SUM(Q36:Q39)</f>
        <v>0</v>
      </c>
      <c r="R48" s="143">
        <f t="shared" si="28"/>
        <v>0</v>
      </c>
      <c r="S48" s="136">
        <f t="shared" si="28"/>
        <v>986</v>
      </c>
      <c r="T48" s="137">
        <f t="shared" si="28"/>
        <v>0</v>
      </c>
      <c r="U48" s="132">
        <f t="shared" si="28"/>
        <v>986</v>
      </c>
      <c r="V48" s="140">
        <f t="shared" si="28"/>
        <v>213</v>
      </c>
      <c r="W48" s="137">
        <f t="shared" si="28"/>
        <v>1678</v>
      </c>
      <c r="X48" s="132">
        <f t="shared" si="28"/>
        <v>1891</v>
      </c>
      <c r="Y48" s="136">
        <f t="shared" si="28"/>
        <v>26007</v>
      </c>
      <c r="Z48" s="137">
        <f t="shared" si="28"/>
        <v>27827</v>
      </c>
      <c r="AA48" s="132">
        <f t="shared" si="28"/>
        <v>53834</v>
      </c>
    </row>
    <row r="49" spans="1:27" ht="14.25" hidden="1" x14ac:dyDescent="0.15">
      <c r="A49" s="44"/>
      <c r="B49" s="164" t="s">
        <v>76</v>
      </c>
      <c r="C49" s="136">
        <f t="shared" ref="C49:L50" si="29">SUM(C40:C40)</f>
        <v>382743</v>
      </c>
      <c r="D49" s="137">
        <f t="shared" si="29"/>
        <v>7368</v>
      </c>
      <c r="E49" s="162">
        <f t="shared" si="29"/>
        <v>390111</v>
      </c>
      <c r="F49" s="162">
        <f t="shared" si="29"/>
        <v>365399</v>
      </c>
      <c r="G49" s="162">
        <f t="shared" si="29"/>
        <v>6.7630179611876322</v>
      </c>
      <c r="H49" s="140">
        <f t="shared" si="29"/>
        <v>380309</v>
      </c>
      <c r="I49" s="137">
        <f t="shared" si="29"/>
        <v>1515</v>
      </c>
      <c r="J49" s="137">
        <f t="shared" si="29"/>
        <v>381824</v>
      </c>
      <c r="K49" s="162">
        <f t="shared" si="29"/>
        <v>357622</v>
      </c>
      <c r="L49" s="162">
        <f t="shared" si="5"/>
        <v>6.7674807478287136</v>
      </c>
      <c r="M49" s="141">
        <f t="shared" si="6"/>
        <v>99.364064137031889</v>
      </c>
      <c r="N49" s="142">
        <f t="shared" si="6"/>
        <v>20.561889250814332</v>
      </c>
      <c r="O49" s="127">
        <f t="shared" si="6"/>
        <v>97.875732804253147</v>
      </c>
      <c r="P49" s="127">
        <f t="shared" si="21"/>
        <v>2.7193304890553036E-2</v>
      </c>
      <c r="Q49" s="143">
        <f t="shared" ref="Q49:AA49" si="30">SUM(Q40:Q40)</f>
        <v>0</v>
      </c>
      <c r="R49" s="143">
        <f t="shared" si="30"/>
        <v>0</v>
      </c>
      <c r="S49" s="136">
        <f t="shared" si="30"/>
        <v>7</v>
      </c>
      <c r="T49" s="137">
        <f t="shared" si="30"/>
        <v>0</v>
      </c>
      <c r="U49" s="132">
        <f t="shared" si="30"/>
        <v>7</v>
      </c>
      <c r="V49" s="140">
        <f t="shared" si="30"/>
        <v>0</v>
      </c>
      <c r="W49" s="137">
        <f t="shared" si="30"/>
        <v>91</v>
      </c>
      <c r="X49" s="132">
        <f t="shared" si="30"/>
        <v>91</v>
      </c>
      <c r="Y49" s="136">
        <f t="shared" si="30"/>
        <v>2441</v>
      </c>
      <c r="Z49" s="137">
        <f t="shared" si="30"/>
        <v>5762</v>
      </c>
      <c r="AA49" s="132">
        <f t="shared" si="30"/>
        <v>8203</v>
      </c>
    </row>
    <row r="50" spans="1:27" ht="14.25" hidden="1" x14ac:dyDescent="0.15">
      <c r="A50" s="44"/>
      <c r="B50" s="164" t="s">
        <v>77</v>
      </c>
      <c r="C50" s="136">
        <f>SUM(C41:C41)</f>
        <v>503482</v>
      </c>
      <c r="D50" s="137">
        <f t="shared" si="29"/>
        <v>5814</v>
      </c>
      <c r="E50" s="162">
        <f t="shared" si="29"/>
        <v>509296</v>
      </c>
      <c r="F50" s="162">
        <f t="shared" si="29"/>
        <v>506535</v>
      </c>
      <c r="G50" s="162">
        <f t="shared" si="29"/>
        <v>0.54507585852902563</v>
      </c>
      <c r="H50" s="140">
        <f t="shared" si="29"/>
        <v>500590</v>
      </c>
      <c r="I50" s="137">
        <f t="shared" si="29"/>
        <v>1924</v>
      </c>
      <c r="J50" s="137">
        <f t="shared" si="29"/>
        <v>502514</v>
      </c>
      <c r="K50" s="162">
        <f t="shared" si="29"/>
        <v>500781</v>
      </c>
      <c r="L50" s="162">
        <f t="shared" si="29"/>
        <v>0.34605945513108527</v>
      </c>
      <c r="M50" s="141">
        <f t="shared" si="6"/>
        <v>99.425600120759043</v>
      </c>
      <c r="N50" s="142">
        <f t="shared" si="6"/>
        <v>33.09253525971792</v>
      </c>
      <c r="O50" s="127">
        <f>L50/E50*100</f>
        <v>6.7948590825587721E-5</v>
      </c>
      <c r="P50" s="127">
        <f t="shared" si="21"/>
        <v>1.9628574554721598E-2</v>
      </c>
      <c r="Q50" s="143">
        <f t="shared" ref="Q50:AA50" si="31">SUM(Q41:Q41)</f>
        <v>0</v>
      </c>
      <c r="R50" s="143">
        <f t="shared" si="31"/>
        <v>0</v>
      </c>
      <c r="S50" s="136">
        <f t="shared" si="31"/>
        <v>431</v>
      </c>
      <c r="T50" s="137">
        <f t="shared" si="31"/>
        <v>0</v>
      </c>
      <c r="U50" s="132">
        <f t="shared" si="31"/>
        <v>431</v>
      </c>
      <c r="V50" s="140">
        <f t="shared" si="31"/>
        <v>0</v>
      </c>
      <c r="W50" s="137">
        <f t="shared" si="31"/>
        <v>240</v>
      </c>
      <c r="X50" s="132">
        <f t="shared" si="31"/>
        <v>240</v>
      </c>
      <c r="Y50" s="136">
        <f t="shared" si="31"/>
        <v>3323</v>
      </c>
      <c r="Z50" s="137">
        <f t="shared" si="31"/>
        <v>3650</v>
      </c>
      <c r="AA50" s="132">
        <f t="shared" si="31"/>
        <v>6973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n" allowBlank="1" showInputMessage="1" showErrorMessage="1" sqref="B54:B1048576 B3:B50 M1 B1 S2:XFD6 A2:K2 N5:P6 Q3:R6 N3:P3 A3:C6 H3:M6 D3:G3 D5:G6"/>
    <dataValidation imeMode="off" allowBlank="1" showInputMessage="1" showErrorMessage="1" sqref="S1:XFD1 A1 A54:A1048576 A7:A50 C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住民税</vt:lpstr>
      <vt:lpstr>住民税!Print_Area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2023-09-01T01:45:25Z</cp:lastPrinted>
  <dcterms:created xsi:type="dcterms:W3CDTF">2023-09-01T01:44:48Z</dcterms:created>
  <dcterms:modified xsi:type="dcterms:W3CDTF">2023-09-01T01:45:28Z</dcterms:modified>
</cp:coreProperties>
</file>