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13875" windowHeight="9840"/>
  </bookViews>
  <sheets>
    <sheet name="②税目別（計）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F50" i="1"/>
  <c r="E50" i="1"/>
  <c r="V49" i="1"/>
  <c r="K49" i="1"/>
  <c r="F49" i="1"/>
  <c r="F44" i="1" s="1"/>
  <c r="W48" i="1"/>
  <c r="K48" i="1"/>
  <c r="F48" i="1"/>
  <c r="K47" i="1"/>
  <c r="F47" i="1"/>
  <c r="Q46" i="1"/>
  <c r="K46" i="1"/>
  <c r="I46" i="1"/>
  <c r="F46" i="1"/>
  <c r="K45" i="1"/>
  <c r="F45" i="1"/>
  <c r="K44" i="1"/>
  <c r="P44" i="1" s="1"/>
  <c r="K43" i="1"/>
  <c r="K42" i="1" s="1"/>
  <c r="F43" i="1"/>
  <c r="F42" i="1" s="1"/>
  <c r="D43" i="1"/>
  <c r="W41" i="1"/>
  <c r="W50" i="1" s="1"/>
  <c r="V41" i="1"/>
  <c r="X41" i="1" s="1"/>
  <c r="X50" i="1" s="1"/>
  <c r="T41" i="1"/>
  <c r="T50" i="1" s="1"/>
  <c r="S41" i="1"/>
  <c r="S50" i="1" s="1"/>
  <c r="R41" i="1"/>
  <c r="R50" i="1" s="1"/>
  <c r="Q41" i="1"/>
  <c r="Q50" i="1" s="1"/>
  <c r="J41" i="1"/>
  <c r="J50" i="1" s="1"/>
  <c r="O50" i="1" s="1"/>
  <c r="I41" i="1"/>
  <c r="I50" i="1" s="1"/>
  <c r="H41" i="1"/>
  <c r="H50" i="1" s="1"/>
  <c r="G41" i="1"/>
  <c r="G50" i="1" s="1"/>
  <c r="E41" i="1"/>
  <c r="D41" i="1"/>
  <c r="Z41" i="1" s="1"/>
  <c r="Z50" i="1" s="1"/>
  <c r="C41" i="1"/>
  <c r="C50" i="1" s="1"/>
  <c r="W40" i="1"/>
  <c r="X40" i="1" s="1"/>
  <c r="X49" i="1" s="1"/>
  <c r="V40" i="1"/>
  <c r="T40" i="1"/>
  <c r="T49" i="1" s="1"/>
  <c r="S40" i="1"/>
  <c r="S49" i="1" s="1"/>
  <c r="R40" i="1"/>
  <c r="R49" i="1" s="1"/>
  <c r="Q40" i="1"/>
  <c r="Q49" i="1" s="1"/>
  <c r="J40" i="1"/>
  <c r="J49" i="1" s="1"/>
  <c r="I40" i="1"/>
  <c r="I49" i="1" s="1"/>
  <c r="N49" i="1" s="1"/>
  <c r="H40" i="1"/>
  <c r="H49" i="1" s="1"/>
  <c r="M49" i="1" s="1"/>
  <c r="P49" i="1" s="1"/>
  <c r="E40" i="1"/>
  <c r="G40" i="1" s="1"/>
  <c r="G49" i="1" s="1"/>
  <c r="D40" i="1"/>
  <c r="D49" i="1" s="1"/>
  <c r="C40" i="1"/>
  <c r="C49" i="1" s="1"/>
  <c r="Z39" i="1"/>
  <c r="W39" i="1"/>
  <c r="V39" i="1"/>
  <c r="X39" i="1" s="1"/>
  <c r="U39" i="1"/>
  <c r="T39" i="1"/>
  <c r="S39" i="1"/>
  <c r="R39" i="1"/>
  <c r="Q39" i="1"/>
  <c r="L39" i="1"/>
  <c r="J39" i="1"/>
  <c r="I39" i="1"/>
  <c r="H39" i="1"/>
  <c r="M39" i="1" s="1"/>
  <c r="E39" i="1"/>
  <c r="O39" i="1" s="1"/>
  <c r="D39" i="1"/>
  <c r="N39" i="1" s="1"/>
  <c r="C39" i="1"/>
  <c r="X38" i="1"/>
  <c r="W38" i="1"/>
  <c r="V38" i="1"/>
  <c r="T38" i="1"/>
  <c r="S38" i="1"/>
  <c r="U38" i="1" s="1"/>
  <c r="R38" i="1"/>
  <c r="Q38" i="1"/>
  <c r="J38" i="1"/>
  <c r="L38" i="1" s="1"/>
  <c r="I38" i="1"/>
  <c r="N38" i="1" s="1"/>
  <c r="H38" i="1"/>
  <c r="E38" i="1"/>
  <c r="G38" i="1" s="1"/>
  <c r="D38" i="1"/>
  <c r="Z38" i="1" s="1"/>
  <c r="C38" i="1"/>
  <c r="M38" i="1" s="1"/>
  <c r="Z37" i="1"/>
  <c r="W37" i="1"/>
  <c r="V37" i="1"/>
  <c r="X37" i="1" s="1"/>
  <c r="T37" i="1"/>
  <c r="S37" i="1"/>
  <c r="U37" i="1" s="1"/>
  <c r="R37" i="1"/>
  <c r="Q37" i="1"/>
  <c r="J37" i="1"/>
  <c r="O37" i="1" s="1"/>
  <c r="I37" i="1"/>
  <c r="N37" i="1" s="1"/>
  <c r="H37" i="1"/>
  <c r="G37" i="1"/>
  <c r="E37" i="1"/>
  <c r="D37" i="1"/>
  <c r="C37" i="1"/>
  <c r="Y37" i="1" s="1"/>
  <c r="AA37" i="1" s="1"/>
  <c r="W36" i="1"/>
  <c r="X36" i="1" s="1"/>
  <c r="X48" i="1" s="1"/>
  <c r="V36" i="1"/>
  <c r="V48" i="1" s="1"/>
  <c r="T36" i="1"/>
  <c r="T48" i="1" s="1"/>
  <c r="S36" i="1"/>
  <c r="S48" i="1" s="1"/>
  <c r="R36" i="1"/>
  <c r="R48" i="1" s="1"/>
  <c r="Q36" i="1"/>
  <c r="Q48" i="1" s="1"/>
  <c r="J36" i="1"/>
  <c r="I36" i="1"/>
  <c r="I48" i="1" s="1"/>
  <c r="H36" i="1"/>
  <c r="Y36" i="1" s="1"/>
  <c r="E36" i="1"/>
  <c r="E48" i="1" s="1"/>
  <c r="D36" i="1"/>
  <c r="Z36" i="1" s="1"/>
  <c r="C36" i="1"/>
  <c r="Z35" i="1"/>
  <c r="W35" i="1"/>
  <c r="V35" i="1"/>
  <c r="X35" i="1" s="1"/>
  <c r="U35" i="1"/>
  <c r="T35" i="1"/>
  <c r="S35" i="1"/>
  <c r="R35" i="1"/>
  <c r="Q35" i="1"/>
  <c r="L35" i="1"/>
  <c r="J35" i="1"/>
  <c r="I35" i="1"/>
  <c r="H35" i="1"/>
  <c r="M35" i="1" s="1"/>
  <c r="E35" i="1"/>
  <c r="O35" i="1" s="1"/>
  <c r="D35" i="1"/>
  <c r="N35" i="1" s="1"/>
  <c r="C35" i="1"/>
  <c r="X34" i="1"/>
  <c r="W34" i="1"/>
  <c r="V34" i="1"/>
  <c r="T34" i="1"/>
  <c r="S34" i="1"/>
  <c r="U34" i="1" s="1"/>
  <c r="R34" i="1"/>
  <c r="Q34" i="1"/>
  <c r="O34" i="1"/>
  <c r="J34" i="1"/>
  <c r="L34" i="1" s="1"/>
  <c r="I34" i="1"/>
  <c r="N34" i="1" s="1"/>
  <c r="H34" i="1"/>
  <c r="E34" i="1"/>
  <c r="G34" i="1" s="1"/>
  <c r="D34" i="1"/>
  <c r="Z34" i="1" s="1"/>
  <c r="C34" i="1"/>
  <c r="M34" i="1" s="1"/>
  <c r="Z33" i="1"/>
  <c r="W33" i="1"/>
  <c r="V33" i="1"/>
  <c r="X33" i="1" s="1"/>
  <c r="T33" i="1"/>
  <c r="S33" i="1"/>
  <c r="U33" i="1" s="1"/>
  <c r="R33" i="1"/>
  <c r="Q33" i="1"/>
  <c r="J33" i="1"/>
  <c r="O33" i="1" s="1"/>
  <c r="I33" i="1"/>
  <c r="N33" i="1" s="1"/>
  <c r="H33" i="1"/>
  <c r="G33" i="1"/>
  <c r="E33" i="1"/>
  <c r="D33" i="1"/>
  <c r="C33" i="1"/>
  <c r="Y33" i="1" s="1"/>
  <c r="AA33" i="1" s="1"/>
  <c r="W32" i="1"/>
  <c r="X32" i="1" s="1"/>
  <c r="V32" i="1"/>
  <c r="T32" i="1"/>
  <c r="U32" i="1" s="1"/>
  <c r="S32" i="1"/>
  <c r="R32" i="1"/>
  <c r="Q32" i="1"/>
  <c r="J32" i="1"/>
  <c r="I32" i="1"/>
  <c r="H32" i="1"/>
  <c r="M32" i="1" s="1"/>
  <c r="E32" i="1"/>
  <c r="G32" i="1" s="1"/>
  <c r="D32" i="1"/>
  <c r="Z32" i="1" s="1"/>
  <c r="C32" i="1"/>
  <c r="Y32" i="1" s="1"/>
  <c r="Z31" i="1"/>
  <c r="W31" i="1"/>
  <c r="V31" i="1"/>
  <c r="X31" i="1" s="1"/>
  <c r="U31" i="1"/>
  <c r="T31" i="1"/>
  <c r="S31" i="1"/>
  <c r="R31" i="1"/>
  <c r="Q31" i="1"/>
  <c r="L31" i="1"/>
  <c r="J31" i="1"/>
  <c r="O31" i="1" s="1"/>
  <c r="I31" i="1"/>
  <c r="H31" i="1"/>
  <c r="E31" i="1"/>
  <c r="G31" i="1" s="1"/>
  <c r="D31" i="1"/>
  <c r="N31" i="1" s="1"/>
  <c r="C31" i="1"/>
  <c r="X30" i="1"/>
  <c r="W30" i="1"/>
  <c r="V30" i="1"/>
  <c r="T30" i="1"/>
  <c r="S30" i="1"/>
  <c r="U30" i="1" s="1"/>
  <c r="R30" i="1"/>
  <c r="Q30" i="1"/>
  <c r="O30" i="1"/>
  <c r="J30" i="1"/>
  <c r="L30" i="1" s="1"/>
  <c r="I30" i="1"/>
  <c r="N30" i="1" s="1"/>
  <c r="H30" i="1"/>
  <c r="M30" i="1" s="1"/>
  <c r="E30" i="1"/>
  <c r="G30" i="1" s="1"/>
  <c r="D30" i="1"/>
  <c r="Z30" i="1" s="1"/>
  <c r="C30" i="1"/>
  <c r="Y30" i="1" s="1"/>
  <c r="Z29" i="1"/>
  <c r="W29" i="1"/>
  <c r="V29" i="1"/>
  <c r="X29" i="1" s="1"/>
  <c r="T29" i="1"/>
  <c r="S29" i="1"/>
  <c r="U29" i="1" s="1"/>
  <c r="R29" i="1"/>
  <c r="Q29" i="1"/>
  <c r="J29" i="1"/>
  <c r="O29" i="1" s="1"/>
  <c r="I29" i="1"/>
  <c r="N29" i="1" s="1"/>
  <c r="H29" i="1"/>
  <c r="G29" i="1"/>
  <c r="E29" i="1"/>
  <c r="D29" i="1"/>
  <c r="C29" i="1"/>
  <c r="Y29" i="1" s="1"/>
  <c r="AA29" i="1" s="1"/>
  <c r="W28" i="1"/>
  <c r="X28" i="1" s="1"/>
  <c r="X47" i="1" s="1"/>
  <c r="V28" i="1"/>
  <c r="V47" i="1" s="1"/>
  <c r="T28" i="1"/>
  <c r="T47" i="1" s="1"/>
  <c r="S28" i="1"/>
  <c r="S47" i="1" s="1"/>
  <c r="R28" i="1"/>
  <c r="Q28" i="1"/>
  <c r="Q47" i="1" s="1"/>
  <c r="J28" i="1"/>
  <c r="I28" i="1"/>
  <c r="I47" i="1" s="1"/>
  <c r="H28" i="1"/>
  <c r="M28" i="1" s="1"/>
  <c r="E28" i="1"/>
  <c r="E47" i="1" s="1"/>
  <c r="D28" i="1"/>
  <c r="Z28" i="1" s="1"/>
  <c r="C28" i="1"/>
  <c r="Y28" i="1" s="1"/>
  <c r="Z27" i="1"/>
  <c r="W27" i="1"/>
  <c r="V27" i="1"/>
  <c r="X27" i="1" s="1"/>
  <c r="U27" i="1"/>
  <c r="T27" i="1"/>
  <c r="S27" i="1"/>
  <c r="R27" i="1"/>
  <c r="Q27" i="1"/>
  <c r="L27" i="1"/>
  <c r="J27" i="1"/>
  <c r="O27" i="1" s="1"/>
  <c r="I27" i="1"/>
  <c r="H27" i="1"/>
  <c r="M27" i="1" s="1"/>
  <c r="E27" i="1"/>
  <c r="G27" i="1" s="1"/>
  <c r="D27" i="1"/>
  <c r="N27" i="1" s="1"/>
  <c r="C27" i="1"/>
  <c r="X26" i="1"/>
  <c r="W26" i="1"/>
  <c r="V26" i="1"/>
  <c r="T26" i="1"/>
  <c r="S26" i="1"/>
  <c r="U26" i="1" s="1"/>
  <c r="R26" i="1"/>
  <c r="Q26" i="1"/>
  <c r="O26" i="1"/>
  <c r="J26" i="1"/>
  <c r="L26" i="1" s="1"/>
  <c r="I26" i="1"/>
  <c r="N26" i="1" s="1"/>
  <c r="H26" i="1"/>
  <c r="M26" i="1" s="1"/>
  <c r="E26" i="1"/>
  <c r="G26" i="1" s="1"/>
  <c r="D26" i="1"/>
  <c r="Z26" i="1" s="1"/>
  <c r="C26" i="1"/>
  <c r="Y26" i="1" s="1"/>
  <c r="W25" i="1"/>
  <c r="V25" i="1"/>
  <c r="X25" i="1" s="1"/>
  <c r="U25" i="1"/>
  <c r="T25" i="1"/>
  <c r="Z25" i="1" s="1"/>
  <c r="S25" i="1"/>
  <c r="R25" i="1"/>
  <c r="Q25" i="1"/>
  <c r="J25" i="1"/>
  <c r="O25" i="1" s="1"/>
  <c r="I25" i="1"/>
  <c r="N25" i="1" s="1"/>
  <c r="H25" i="1"/>
  <c r="G25" i="1"/>
  <c r="E25" i="1"/>
  <c r="D25" i="1"/>
  <c r="C25" i="1"/>
  <c r="Y25" i="1" s="1"/>
  <c r="AA25" i="1" s="1"/>
  <c r="W24" i="1"/>
  <c r="X24" i="1" s="1"/>
  <c r="V24" i="1"/>
  <c r="T24" i="1"/>
  <c r="S24" i="1"/>
  <c r="R24" i="1"/>
  <c r="Q24" i="1"/>
  <c r="J24" i="1"/>
  <c r="I24" i="1"/>
  <c r="H24" i="1"/>
  <c r="M24" i="1" s="1"/>
  <c r="E24" i="1"/>
  <c r="G24" i="1" s="1"/>
  <c r="D24" i="1"/>
  <c r="Z24" i="1" s="1"/>
  <c r="C24" i="1"/>
  <c r="Y24" i="1" s="1"/>
  <c r="Z23" i="1"/>
  <c r="W23" i="1"/>
  <c r="V23" i="1"/>
  <c r="X23" i="1" s="1"/>
  <c r="U23" i="1"/>
  <c r="T23" i="1"/>
  <c r="S23" i="1"/>
  <c r="R23" i="1"/>
  <c r="Q23" i="1"/>
  <c r="L23" i="1"/>
  <c r="J23" i="1"/>
  <c r="I23" i="1"/>
  <c r="N23" i="1" s="1"/>
  <c r="H23" i="1"/>
  <c r="M23" i="1" s="1"/>
  <c r="E23" i="1"/>
  <c r="O23" i="1" s="1"/>
  <c r="D23" i="1"/>
  <c r="C23" i="1"/>
  <c r="X22" i="1"/>
  <c r="W22" i="1"/>
  <c r="V22" i="1"/>
  <c r="T22" i="1"/>
  <c r="S22" i="1"/>
  <c r="U22" i="1" s="1"/>
  <c r="R22" i="1"/>
  <c r="Q22" i="1"/>
  <c r="O22" i="1"/>
  <c r="J22" i="1"/>
  <c r="L22" i="1" s="1"/>
  <c r="I22" i="1"/>
  <c r="N22" i="1" s="1"/>
  <c r="H22" i="1"/>
  <c r="M22" i="1" s="1"/>
  <c r="E22" i="1"/>
  <c r="G22" i="1" s="1"/>
  <c r="D22" i="1"/>
  <c r="Z22" i="1" s="1"/>
  <c r="C22" i="1"/>
  <c r="Y22" i="1" s="1"/>
  <c r="Z21" i="1"/>
  <c r="W21" i="1"/>
  <c r="W46" i="1" s="1"/>
  <c r="V21" i="1"/>
  <c r="T21" i="1"/>
  <c r="S21" i="1"/>
  <c r="S46" i="1" s="1"/>
  <c r="S44" i="1" s="1"/>
  <c r="R21" i="1"/>
  <c r="Q21" i="1"/>
  <c r="J21" i="1"/>
  <c r="O21" i="1" s="1"/>
  <c r="I21" i="1"/>
  <c r="N21" i="1" s="1"/>
  <c r="H21" i="1"/>
  <c r="G21" i="1"/>
  <c r="E21" i="1"/>
  <c r="D21" i="1"/>
  <c r="D46" i="1" s="1"/>
  <c r="C21" i="1"/>
  <c r="M21" i="1" s="1"/>
  <c r="X20" i="1"/>
  <c r="W20" i="1"/>
  <c r="V20" i="1"/>
  <c r="T20" i="1"/>
  <c r="S20" i="1"/>
  <c r="U20" i="1" s="1"/>
  <c r="R20" i="1"/>
  <c r="Q20" i="1"/>
  <c r="J20" i="1"/>
  <c r="I20" i="1"/>
  <c r="H20" i="1"/>
  <c r="M20" i="1" s="1"/>
  <c r="E20" i="1"/>
  <c r="G20" i="1" s="1"/>
  <c r="D20" i="1"/>
  <c r="Z20" i="1" s="1"/>
  <c r="C20" i="1"/>
  <c r="Y20" i="1" s="1"/>
  <c r="AA20" i="1" s="1"/>
  <c r="Z19" i="1"/>
  <c r="W19" i="1"/>
  <c r="V19" i="1"/>
  <c r="X19" i="1" s="1"/>
  <c r="U19" i="1"/>
  <c r="T19" i="1"/>
  <c r="S19" i="1"/>
  <c r="R19" i="1"/>
  <c r="Q19" i="1"/>
  <c r="L19" i="1"/>
  <c r="J19" i="1"/>
  <c r="I19" i="1"/>
  <c r="H19" i="1"/>
  <c r="M19" i="1" s="1"/>
  <c r="G19" i="1"/>
  <c r="E19" i="1"/>
  <c r="O19" i="1" s="1"/>
  <c r="D19" i="1"/>
  <c r="N19" i="1" s="1"/>
  <c r="C19" i="1"/>
  <c r="X18" i="1"/>
  <c r="W18" i="1"/>
  <c r="V18" i="1"/>
  <c r="T18" i="1"/>
  <c r="S18" i="1"/>
  <c r="U18" i="1" s="1"/>
  <c r="R18" i="1"/>
  <c r="Q18" i="1"/>
  <c r="J18" i="1"/>
  <c r="L18" i="1" s="1"/>
  <c r="I18" i="1"/>
  <c r="N18" i="1" s="1"/>
  <c r="H18" i="1"/>
  <c r="E18" i="1"/>
  <c r="G18" i="1" s="1"/>
  <c r="D18" i="1"/>
  <c r="Z18" i="1" s="1"/>
  <c r="C18" i="1"/>
  <c r="M18" i="1" s="1"/>
  <c r="W17" i="1"/>
  <c r="V17" i="1"/>
  <c r="X17" i="1" s="1"/>
  <c r="T17" i="1"/>
  <c r="Z17" i="1" s="1"/>
  <c r="S17" i="1"/>
  <c r="R17" i="1"/>
  <c r="Q17" i="1"/>
  <c r="J17" i="1"/>
  <c r="O17" i="1" s="1"/>
  <c r="I17" i="1"/>
  <c r="N17" i="1" s="1"/>
  <c r="H17" i="1"/>
  <c r="G17" i="1"/>
  <c r="E17" i="1"/>
  <c r="D17" i="1"/>
  <c r="C17" i="1"/>
  <c r="Y17" i="1" s="1"/>
  <c r="AA17" i="1" s="1"/>
  <c r="X16" i="1"/>
  <c r="W16" i="1"/>
  <c r="V16" i="1"/>
  <c r="T16" i="1"/>
  <c r="S16" i="1"/>
  <c r="R16" i="1"/>
  <c r="Q16" i="1"/>
  <c r="J16" i="1"/>
  <c r="I16" i="1"/>
  <c r="N16" i="1" s="1"/>
  <c r="H16" i="1"/>
  <c r="M16" i="1" s="1"/>
  <c r="E16" i="1"/>
  <c r="G16" i="1" s="1"/>
  <c r="D16" i="1"/>
  <c r="Z16" i="1" s="1"/>
  <c r="C16" i="1"/>
  <c r="Y16" i="1" s="1"/>
  <c r="Z15" i="1"/>
  <c r="W15" i="1"/>
  <c r="V15" i="1"/>
  <c r="X15" i="1" s="1"/>
  <c r="U15" i="1"/>
  <c r="T15" i="1"/>
  <c r="S15" i="1"/>
  <c r="R15" i="1"/>
  <c r="Q15" i="1"/>
  <c r="L15" i="1"/>
  <c r="J15" i="1"/>
  <c r="I15" i="1"/>
  <c r="N15" i="1" s="1"/>
  <c r="H15" i="1"/>
  <c r="M15" i="1" s="1"/>
  <c r="E15" i="1"/>
  <c r="O15" i="1" s="1"/>
  <c r="D15" i="1"/>
  <c r="C15" i="1"/>
  <c r="Y15" i="1" s="1"/>
  <c r="AA15" i="1" s="1"/>
  <c r="X14" i="1"/>
  <c r="W14" i="1"/>
  <c r="V14" i="1"/>
  <c r="T14" i="1"/>
  <c r="S14" i="1"/>
  <c r="U14" i="1" s="1"/>
  <c r="R14" i="1"/>
  <c r="Q14" i="1"/>
  <c r="J14" i="1"/>
  <c r="L14" i="1" s="1"/>
  <c r="I14" i="1"/>
  <c r="H14" i="1"/>
  <c r="E14" i="1"/>
  <c r="G14" i="1" s="1"/>
  <c r="D14" i="1"/>
  <c r="Z14" i="1" s="1"/>
  <c r="C14" i="1"/>
  <c r="M14" i="1" s="1"/>
  <c r="W13" i="1"/>
  <c r="V13" i="1"/>
  <c r="X13" i="1" s="1"/>
  <c r="U13" i="1"/>
  <c r="T13" i="1"/>
  <c r="Z13" i="1" s="1"/>
  <c r="S13" i="1"/>
  <c r="R13" i="1"/>
  <c r="Q13" i="1"/>
  <c r="L13" i="1"/>
  <c r="J13" i="1"/>
  <c r="O13" i="1" s="1"/>
  <c r="I13" i="1"/>
  <c r="H13" i="1"/>
  <c r="G13" i="1"/>
  <c r="E13" i="1"/>
  <c r="D13" i="1"/>
  <c r="N13" i="1" s="1"/>
  <c r="C13" i="1"/>
  <c r="Y13" i="1" s="1"/>
  <c r="AA13" i="1" s="1"/>
  <c r="X12" i="1"/>
  <c r="W12" i="1"/>
  <c r="V12" i="1"/>
  <c r="T12" i="1"/>
  <c r="S12" i="1"/>
  <c r="U12" i="1" s="1"/>
  <c r="R12" i="1"/>
  <c r="Q12" i="1"/>
  <c r="J12" i="1"/>
  <c r="I12" i="1"/>
  <c r="N12" i="1" s="1"/>
  <c r="H12" i="1"/>
  <c r="M12" i="1" s="1"/>
  <c r="E12" i="1"/>
  <c r="G12" i="1" s="1"/>
  <c r="D12" i="1"/>
  <c r="Z12" i="1" s="1"/>
  <c r="C12" i="1"/>
  <c r="Y12" i="1" s="1"/>
  <c r="AA12" i="1" s="1"/>
  <c r="Z11" i="1"/>
  <c r="W11" i="1"/>
  <c r="V11" i="1"/>
  <c r="X11" i="1" s="1"/>
  <c r="U11" i="1"/>
  <c r="T11" i="1"/>
  <c r="S11" i="1"/>
  <c r="R11" i="1"/>
  <c r="R45" i="1" s="1"/>
  <c r="Q11" i="1"/>
  <c r="L11" i="1"/>
  <c r="J11" i="1"/>
  <c r="I11" i="1"/>
  <c r="N11" i="1" s="1"/>
  <c r="H11" i="1"/>
  <c r="M11" i="1" s="1"/>
  <c r="G11" i="1"/>
  <c r="E11" i="1"/>
  <c r="O11" i="1" s="1"/>
  <c r="D11" i="1"/>
  <c r="C11" i="1"/>
  <c r="X10" i="1"/>
  <c r="W10" i="1"/>
  <c r="V10" i="1"/>
  <c r="T10" i="1"/>
  <c r="S10" i="1"/>
  <c r="U10" i="1" s="1"/>
  <c r="R10" i="1"/>
  <c r="Q10" i="1"/>
  <c r="J10" i="1"/>
  <c r="L10" i="1" s="1"/>
  <c r="I10" i="1"/>
  <c r="H10" i="1"/>
  <c r="E10" i="1"/>
  <c r="G10" i="1" s="1"/>
  <c r="D10" i="1"/>
  <c r="Z10" i="1" s="1"/>
  <c r="C10" i="1"/>
  <c r="M10" i="1" s="1"/>
  <c r="W9" i="1"/>
  <c r="V9" i="1"/>
  <c r="X9" i="1" s="1"/>
  <c r="U9" i="1"/>
  <c r="T9" i="1"/>
  <c r="Z9" i="1" s="1"/>
  <c r="S9" i="1"/>
  <c r="R9" i="1"/>
  <c r="Q9" i="1"/>
  <c r="L9" i="1"/>
  <c r="J9" i="1"/>
  <c r="O9" i="1" s="1"/>
  <c r="I9" i="1"/>
  <c r="N9" i="1" s="1"/>
  <c r="H9" i="1"/>
  <c r="G9" i="1"/>
  <c r="E9" i="1"/>
  <c r="D9" i="1"/>
  <c r="C9" i="1"/>
  <c r="W8" i="1"/>
  <c r="W45" i="1" s="1"/>
  <c r="V8" i="1"/>
  <c r="V45" i="1" s="1"/>
  <c r="T8" i="1"/>
  <c r="S8" i="1"/>
  <c r="S45" i="1" s="1"/>
  <c r="R8" i="1"/>
  <c r="Q8" i="1"/>
  <c r="Q45" i="1" s="1"/>
  <c r="J8" i="1"/>
  <c r="I8" i="1"/>
  <c r="N8" i="1" s="1"/>
  <c r="H8" i="1"/>
  <c r="E8" i="1"/>
  <c r="G8" i="1" s="1"/>
  <c r="D8" i="1"/>
  <c r="Z8" i="1" s="1"/>
  <c r="Z45" i="1" s="1"/>
  <c r="C8" i="1"/>
  <c r="Y8" i="1" s="1"/>
  <c r="Z7" i="1"/>
  <c r="Z43" i="1" s="1"/>
  <c r="X7" i="1"/>
  <c r="W7" i="1"/>
  <c r="W43" i="1" s="1"/>
  <c r="V7" i="1"/>
  <c r="U7" i="1"/>
  <c r="T7" i="1"/>
  <c r="S7" i="1"/>
  <c r="S43" i="1" s="1"/>
  <c r="S42" i="1" s="1"/>
  <c r="R7" i="1"/>
  <c r="R43" i="1" s="1"/>
  <c r="Q7" i="1"/>
  <c r="Q43" i="1" s="1"/>
  <c r="L7" i="1"/>
  <c r="J7" i="1"/>
  <c r="I7" i="1"/>
  <c r="I43" i="1" s="1"/>
  <c r="H7" i="1"/>
  <c r="G7" i="1"/>
  <c r="E7" i="1"/>
  <c r="O7" i="1" s="1"/>
  <c r="D7" i="1"/>
  <c r="C7" i="1"/>
  <c r="C43" i="1" s="1"/>
  <c r="B1" i="1"/>
  <c r="O10" i="1" l="1"/>
  <c r="N43" i="1"/>
  <c r="V43" i="1"/>
  <c r="Y9" i="1"/>
  <c r="AA9" i="1" s="1"/>
  <c r="M9" i="1"/>
  <c r="AA16" i="1"/>
  <c r="U16" i="1"/>
  <c r="E46" i="1"/>
  <c r="J43" i="1"/>
  <c r="O8" i="1"/>
  <c r="J45" i="1"/>
  <c r="L8" i="1"/>
  <c r="O14" i="1"/>
  <c r="O18" i="1"/>
  <c r="Y19" i="1"/>
  <c r="AA19" i="1" s="1"/>
  <c r="T46" i="1"/>
  <c r="T44" i="1" s="1"/>
  <c r="R47" i="1"/>
  <c r="H46" i="1"/>
  <c r="V46" i="1"/>
  <c r="X21" i="1"/>
  <c r="X46" i="1" s="1"/>
  <c r="X44" i="1" s="1"/>
  <c r="AA24" i="1"/>
  <c r="U24" i="1"/>
  <c r="AA28" i="1"/>
  <c r="AA32" i="1"/>
  <c r="C48" i="1"/>
  <c r="M50" i="1"/>
  <c r="P50" i="1" s="1"/>
  <c r="I44" i="1"/>
  <c r="Q42" i="1"/>
  <c r="Y23" i="1"/>
  <c r="AA23" i="1" s="1"/>
  <c r="Y27" i="1"/>
  <c r="AA27" i="1" s="1"/>
  <c r="Z47" i="1"/>
  <c r="Y31" i="1"/>
  <c r="AA31" i="1" s="1"/>
  <c r="Y35" i="1"/>
  <c r="AA35" i="1" s="1"/>
  <c r="Z48" i="1"/>
  <c r="O38" i="1"/>
  <c r="Y39" i="1"/>
  <c r="AA39" i="1" s="1"/>
  <c r="O12" i="1"/>
  <c r="L12" i="1"/>
  <c r="M13" i="1"/>
  <c r="R42" i="1"/>
  <c r="AA8" i="1"/>
  <c r="M17" i="1"/>
  <c r="Z46" i="1"/>
  <c r="Q44" i="1"/>
  <c r="T43" i="1"/>
  <c r="T42" i="1" s="1"/>
  <c r="T45" i="1"/>
  <c r="O16" i="1"/>
  <c r="L16" i="1"/>
  <c r="AA22" i="1"/>
  <c r="M25" i="1"/>
  <c r="AA26" i="1"/>
  <c r="M29" i="1"/>
  <c r="AA30" i="1"/>
  <c r="M33" i="1"/>
  <c r="AA36" i="1"/>
  <c r="M37" i="1"/>
  <c r="P42" i="1"/>
  <c r="Y11" i="1"/>
  <c r="AA11" i="1" s="1"/>
  <c r="O20" i="1"/>
  <c r="L20" i="1"/>
  <c r="Y21" i="1"/>
  <c r="C46" i="1"/>
  <c r="M31" i="1"/>
  <c r="H47" i="1"/>
  <c r="H43" i="1"/>
  <c r="M7" i="1"/>
  <c r="H45" i="1"/>
  <c r="R46" i="1"/>
  <c r="R44" i="1" s="1"/>
  <c r="O24" i="1"/>
  <c r="L24" i="1"/>
  <c r="O28" i="1"/>
  <c r="J47" i="1"/>
  <c r="L28" i="1"/>
  <c r="O32" i="1"/>
  <c r="L32" i="1"/>
  <c r="O36" i="1"/>
  <c r="J48" i="1"/>
  <c r="L36" i="1"/>
  <c r="L49" i="1"/>
  <c r="Y7" i="1"/>
  <c r="N10" i="1"/>
  <c r="N14" i="1"/>
  <c r="G15" i="1"/>
  <c r="G45" i="1" s="1"/>
  <c r="L17" i="1"/>
  <c r="U17" i="1"/>
  <c r="L21" i="1"/>
  <c r="U21" i="1"/>
  <c r="U46" i="1" s="1"/>
  <c r="G23" i="1"/>
  <c r="G46" i="1" s="1"/>
  <c r="L25" i="1"/>
  <c r="L29" i="1"/>
  <c r="L33" i="1"/>
  <c r="G35" i="1"/>
  <c r="L37" i="1"/>
  <c r="G39" i="1"/>
  <c r="L41" i="1"/>
  <c r="L50" i="1" s="1"/>
  <c r="U41" i="1"/>
  <c r="U50" i="1" s="1"/>
  <c r="I45" i="1"/>
  <c r="W47" i="1"/>
  <c r="W44" i="1" s="1"/>
  <c r="W42" i="1" s="1"/>
  <c r="E49" i="1"/>
  <c r="O49" i="1" s="1"/>
  <c r="D50" i="1"/>
  <c r="N50" i="1" s="1"/>
  <c r="M41" i="1"/>
  <c r="U8" i="1"/>
  <c r="U45" i="1" s="1"/>
  <c r="Y10" i="1"/>
  <c r="AA10" i="1" s="1"/>
  <c r="Y14" i="1"/>
  <c r="AA14" i="1" s="1"/>
  <c r="Y18" i="1"/>
  <c r="AA18" i="1" s="1"/>
  <c r="U28" i="1"/>
  <c r="U47" i="1" s="1"/>
  <c r="Y34" i="1"/>
  <c r="AA34" i="1" s="1"/>
  <c r="U36" i="1"/>
  <c r="U48" i="1" s="1"/>
  <c r="Y38" i="1"/>
  <c r="AA38" i="1" s="1"/>
  <c r="L40" i="1"/>
  <c r="U40" i="1"/>
  <c r="U49" i="1" s="1"/>
  <c r="N41" i="1"/>
  <c r="E43" i="1"/>
  <c r="C45" i="1"/>
  <c r="J46" i="1"/>
  <c r="H48" i="1"/>
  <c r="M48" i="1" s="1"/>
  <c r="P48" i="1" s="1"/>
  <c r="W49" i="1"/>
  <c r="V50" i="1"/>
  <c r="M8" i="1"/>
  <c r="M36" i="1"/>
  <c r="M40" i="1"/>
  <c r="O41" i="1"/>
  <c r="D45" i="1"/>
  <c r="N20" i="1"/>
  <c r="N24" i="1"/>
  <c r="N28" i="1"/>
  <c r="N32" i="1"/>
  <c r="N36" i="1"/>
  <c r="N40" i="1"/>
  <c r="Y41" i="1"/>
  <c r="E45" i="1"/>
  <c r="C47" i="1"/>
  <c r="X8" i="1"/>
  <c r="X45" i="1" s="1"/>
  <c r="O40" i="1"/>
  <c r="P43" i="1"/>
  <c r="D47" i="1"/>
  <c r="N47" i="1" s="1"/>
  <c r="N7" i="1"/>
  <c r="G28" i="1"/>
  <c r="G36" i="1"/>
  <c r="Y40" i="1"/>
  <c r="N46" i="1"/>
  <c r="D48" i="1"/>
  <c r="N48" i="1" s="1"/>
  <c r="Z40" i="1"/>
  <c r="Z49" i="1" s="1"/>
  <c r="Y49" i="1" l="1"/>
  <c r="AA40" i="1"/>
  <c r="AA49" i="1" s="1"/>
  <c r="L48" i="1"/>
  <c r="O48" i="1"/>
  <c r="M47" i="1"/>
  <c r="P47" i="1" s="1"/>
  <c r="X43" i="1"/>
  <c r="X42" i="1" s="1"/>
  <c r="V44" i="1"/>
  <c r="V42" i="1" s="1"/>
  <c r="M43" i="1"/>
  <c r="G48" i="1"/>
  <c r="O46" i="1"/>
  <c r="L46" i="1"/>
  <c r="J44" i="1"/>
  <c r="H44" i="1"/>
  <c r="M44" i="1" s="1"/>
  <c r="M46" i="1"/>
  <c r="P46" i="1" s="1"/>
  <c r="O45" i="1"/>
  <c r="L45" i="1"/>
  <c r="G47" i="1"/>
  <c r="AA41" i="1"/>
  <c r="AA50" i="1" s="1"/>
  <c r="Y50" i="1"/>
  <c r="D44" i="1"/>
  <c r="D42" i="1" s="1"/>
  <c r="Z44" i="1"/>
  <c r="Z42" i="1" s="1"/>
  <c r="G43" i="1"/>
  <c r="N45" i="1"/>
  <c r="M45" i="1"/>
  <c r="P45" i="1" s="1"/>
  <c r="C44" i="1"/>
  <c r="C42" i="1" s="1"/>
  <c r="AA48" i="1"/>
  <c r="AA47" i="1"/>
  <c r="Y43" i="1"/>
  <c r="AA7" i="1"/>
  <c r="AA43" i="1" s="1"/>
  <c r="U43" i="1"/>
  <c r="AA21" i="1"/>
  <c r="AA46" i="1" s="1"/>
  <c r="Y46" i="1"/>
  <c r="Y48" i="1"/>
  <c r="AA45" i="1"/>
  <c r="Y47" i="1"/>
  <c r="L43" i="1"/>
  <c r="O43" i="1"/>
  <c r="I42" i="1"/>
  <c r="U44" i="1"/>
  <c r="L47" i="1"/>
  <c r="O47" i="1"/>
  <c r="Y45" i="1"/>
  <c r="E44" i="1"/>
  <c r="G44" i="1" s="1"/>
  <c r="O44" i="1" l="1"/>
  <c r="L44" i="1"/>
  <c r="Y44" i="1"/>
  <c r="N42" i="1"/>
  <c r="AA44" i="1"/>
  <c r="AA42" i="1" s="1"/>
  <c r="Y42" i="1"/>
  <c r="U42" i="1"/>
  <c r="J42" i="1"/>
  <c r="E42" i="1"/>
  <c r="G42" i="1" s="1"/>
  <c r="H42" i="1"/>
  <c r="M42" i="1" s="1"/>
  <c r="N44" i="1"/>
  <c r="O42" i="1" l="1"/>
  <c r="L42" i="1"/>
</calcChain>
</file>

<file path=xl/sharedStrings.xml><?xml version="1.0" encoding="utf-8"?>
<sst xmlns="http://schemas.openxmlformats.org/spreadsheetml/2006/main" count="97" uniqueCount="79">
  <si>
    <t>合計（国保除く）</t>
    <rPh sb="0" eb="2">
      <t>ゴウケイ</t>
    </rPh>
    <rPh sb="3" eb="5">
      <t>コクホ</t>
    </rPh>
    <rPh sb="5" eb="6">
      <t>ノゾ</t>
    </rPh>
    <phoneticPr fontId="7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</si>
  <si>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10"/>
  </si>
  <si>
    <t>（単位</t>
    <rPh sb="1" eb="3">
      <t>タンイ</t>
    </rPh>
    <phoneticPr fontId="7"/>
  </si>
  <si>
    <t>：千円）</t>
    <rPh sb="1" eb="3">
      <t>センエン</t>
    </rPh>
    <phoneticPr fontId="10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</si>
  <si>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7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</si>
  <si>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7"/>
  </si>
  <si>
    <t>収　　入　　率</t>
    <rPh sb="0" eb="1">
      <t>シュウ</t>
    </rPh>
    <rPh sb="3" eb="4">
      <t>ニュウ</t>
    </rPh>
    <rPh sb="6" eb="7">
      <t>リツ</t>
    </rPh>
    <phoneticPr fontId="7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</si>
  <si>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7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</si>
  <si>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7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</si>
  <si>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</si>
  <si>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7"/>
  </si>
  <si>
    <t>市町村名</t>
    <rPh sb="0" eb="3">
      <t>シチョウソン</t>
    </rPh>
    <rPh sb="3" eb="4">
      <t>ナ</t>
    </rPh>
    <phoneticPr fontId="10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</si>
  <si>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7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</si>
  <si>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7"/>
  </si>
  <si>
    <t>計</t>
    <rPh sb="0" eb="1">
      <t>ケイ</t>
    </rPh>
    <phoneticPr fontId="7"/>
  </si>
  <si>
    <t>【参考】</t>
    <rPh sb="1" eb="3">
      <t>サンコウ</t>
    </rPh>
    <phoneticPr fontId="10"/>
  </si>
  <si>
    <t>現年</t>
    <rPh sb="0" eb="1">
      <t>ゲン</t>
    </rPh>
    <rPh sb="1" eb="2">
      <t>ネン</t>
    </rPh>
    <phoneticPr fontId="7"/>
  </si>
  <si>
    <t>滞繰</t>
    <rPh sb="0" eb="1">
      <t>タイ</t>
    </rPh>
    <rPh sb="1" eb="2">
      <t>クリ</t>
    </rPh>
    <phoneticPr fontId="7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</si>
  <si>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7"/>
  </si>
  <si>
    <t>滞納
繰越分</t>
    <rPh sb="0" eb="2">
      <t>タイノウ</t>
    </rPh>
    <rPh sb="3" eb="5">
      <t>クリコシ</t>
    </rPh>
    <rPh sb="5" eb="6">
      <t>ブン</t>
    </rPh>
    <phoneticPr fontId="7"/>
  </si>
  <si>
    <t>イ</t>
  </si>
  <si>
    <t>ロ</t>
  </si>
  <si>
    <t>ハ</t>
  </si>
  <si>
    <t>前年度</t>
    <rPh sb="0" eb="2">
      <t>ゼンネン</t>
    </rPh>
    <rPh sb="2" eb="3">
      <t>ド</t>
    </rPh>
    <phoneticPr fontId="10"/>
  </si>
  <si>
    <t>前年比</t>
    <rPh sb="0" eb="3">
      <t>ゼンネンヒ</t>
    </rPh>
    <phoneticPr fontId="10"/>
  </si>
  <si>
    <t>ニ</t>
  </si>
  <si>
    <t>ホ</t>
  </si>
  <si>
    <t>ヘ</t>
  </si>
  <si>
    <t>ニ/イ</t>
  </si>
  <si>
    <t>ホ/ロ</t>
  </si>
  <si>
    <t>ヘ/ハ</t>
  </si>
  <si>
    <t>前年度</t>
    <rPh sb="0" eb="3">
      <t>ゼンネンド</t>
    </rPh>
    <phoneticPr fontId="10"/>
  </si>
  <si>
    <t>調定済額</t>
    <rPh sb="0" eb="2">
      <t>チョウテイ</t>
    </rPh>
    <rPh sb="2" eb="3">
      <t>ズミ</t>
    </rPh>
    <rPh sb="3" eb="4">
      <t>ガク</t>
    </rPh>
    <phoneticPr fontId="7"/>
  </si>
  <si>
    <t>収入済額</t>
    <rPh sb="0" eb="2">
      <t>シュウニュウ</t>
    </rPh>
    <rPh sb="2" eb="3">
      <t>ズミ</t>
    </rPh>
    <rPh sb="3" eb="4">
      <t>ガク</t>
    </rPh>
    <phoneticPr fontId="7"/>
  </si>
  <si>
    <t>仙台市</t>
    <rPh sb="0" eb="3">
      <t>センダイシ</t>
    </rPh>
    <phoneticPr fontId="7"/>
  </si>
  <si>
    <t>石巻市</t>
    <rPh sb="0" eb="3">
      <t>イシノマキシ</t>
    </rPh>
    <phoneticPr fontId="7"/>
  </si>
  <si>
    <t>塩竈市</t>
    <rPh sb="0" eb="3">
      <t>シオガマシ</t>
    </rPh>
    <phoneticPr fontId="7"/>
  </si>
  <si>
    <t>気仙沼市</t>
    <rPh sb="0" eb="4">
      <t>ケセンヌマシ</t>
    </rPh>
    <phoneticPr fontId="7"/>
  </si>
  <si>
    <t>白石市</t>
    <rPh sb="0" eb="3">
      <t>シロイシシ</t>
    </rPh>
    <phoneticPr fontId="7"/>
  </si>
  <si>
    <t>名取市</t>
    <rPh sb="0" eb="3">
      <t>ナトリシ</t>
    </rPh>
    <phoneticPr fontId="7"/>
  </si>
  <si>
    <t>角田市</t>
    <rPh sb="0" eb="3">
      <t>カクダシ</t>
    </rPh>
    <phoneticPr fontId="7"/>
  </si>
  <si>
    <t>多賀城市</t>
    <rPh sb="0" eb="4">
      <t>タガジョウシ</t>
    </rPh>
    <phoneticPr fontId="7"/>
  </si>
  <si>
    <t>岩沼市</t>
    <rPh sb="0" eb="3">
      <t>イワヌマシ</t>
    </rPh>
    <phoneticPr fontId="7"/>
  </si>
  <si>
    <t>登米市</t>
    <rPh sb="0" eb="3">
      <t>トメシ</t>
    </rPh>
    <phoneticPr fontId="7"/>
  </si>
  <si>
    <t>栗原市</t>
    <rPh sb="0" eb="2">
      <t>クリハラ</t>
    </rPh>
    <rPh sb="2" eb="3">
      <t>シ</t>
    </rPh>
    <phoneticPr fontId="7"/>
  </si>
  <si>
    <t>東松島市</t>
    <rPh sb="0" eb="1">
      <t>ヒガシ</t>
    </rPh>
    <rPh sb="1" eb="3">
      <t>マツシマ</t>
    </rPh>
    <rPh sb="3" eb="4">
      <t>シ</t>
    </rPh>
    <phoneticPr fontId="7"/>
  </si>
  <si>
    <t>大崎市</t>
    <phoneticPr fontId="7"/>
  </si>
  <si>
    <t>富谷市</t>
    <rPh sb="0" eb="2">
      <t>トミヤ</t>
    </rPh>
    <rPh sb="2" eb="3">
      <t>シ</t>
    </rPh>
    <phoneticPr fontId="7"/>
  </si>
  <si>
    <t>蔵王町</t>
    <rPh sb="0" eb="3">
      <t>ザオウチョウ</t>
    </rPh>
    <phoneticPr fontId="7"/>
  </si>
  <si>
    <t>七ヶ宿町</t>
    <rPh sb="0" eb="3">
      <t>シチガシュク</t>
    </rPh>
    <rPh sb="3" eb="4">
      <t>チョウ</t>
    </rPh>
    <phoneticPr fontId="7"/>
  </si>
  <si>
    <t>大河原町</t>
    <rPh sb="0" eb="3">
      <t>オオガワラ</t>
    </rPh>
    <rPh sb="3" eb="4">
      <t>チョウ</t>
    </rPh>
    <phoneticPr fontId="7"/>
  </si>
  <si>
    <t>村田町</t>
    <rPh sb="0" eb="2">
      <t>ムラタ</t>
    </rPh>
    <rPh sb="2" eb="3">
      <t>チョウ</t>
    </rPh>
    <phoneticPr fontId="7"/>
  </si>
  <si>
    <t>柴田町</t>
    <rPh sb="0" eb="2">
      <t>シバタ</t>
    </rPh>
    <rPh sb="2" eb="3">
      <t>チョウ</t>
    </rPh>
    <phoneticPr fontId="7"/>
  </si>
  <si>
    <t>川崎町</t>
    <rPh sb="0" eb="3">
      <t>カワサキチョウ</t>
    </rPh>
    <phoneticPr fontId="7"/>
  </si>
  <si>
    <t>丸森町</t>
    <rPh sb="0" eb="2">
      <t>マルモリ</t>
    </rPh>
    <rPh sb="2" eb="3">
      <t>チョウ</t>
    </rPh>
    <phoneticPr fontId="7"/>
  </si>
  <si>
    <t>亘理町</t>
    <rPh sb="0" eb="3">
      <t>ワタリチョウ</t>
    </rPh>
    <phoneticPr fontId="7"/>
  </si>
  <si>
    <t>山元町</t>
    <rPh sb="0" eb="2">
      <t>ヤマモト</t>
    </rPh>
    <rPh sb="2" eb="3">
      <t>チョウ</t>
    </rPh>
    <phoneticPr fontId="7"/>
  </si>
  <si>
    <t>松島町</t>
    <rPh sb="0" eb="3">
      <t>マツシマチョウ</t>
    </rPh>
    <phoneticPr fontId="7"/>
  </si>
  <si>
    <t>七ヶ浜町</t>
    <rPh sb="0" eb="3">
      <t>シチガハマ</t>
    </rPh>
    <rPh sb="3" eb="4">
      <t>チョウ</t>
    </rPh>
    <phoneticPr fontId="7"/>
  </si>
  <si>
    <t>利府町</t>
    <rPh sb="0" eb="3">
      <t>リフチョウ</t>
    </rPh>
    <phoneticPr fontId="7"/>
  </si>
  <si>
    <t>大和町</t>
    <rPh sb="0" eb="3">
      <t>タイワチョウ</t>
    </rPh>
    <phoneticPr fontId="7"/>
  </si>
  <si>
    <t>大郷町</t>
    <rPh sb="0" eb="2">
      <t>オオサト</t>
    </rPh>
    <rPh sb="2" eb="3">
      <t>チョウ</t>
    </rPh>
    <phoneticPr fontId="7"/>
  </si>
  <si>
    <t>大衡村</t>
    <rPh sb="0" eb="3">
      <t>オオヒラムラ</t>
    </rPh>
    <phoneticPr fontId="7"/>
  </si>
  <si>
    <t>色麻町</t>
    <rPh sb="0" eb="3">
      <t>シカマチョウ</t>
    </rPh>
    <phoneticPr fontId="7"/>
  </si>
  <si>
    <t>加美町</t>
    <rPh sb="0" eb="2">
      <t>カミ</t>
    </rPh>
    <rPh sb="2" eb="3">
      <t>チョウ</t>
    </rPh>
    <phoneticPr fontId="7"/>
  </si>
  <si>
    <t>涌谷町</t>
    <rPh sb="0" eb="3">
      <t>ワクヤチョウ</t>
    </rPh>
    <phoneticPr fontId="7"/>
  </si>
  <si>
    <t>美里町</t>
    <rPh sb="0" eb="3">
      <t>ミサトチョウ</t>
    </rPh>
    <phoneticPr fontId="7"/>
  </si>
  <si>
    <t>女川町</t>
    <rPh sb="0" eb="3">
      <t>オナガワチョウ</t>
    </rPh>
    <phoneticPr fontId="7"/>
  </si>
  <si>
    <t>南三陸町</t>
    <rPh sb="0" eb="1">
      <t>ミナミ</t>
    </rPh>
    <rPh sb="1" eb="3">
      <t>サンリク</t>
    </rPh>
    <rPh sb="3" eb="4">
      <t>チョウ</t>
    </rPh>
    <phoneticPr fontId="7"/>
  </si>
  <si>
    <t>県計</t>
    <rPh sb="0" eb="1">
      <t>ケン</t>
    </rPh>
    <rPh sb="1" eb="2">
      <t>ケイ</t>
    </rPh>
    <phoneticPr fontId="7"/>
  </si>
  <si>
    <t>市部計</t>
    <rPh sb="0" eb="2">
      <t>シブ</t>
    </rPh>
    <rPh sb="2" eb="3">
      <t>ケイ</t>
    </rPh>
    <phoneticPr fontId="7"/>
  </si>
  <si>
    <t>町村計</t>
    <rPh sb="0" eb="2">
      <t>チョウソン</t>
    </rPh>
    <rPh sb="2" eb="3">
      <t>ケイ</t>
    </rPh>
    <phoneticPr fontId="7"/>
  </si>
  <si>
    <t>大都市除く</t>
    <rPh sb="0" eb="3">
      <t>ダイトシ</t>
    </rPh>
    <rPh sb="3" eb="4">
      <t>ノゾ</t>
    </rPh>
    <phoneticPr fontId="7"/>
  </si>
  <si>
    <t>仙南地域計</t>
    <rPh sb="0" eb="2">
      <t>センナン</t>
    </rPh>
    <rPh sb="2" eb="4">
      <t>チイキ</t>
    </rPh>
    <rPh sb="4" eb="5">
      <t>ケイ</t>
    </rPh>
    <phoneticPr fontId="7"/>
  </si>
  <si>
    <t>仙台地域計</t>
    <rPh sb="0" eb="2">
      <t>センダイ</t>
    </rPh>
    <rPh sb="2" eb="4">
      <t>チイキ</t>
    </rPh>
    <rPh sb="4" eb="5">
      <t>ケイ</t>
    </rPh>
    <phoneticPr fontId="7"/>
  </si>
  <si>
    <t>大崎地域計</t>
    <rPh sb="0" eb="2">
      <t>オオサキ</t>
    </rPh>
    <rPh sb="2" eb="4">
      <t>チイキ</t>
    </rPh>
    <rPh sb="4" eb="5">
      <t>ケイ</t>
    </rPh>
    <phoneticPr fontId="7"/>
  </si>
  <si>
    <t>石巻地域計</t>
    <rPh sb="0" eb="2">
      <t>イシノマキ</t>
    </rPh>
    <rPh sb="2" eb="4">
      <t>チイキ</t>
    </rPh>
    <rPh sb="4" eb="5">
      <t>ケイ</t>
    </rPh>
    <phoneticPr fontId="7"/>
  </si>
  <si>
    <t>本吉地域計</t>
    <rPh sb="0" eb="2">
      <t>モトヨシ</t>
    </rPh>
    <rPh sb="2" eb="4">
      <t>チイキ</t>
    </rPh>
    <rPh sb="4" eb="5">
      <t>ケイ</t>
    </rPh>
    <phoneticPr fontId="7"/>
  </si>
  <si>
    <t>（注）　現年・滞繰には軽自動車税の環境性能割を含まず，計は含むため，現年＋滞繰と計は一致しない。</t>
    <rPh sb="1" eb="2">
      <t>チュウ</t>
    </rPh>
    <rPh sb="4" eb="6">
      <t>ゲンネン</t>
    </rPh>
    <rPh sb="7" eb="8">
      <t>タイ</t>
    </rPh>
    <rPh sb="8" eb="9">
      <t>クリ</t>
    </rPh>
    <rPh sb="11" eb="15">
      <t>ケイジドウシャ</t>
    </rPh>
    <rPh sb="15" eb="16">
      <t>ゼイ</t>
    </rPh>
    <rPh sb="17" eb="19">
      <t>カンキョウ</t>
    </rPh>
    <rPh sb="19" eb="21">
      <t>セイノウ</t>
    </rPh>
    <rPh sb="21" eb="22">
      <t>ワリ</t>
    </rPh>
    <rPh sb="23" eb="24">
      <t>フク</t>
    </rPh>
    <rPh sb="27" eb="28">
      <t>ケイ</t>
    </rPh>
    <rPh sb="29" eb="30">
      <t>フク</t>
    </rPh>
    <rPh sb="34" eb="36">
      <t>ゲンネン</t>
    </rPh>
    <rPh sb="37" eb="38">
      <t>タイ</t>
    </rPh>
    <rPh sb="38" eb="39">
      <t>クリ</t>
    </rPh>
    <rPh sb="40" eb="41">
      <t>ケイ</t>
    </rPh>
    <rPh sb="42" eb="44">
      <t>イッチ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</si>
</sst>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0.0_ "/>
    <numFmt numFmtId="178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horizontal="left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left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horizontal="left" vertical="center" justifyLastLine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Continuous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Continuous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2" fillId="2" borderId="23" xfId="1" applyFont="1" applyFill="1" applyBorder="1" applyAlignment="1">
      <alignment horizontal="left" vertical="center" justifyLastLine="1"/>
    </xf>
    <xf numFmtId="38" fontId="2" fillId="0" borderId="2" xfId="3" applyFont="1" applyBorder="1" applyAlignment="1"/>
    <xf numFmtId="38" fontId="2" fillId="0" borderId="6" xfId="3" applyFont="1" applyBorder="1" applyAlignment="1"/>
    <xf numFmtId="38" fontId="5" fillId="0" borderId="4" xfId="3" applyFont="1" applyFill="1" applyBorder="1" applyAlignment="1"/>
    <xf numFmtId="38" fontId="5" fillId="3" borderId="6" xfId="3" applyFont="1" applyFill="1" applyBorder="1" applyAlignment="1"/>
    <xf numFmtId="176" fontId="5" fillId="2" borderId="4" xfId="3" applyNumberFormat="1" applyFont="1" applyFill="1" applyBorder="1" applyAlignment="1"/>
    <xf numFmtId="38" fontId="2" fillId="0" borderId="3" xfId="3" applyFont="1" applyFill="1" applyBorder="1" applyAlignment="1"/>
    <xf numFmtId="38" fontId="2" fillId="0" borderId="6" xfId="3" applyFont="1" applyFill="1" applyBorder="1" applyAlignment="1"/>
    <xf numFmtId="177" fontId="2" fillId="0" borderId="8" xfId="1" applyNumberFormat="1" applyFont="1" applyBorder="1" applyAlignment="1">
      <alignment horizontal="right"/>
    </xf>
    <xf numFmtId="177" fontId="2" fillId="0" borderId="6" xfId="1" applyNumberFormat="1" applyFont="1" applyBorder="1" applyAlignment="1">
      <alignment horizontal="right"/>
    </xf>
    <xf numFmtId="177" fontId="5" fillId="2" borderId="7" xfId="1" applyNumberFormat="1" applyFont="1" applyFill="1" applyBorder="1" applyAlignment="1">
      <alignment horizontal="right"/>
    </xf>
    <xf numFmtId="177" fontId="5" fillId="3" borderId="7" xfId="1" applyNumberFormat="1" applyFont="1" applyFill="1" applyBorder="1" applyAlignment="1"/>
    <xf numFmtId="38" fontId="2" fillId="0" borderId="23" xfId="3" applyFont="1" applyBorder="1" applyAlignment="1"/>
    <xf numFmtId="38" fontId="2" fillId="0" borderId="3" xfId="3" applyFont="1" applyBorder="1" applyAlignment="1"/>
    <xf numFmtId="38" fontId="2" fillId="2" borderId="7" xfId="1" applyNumberFormat="1" applyFont="1" applyFill="1" applyBorder="1" applyAlignment="1"/>
    <xf numFmtId="38" fontId="2" fillId="0" borderId="5" xfId="3" applyFont="1" applyBorder="1" applyAlignment="1"/>
    <xf numFmtId="0" fontId="2" fillId="2" borderId="24" xfId="1" applyFont="1" applyFill="1" applyBorder="1" applyAlignment="1">
      <alignment horizontal="left" vertical="center" justifyLastLine="1"/>
    </xf>
    <xf numFmtId="38" fontId="2" fillId="0" borderId="25" xfId="3" applyFont="1" applyBorder="1" applyAlignment="1"/>
    <xf numFmtId="38" fontId="2" fillId="0" borderId="26" xfId="3" applyFont="1" applyBorder="1" applyAlignment="1"/>
    <xf numFmtId="38" fontId="5" fillId="0" borderId="27" xfId="3" applyFont="1" applyFill="1" applyBorder="1" applyAlignment="1"/>
    <xf numFmtId="38" fontId="5" fillId="3" borderId="26" xfId="3" applyFont="1" applyFill="1" applyBorder="1" applyAlignment="1"/>
    <xf numFmtId="176" fontId="5" fillId="2" borderId="27" xfId="3" applyNumberFormat="1" applyFont="1" applyFill="1" applyBorder="1" applyAlignment="1"/>
    <xf numFmtId="38" fontId="2" fillId="0" borderId="28" xfId="3" applyFont="1" applyFill="1" applyBorder="1" applyAlignment="1"/>
    <xf numFmtId="38" fontId="2" fillId="0" borderId="26" xfId="3" applyFont="1" applyFill="1" applyBorder="1" applyAlignment="1"/>
    <xf numFmtId="177" fontId="2" fillId="0" borderId="29" xfId="1" applyNumberFormat="1" applyFont="1" applyBorder="1" applyAlignment="1">
      <alignment horizontal="right"/>
    </xf>
    <xf numFmtId="177" fontId="2" fillId="0" borderId="26" xfId="1" applyNumberFormat="1" applyFont="1" applyBorder="1" applyAlignment="1">
      <alignment horizontal="right"/>
    </xf>
    <xf numFmtId="177" fontId="5" fillId="2" borderId="30" xfId="1" applyNumberFormat="1" applyFont="1" applyFill="1" applyBorder="1" applyAlignment="1">
      <alignment horizontal="right"/>
    </xf>
    <xf numFmtId="177" fontId="5" fillId="3" borderId="30" xfId="1" applyNumberFormat="1" applyFont="1" applyFill="1" applyBorder="1" applyAlignment="1"/>
    <xf numFmtId="38" fontId="2" fillId="0" borderId="24" xfId="3" applyFont="1" applyBorder="1" applyAlignment="1"/>
    <xf numFmtId="38" fontId="2" fillId="0" borderId="28" xfId="3" applyFont="1" applyBorder="1" applyAlignment="1"/>
    <xf numFmtId="38" fontId="2" fillId="2" borderId="30" xfId="1" applyNumberFormat="1" applyFont="1" applyFill="1" applyBorder="1" applyAlignment="1"/>
    <xf numFmtId="38" fontId="2" fillId="0" borderId="31" xfId="3" applyFont="1" applyBorder="1" applyAlignment="1"/>
    <xf numFmtId="0" fontId="11" fillId="0" borderId="0" xfId="1" applyFont="1" applyBorder="1">
      <alignment vertical="center"/>
    </xf>
    <xf numFmtId="0" fontId="2" fillId="0" borderId="0" xfId="1" applyFont="1" applyBorder="1">
      <alignment vertical="center"/>
    </xf>
    <xf numFmtId="38" fontId="2" fillId="0" borderId="31" xfId="3" applyFont="1" applyFill="1" applyBorder="1" applyAlignment="1"/>
    <xf numFmtId="0" fontId="2" fillId="2" borderId="15" xfId="1" applyFont="1" applyFill="1" applyBorder="1" applyAlignment="1">
      <alignment horizontal="left" vertical="center" justifyLastLine="1"/>
    </xf>
    <xf numFmtId="38" fontId="2" fillId="0" borderId="32" xfId="3" applyFont="1" applyBorder="1" applyAlignment="1"/>
    <xf numFmtId="38" fontId="2" fillId="0" borderId="11" xfId="3" applyFont="1" applyBorder="1" applyAlignment="1"/>
    <xf numFmtId="38" fontId="5" fillId="0" borderId="33" xfId="3" applyFont="1" applyFill="1" applyBorder="1" applyAlignment="1"/>
    <xf numFmtId="38" fontId="5" fillId="3" borderId="34" xfId="3" applyFont="1" applyFill="1" applyBorder="1" applyAlignment="1"/>
    <xf numFmtId="176" fontId="5" fillId="2" borderId="33" xfId="3" applyNumberFormat="1" applyFont="1" applyFill="1" applyBorder="1" applyAlignment="1"/>
    <xf numFmtId="38" fontId="2" fillId="0" borderId="35" xfId="3" applyFont="1" applyFill="1" applyBorder="1" applyAlignment="1"/>
    <xf numFmtId="38" fontId="2" fillId="0" borderId="11" xfId="3" applyFont="1" applyFill="1" applyBorder="1" applyAlignment="1"/>
    <xf numFmtId="177" fontId="2" fillId="0" borderId="36" xfId="1" applyNumberFormat="1" applyFont="1" applyBorder="1" applyAlignment="1">
      <alignment horizontal="right"/>
    </xf>
    <xf numFmtId="177" fontId="2" fillId="0" borderId="20" xfId="1" applyNumberFormat="1" applyFont="1" applyBorder="1" applyAlignment="1">
      <alignment horizontal="right"/>
    </xf>
    <xf numFmtId="177" fontId="5" fillId="2" borderId="21" xfId="1" applyNumberFormat="1" applyFont="1" applyFill="1" applyBorder="1" applyAlignment="1">
      <alignment horizontal="right"/>
    </xf>
    <xf numFmtId="177" fontId="5" fillId="3" borderId="21" xfId="1" applyNumberFormat="1" applyFont="1" applyFill="1" applyBorder="1" applyAlignment="1"/>
    <xf numFmtId="38" fontId="2" fillId="0" borderId="15" xfId="3" applyFont="1" applyBorder="1" applyAlignment="1"/>
    <xf numFmtId="38" fontId="2" fillId="0" borderId="37" xfId="3" applyFont="1" applyBorder="1" applyAlignment="1"/>
    <xf numFmtId="38" fontId="2" fillId="0" borderId="20" xfId="3" applyFont="1" applyBorder="1" applyAlignment="1"/>
    <xf numFmtId="38" fontId="2" fillId="2" borderId="21" xfId="1" applyNumberFormat="1" applyFont="1" applyFill="1" applyBorder="1" applyAlignment="1"/>
    <xf numFmtId="38" fontId="2" fillId="0" borderId="38" xfId="3" applyFont="1" applyBorder="1" applyAlignment="1"/>
    <xf numFmtId="0" fontId="2" fillId="2" borderId="39" xfId="1" applyFont="1" applyFill="1" applyBorder="1" applyAlignment="1">
      <alignment horizontal="left" vertical="center" justifyLastLine="1"/>
    </xf>
    <xf numFmtId="38" fontId="5" fillId="3" borderId="5" xfId="3" applyFont="1" applyFill="1" applyBorder="1" applyAlignment="1"/>
    <xf numFmtId="177" fontId="2" fillId="0" borderId="40" xfId="1" applyNumberFormat="1" applyFont="1" applyBorder="1" applyAlignment="1">
      <alignment horizontal="right"/>
    </xf>
    <xf numFmtId="177" fontId="2" fillId="0" borderId="41" xfId="1" applyNumberFormat="1" applyFont="1" applyBorder="1" applyAlignment="1">
      <alignment horizontal="right"/>
    </xf>
    <xf numFmtId="177" fontId="5" fillId="2" borderId="42" xfId="1" applyNumberFormat="1" applyFont="1" applyFill="1" applyBorder="1" applyAlignment="1">
      <alignment horizontal="right"/>
    </xf>
    <xf numFmtId="177" fontId="5" fillId="3" borderId="42" xfId="1" applyNumberFormat="1" applyFont="1" applyFill="1" applyBorder="1" applyAlignment="1"/>
    <xf numFmtId="38" fontId="2" fillId="0" borderId="39" xfId="3" applyFont="1" applyBorder="1" applyAlignment="1"/>
    <xf numFmtId="38" fontId="2" fillId="0" borderId="43" xfId="3" applyFont="1" applyBorder="1" applyAlignment="1"/>
    <xf numFmtId="38" fontId="2" fillId="0" borderId="41" xfId="3" applyFont="1" applyBorder="1" applyAlignment="1"/>
    <xf numFmtId="38" fontId="2" fillId="2" borderId="42" xfId="1" applyNumberFormat="1" applyFont="1" applyFill="1" applyBorder="1" applyAlignment="1"/>
    <xf numFmtId="38" fontId="2" fillId="0" borderId="44" xfId="3" applyFont="1" applyBorder="1" applyAlignment="1"/>
    <xf numFmtId="38" fontId="5" fillId="3" borderId="31" xfId="3" applyFont="1" applyFill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0" borderId="46" xfId="3" applyFont="1" applyBorder="1" applyAlignment="1"/>
    <xf numFmtId="38" fontId="2" fillId="0" borderId="34" xfId="3" applyFont="1" applyBorder="1" applyAlignment="1"/>
    <xf numFmtId="38" fontId="5" fillId="0" borderId="47" xfId="3" applyFont="1" applyFill="1" applyBorder="1" applyAlignment="1"/>
    <xf numFmtId="38" fontId="5" fillId="3" borderId="48" xfId="3" applyFont="1" applyFill="1" applyBorder="1" applyAlignment="1"/>
    <xf numFmtId="176" fontId="5" fillId="2" borderId="47" xfId="3" applyNumberFormat="1" applyFont="1" applyFill="1" applyBorder="1" applyAlignment="1"/>
    <xf numFmtId="38" fontId="2" fillId="0" borderId="49" xfId="3" applyFont="1" applyFill="1" applyBorder="1" applyAlignment="1"/>
    <xf numFmtId="38" fontId="2" fillId="0" borderId="34" xfId="3" applyFont="1" applyFill="1" applyBorder="1" applyAlignment="1"/>
    <xf numFmtId="177" fontId="2" fillId="0" borderId="48" xfId="1" applyNumberFormat="1" applyFont="1" applyBorder="1" applyAlignment="1">
      <alignment horizontal="right"/>
    </xf>
    <xf numFmtId="177" fontId="2" fillId="0" borderId="34" xfId="1" applyNumberFormat="1" applyFont="1" applyBorder="1" applyAlignment="1">
      <alignment horizontal="right"/>
    </xf>
    <xf numFmtId="177" fontId="5" fillId="2" borderId="50" xfId="1" applyNumberFormat="1" applyFont="1" applyFill="1" applyBorder="1" applyAlignment="1">
      <alignment horizontal="right"/>
    </xf>
    <xf numFmtId="177" fontId="5" fillId="3" borderId="50" xfId="1" applyNumberFormat="1" applyFont="1" applyFill="1" applyBorder="1" applyAlignment="1"/>
    <xf numFmtId="38" fontId="2" fillId="0" borderId="45" xfId="3" applyFont="1" applyBorder="1" applyAlignment="1"/>
    <xf numFmtId="38" fontId="2" fillId="0" borderId="49" xfId="3" applyFont="1" applyBorder="1" applyAlignment="1"/>
    <xf numFmtId="38" fontId="2" fillId="2" borderId="50" xfId="1" applyNumberFormat="1" applyFont="1" applyFill="1" applyBorder="1" applyAlignment="1"/>
    <xf numFmtId="177" fontId="2" fillId="0" borderId="5" xfId="1" applyNumberFormat="1" applyFont="1" applyBorder="1" applyAlignment="1">
      <alignment horizontal="right"/>
    </xf>
    <xf numFmtId="38" fontId="5" fillId="0" borderId="51" xfId="3" applyFont="1" applyFill="1" applyBorder="1" applyAlignment="1"/>
    <xf numFmtId="38" fontId="5" fillId="3" borderId="40" xfId="3" applyFont="1" applyFill="1" applyBorder="1" applyAlignment="1"/>
    <xf numFmtId="176" fontId="5" fillId="2" borderId="51" xfId="3" applyNumberFormat="1" applyFont="1" applyFill="1" applyBorder="1" applyAlignment="1"/>
    <xf numFmtId="38" fontId="2" fillId="0" borderId="43" xfId="3" applyFont="1" applyFill="1" applyBorder="1" applyAlignment="1"/>
    <xf numFmtId="38" fontId="2" fillId="0" borderId="41" xfId="3" applyFont="1" applyFill="1" applyBorder="1" applyAlignment="1"/>
    <xf numFmtId="0" fontId="2" fillId="2" borderId="52" xfId="1" applyFont="1" applyFill="1" applyBorder="1" applyAlignment="1">
      <alignment horizontal="left" vertical="center" justifyLastLine="1"/>
    </xf>
    <xf numFmtId="177" fontId="2" fillId="0" borderId="16" xfId="1" applyNumberFormat="1" applyFont="1" applyBorder="1" applyAlignment="1">
      <alignment horizontal="right"/>
    </xf>
    <xf numFmtId="177" fontId="2" fillId="0" borderId="17" xfId="1" applyNumberFormat="1" applyFont="1" applyBorder="1" applyAlignment="1">
      <alignment horizontal="right"/>
    </xf>
    <xf numFmtId="177" fontId="5" fillId="2" borderId="22" xfId="1" applyNumberFormat="1" applyFont="1" applyFill="1" applyBorder="1" applyAlignment="1">
      <alignment horizontal="right"/>
    </xf>
    <xf numFmtId="177" fontId="5" fillId="3" borderId="22" xfId="1" applyNumberFormat="1" applyFont="1" applyFill="1" applyBorder="1" applyAlignment="1"/>
    <xf numFmtId="38" fontId="2" fillId="0" borderId="52" xfId="3" applyFont="1" applyBorder="1" applyAlignment="1"/>
    <xf numFmtId="38" fontId="2" fillId="0" borderId="35" xfId="3" applyFont="1" applyBorder="1" applyAlignment="1"/>
    <xf numFmtId="38" fontId="2" fillId="2" borderId="22" xfId="1" applyNumberFormat="1" applyFont="1" applyFill="1" applyBorder="1" applyAlignment="1"/>
    <xf numFmtId="0" fontId="2" fillId="2" borderId="53" xfId="1" applyFont="1" applyFill="1" applyBorder="1" applyAlignment="1">
      <alignment horizontal="left" vertical="center" justifyLastLine="1"/>
    </xf>
    <xf numFmtId="177" fontId="2" fillId="0" borderId="54" xfId="1" applyNumberFormat="1" applyFont="1" applyBorder="1" applyAlignment="1">
      <alignment horizontal="right"/>
    </xf>
    <xf numFmtId="177" fontId="2" fillId="0" borderId="55" xfId="1" applyNumberFormat="1" applyFont="1" applyBorder="1" applyAlignment="1">
      <alignment horizontal="right"/>
    </xf>
    <xf numFmtId="177" fontId="5" fillId="2" borderId="56" xfId="1" applyNumberFormat="1" applyFont="1" applyFill="1" applyBorder="1" applyAlignment="1">
      <alignment horizontal="right"/>
    </xf>
    <xf numFmtId="177" fontId="5" fillId="3" borderId="56" xfId="1" applyNumberFormat="1" applyFont="1" applyFill="1" applyBorder="1" applyAlignment="1"/>
    <xf numFmtId="38" fontId="2" fillId="0" borderId="53" xfId="3" applyFont="1" applyBorder="1" applyAlignment="1"/>
    <xf numFmtId="38" fontId="2" fillId="0" borderId="57" xfId="3" applyFont="1" applyBorder="1" applyAlignment="1"/>
    <xf numFmtId="38" fontId="2" fillId="0" borderId="55" xfId="3" applyFont="1" applyBorder="1" applyAlignment="1"/>
    <xf numFmtId="38" fontId="2" fillId="2" borderId="56" xfId="1" applyNumberFormat="1" applyFont="1" applyFill="1" applyBorder="1" applyAlignment="1"/>
    <xf numFmtId="38" fontId="2" fillId="0" borderId="58" xfId="3" applyFont="1" applyBorder="1" applyAlignment="1"/>
    <xf numFmtId="0" fontId="5" fillId="2" borderId="53" xfId="1" applyFont="1" applyFill="1" applyBorder="1" applyAlignment="1">
      <alignment horizontal="center" vertical="center" justifyLastLine="1"/>
    </xf>
    <xf numFmtId="38" fontId="2" fillId="2" borderId="57" xfId="3" applyFont="1" applyFill="1" applyBorder="1" applyAlignment="1"/>
    <xf numFmtId="38" fontId="2" fillId="2" borderId="55" xfId="3" applyFont="1" applyFill="1" applyBorder="1" applyAlignment="1"/>
    <xf numFmtId="38" fontId="5" fillId="2" borderId="59" xfId="3" applyFont="1" applyFill="1" applyBorder="1" applyAlignment="1"/>
    <xf numFmtId="38" fontId="5" fillId="2" borderId="55" xfId="3" applyFont="1" applyFill="1" applyBorder="1" applyAlignment="1"/>
    <xf numFmtId="178" fontId="5" fillId="2" borderId="55" xfId="3" applyNumberFormat="1" applyFont="1" applyFill="1" applyBorder="1" applyAlignment="1"/>
    <xf numFmtId="38" fontId="2" fillId="2" borderId="58" xfId="3" applyFont="1" applyFill="1" applyBorder="1" applyAlignment="1"/>
    <xf numFmtId="177" fontId="2" fillId="2" borderId="54" xfId="1" applyNumberFormat="1" applyFont="1" applyFill="1" applyBorder="1" applyAlignment="1">
      <alignment horizontal="right"/>
    </xf>
    <xf numFmtId="177" fontId="2" fillId="2" borderId="55" xfId="1" applyNumberFormat="1" applyFont="1" applyFill="1" applyBorder="1" applyAlignment="1">
      <alignment horizontal="right"/>
    </xf>
    <xf numFmtId="38" fontId="2" fillId="2" borderId="53" xfId="3" applyFont="1" applyFill="1" applyBorder="1" applyAlignment="1"/>
    <xf numFmtId="38" fontId="2" fillId="2" borderId="56" xfId="3" applyFont="1" applyFill="1" applyBorder="1" applyAlignment="1"/>
    <xf numFmtId="38" fontId="2" fillId="2" borderId="57" xfId="3" applyFont="1" applyFill="1" applyBorder="1" applyAlignment="1">
      <alignment shrinkToFit="1"/>
    </xf>
    <xf numFmtId="38" fontId="2" fillId="2" borderId="55" xfId="3" applyFont="1" applyFill="1" applyBorder="1" applyAlignment="1">
      <alignment shrinkToFit="1"/>
    </xf>
    <xf numFmtId="38" fontId="2" fillId="2" borderId="56" xfId="3" applyFont="1" applyFill="1" applyBorder="1" applyAlignment="1">
      <alignment shrinkToFit="1"/>
    </xf>
    <xf numFmtId="0" fontId="2" fillId="2" borderId="9" xfId="1" applyFont="1" applyFill="1" applyBorder="1" applyAlignment="1">
      <alignment horizontal="center" vertical="center" justifyLastLine="1"/>
    </xf>
    <xf numFmtId="38" fontId="2" fillId="2" borderId="0" xfId="3" applyFont="1" applyFill="1" applyBorder="1" applyAlignment="1"/>
    <xf numFmtId="38" fontId="2" fillId="2" borderId="17" xfId="3" applyFont="1" applyFill="1" applyBorder="1" applyAlignment="1"/>
    <xf numFmtId="38" fontId="2" fillId="2" borderId="60" xfId="3" applyFont="1" applyFill="1" applyBorder="1" applyAlignment="1"/>
    <xf numFmtId="178" fontId="2" fillId="2" borderId="17" xfId="3" applyNumberFormat="1" applyFont="1" applyFill="1" applyBorder="1" applyAlignment="1"/>
    <xf numFmtId="38" fontId="2" fillId="2" borderId="61" xfId="3" applyFont="1" applyFill="1" applyBorder="1" applyAlignment="1"/>
    <xf numFmtId="177" fontId="2" fillId="2" borderId="16" xfId="1" applyNumberFormat="1" applyFont="1" applyFill="1" applyBorder="1" applyAlignment="1">
      <alignment horizontal="right"/>
    </xf>
    <xf numFmtId="177" fontId="2" fillId="2" borderId="17" xfId="1" applyNumberFormat="1" applyFont="1" applyFill="1" applyBorder="1" applyAlignment="1">
      <alignment horizontal="right"/>
    </xf>
    <xf numFmtId="177" fontId="2" fillId="2" borderId="22" xfId="1" applyNumberFormat="1" applyFont="1" applyFill="1" applyBorder="1" applyAlignment="1">
      <alignment horizontal="right"/>
    </xf>
    <xf numFmtId="38" fontId="2" fillId="2" borderId="9" xfId="3" applyFont="1" applyFill="1" applyBorder="1" applyAlignment="1"/>
    <xf numFmtId="38" fontId="2" fillId="2" borderId="18" xfId="1" applyNumberFormat="1" applyFont="1" applyFill="1" applyBorder="1" applyAlignment="1"/>
    <xf numFmtId="38" fontId="2" fillId="2" borderId="19" xfId="3" applyFont="1" applyFill="1" applyBorder="1" applyAlignment="1"/>
    <xf numFmtId="0" fontId="2" fillId="2" borderId="53" xfId="1" applyFont="1" applyFill="1" applyBorder="1" applyAlignment="1">
      <alignment horizontal="center" vertical="center" justifyLastLine="1"/>
    </xf>
    <xf numFmtId="38" fontId="2" fillId="2" borderId="59" xfId="3" applyFont="1" applyFill="1" applyBorder="1" applyAlignment="1"/>
    <xf numFmtId="178" fontId="2" fillId="2" borderId="55" xfId="3" applyNumberFormat="1" applyFont="1" applyFill="1" applyBorder="1" applyAlignment="1"/>
    <xf numFmtId="177" fontId="2" fillId="2" borderId="56" xfId="1" applyNumberFormat="1" applyFont="1" applyFill="1" applyBorder="1" applyAlignment="1">
      <alignment horizontal="right"/>
    </xf>
    <xf numFmtId="177" fontId="2" fillId="2" borderId="54" xfId="1" applyNumberFormat="1" applyFont="1" applyFill="1" applyBorder="1" applyAlignment="1"/>
    <xf numFmtId="177" fontId="2" fillId="2" borderId="55" xfId="1" applyNumberFormat="1" applyFont="1" applyFill="1" applyBorder="1" applyAlignment="1"/>
    <xf numFmtId="177" fontId="5" fillId="2" borderId="56" xfId="1" applyNumberFormat="1" applyFont="1" applyFill="1" applyBorder="1" applyAlignment="1"/>
    <xf numFmtId="0" fontId="2" fillId="2" borderId="53" xfId="1" applyFont="1" applyFill="1" applyBorder="1" applyAlignment="1">
      <alignment horizontal="right" vertical="center" justifyLastLine="1"/>
    </xf>
  </cellXfs>
  <cellStyles count="4">
    <cellStyle name="桁区切り 2" xfId="2"/>
    <cellStyle name="桁区切り 3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  <row r="6">
          <cell r="E6">
            <v>224929554</v>
          </cell>
          <cell r="F6">
            <v>2744721</v>
          </cell>
          <cell r="G6">
            <v>227778646</v>
          </cell>
          <cell r="H6">
            <v>223633421</v>
          </cell>
          <cell r="I6">
            <v>1170243</v>
          </cell>
          <cell r="J6">
            <v>224908035</v>
          </cell>
          <cell r="EA6">
            <v>0</v>
          </cell>
          <cell r="EB6">
            <v>0</v>
          </cell>
          <cell r="EC6">
            <v>4374790.1100000003</v>
          </cell>
          <cell r="ED6">
            <v>4370415</v>
          </cell>
          <cell r="EH6">
            <v>37163</v>
          </cell>
          <cell r="EI6">
            <v>2266</v>
          </cell>
          <cell r="FW6">
            <v>651</v>
          </cell>
          <cell r="FX6">
            <v>195630</v>
          </cell>
        </row>
        <row r="7">
          <cell r="E7">
            <v>19357059</v>
          </cell>
          <cell r="F7">
            <v>489760</v>
          </cell>
          <cell r="G7">
            <v>19869310</v>
          </cell>
          <cell r="H7">
            <v>19183893</v>
          </cell>
          <cell r="I7">
            <v>148048</v>
          </cell>
          <cell r="J7">
            <v>19354432</v>
          </cell>
          <cell r="EA7">
            <v>0</v>
          </cell>
          <cell r="EB7">
            <v>0</v>
          </cell>
          <cell r="EC7">
            <v>173037</v>
          </cell>
          <cell r="ED7">
            <v>172171.815</v>
          </cell>
          <cell r="EH7">
            <v>555</v>
          </cell>
          <cell r="EI7">
            <v>175</v>
          </cell>
          <cell r="FW7">
            <v>1333</v>
          </cell>
          <cell r="FX7">
            <v>74523</v>
          </cell>
        </row>
        <row r="8">
          <cell r="E8">
            <v>5940729</v>
          </cell>
          <cell r="F8">
            <v>146648</v>
          </cell>
          <cell r="G8">
            <v>6094294</v>
          </cell>
          <cell r="H8">
            <v>5892730</v>
          </cell>
          <cell r="I8">
            <v>50293</v>
          </cell>
          <cell r="J8">
            <v>5949940</v>
          </cell>
          <cell r="EA8">
            <v>0</v>
          </cell>
          <cell r="EB8">
            <v>0</v>
          </cell>
          <cell r="EC8">
            <v>35791</v>
          </cell>
          <cell r="ED8">
            <v>36220</v>
          </cell>
          <cell r="EH8">
            <v>2253</v>
          </cell>
          <cell r="EI8">
            <v>2</v>
          </cell>
          <cell r="FW8">
            <v>351</v>
          </cell>
          <cell r="FX8">
            <v>3118</v>
          </cell>
        </row>
        <row r="9">
          <cell r="E9">
            <v>7252160</v>
          </cell>
          <cell r="F9">
            <v>379017</v>
          </cell>
          <cell r="G9">
            <v>7644936</v>
          </cell>
          <cell r="H9">
            <v>7173886</v>
          </cell>
          <cell r="I9">
            <v>58324</v>
          </cell>
          <cell r="J9">
            <v>7245969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H9">
            <v>687</v>
          </cell>
          <cell r="EI9">
            <v>82</v>
          </cell>
          <cell r="FW9">
            <v>675</v>
          </cell>
          <cell r="FX9">
            <v>30954</v>
          </cell>
        </row>
        <row r="10">
          <cell r="E10">
            <v>4297978</v>
          </cell>
          <cell r="F10">
            <v>240603</v>
          </cell>
          <cell r="G10">
            <v>4545146</v>
          </cell>
          <cell r="H10">
            <v>4250061</v>
          </cell>
          <cell r="I10">
            <v>31446</v>
          </cell>
          <cell r="J10">
            <v>4288072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H10">
            <v>97</v>
          </cell>
          <cell r="EI10">
            <v>0</v>
          </cell>
          <cell r="FW10">
            <v>0</v>
          </cell>
          <cell r="FX10">
            <v>42768</v>
          </cell>
        </row>
        <row r="11">
          <cell r="E11">
            <v>12249823</v>
          </cell>
          <cell r="F11">
            <v>207240</v>
          </cell>
          <cell r="G11">
            <v>12470857</v>
          </cell>
          <cell r="H11">
            <v>12163640</v>
          </cell>
          <cell r="I11">
            <v>65227</v>
          </cell>
          <cell r="J11">
            <v>12242661</v>
          </cell>
          <cell r="EA11">
            <v>0</v>
          </cell>
          <cell r="EB11">
            <v>0</v>
          </cell>
          <cell r="EC11">
            <v>112517</v>
          </cell>
          <cell r="ED11">
            <v>112404</v>
          </cell>
          <cell r="EH11">
            <v>1684</v>
          </cell>
          <cell r="EI11">
            <v>7</v>
          </cell>
          <cell r="FW11">
            <v>315</v>
          </cell>
          <cell r="FX11">
            <v>18547</v>
          </cell>
        </row>
        <row r="12">
          <cell r="E12">
            <v>3537160</v>
          </cell>
          <cell r="F12">
            <v>180328</v>
          </cell>
          <cell r="G12">
            <v>3723002</v>
          </cell>
          <cell r="H12">
            <v>3498231</v>
          </cell>
          <cell r="I12">
            <v>23996</v>
          </cell>
          <cell r="J12">
            <v>3527741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H12">
            <v>741</v>
          </cell>
          <cell r="EI12">
            <v>0</v>
          </cell>
          <cell r="FW12">
            <v>50</v>
          </cell>
          <cell r="FX12">
            <v>13908</v>
          </cell>
        </row>
        <row r="13">
          <cell r="E13">
            <v>8391347</v>
          </cell>
          <cell r="F13">
            <v>150180</v>
          </cell>
          <cell r="G13">
            <v>8550102</v>
          </cell>
          <cell r="H13">
            <v>8337551</v>
          </cell>
          <cell r="I13">
            <v>42731</v>
          </cell>
          <cell r="J13">
            <v>8388857</v>
          </cell>
          <cell r="EA13">
            <v>0</v>
          </cell>
          <cell r="EB13">
            <v>0</v>
          </cell>
          <cell r="EC13">
            <v>61902</v>
          </cell>
          <cell r="ED13">
            <v>62212</v>
          </cell>
          <cell r="EH13">
            <v>2165</v>
          </cell>
          <cell r="EI13">
            <v>247</v>
          </cell>
          <cell r="FW13">
            <v>117</v>
          </cell>
          <cell r="FX13">
            <v>10990</v>
          </cell>
        </row>
        <row r="14">
          <cell r="E14">
            <v>7152063</v>
          </cell>
          <cell r="F14">
            <v>142196</v>
          </cell>
          <cell r="G14">
            <v>7299991</v>
          </cell>
          <cell r="H14">
            <v>7098876</v>
          </cell>
          <cell r="I14">
            <v>29300</v>
          </cell>
          <cell r="J14">
            <v>7133908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H14">
            <v>437</v>
          </cell>
          <cell r="EI14">
            <v>19</v>
          </cell>
          <cell r="FW14">
            <v>0</v>
          </cell>
          <cell r="FX14">
            <v>22255</v>
          </cell>
        </row>
        <row r="15">
          <cell r="E15">
            <v>7751151</v>
          </cell>
          <cell r="F15">
            <v>321561</v>
          </cell>
          <cell r="G15">
            <v>8088090</v>
          </cell>
          <cell r="H15">
            <v>7663876</v>
          </cell>
          <cell r="I15">
            <v>65643</v>
          </cell>
          <cell r="J15">
            <v>7744897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H15">
            <v>2757</v>
          </cell>
          <cell r="EI15">
            <v>102</v>
          </cell>
          <cell r="FW15">
            <v>0</v>
          </cell>
          <cell r="FX15">
            <v>66814</v>
          </cell>
        </row>
        <row r="16">
          <cell r="E16">
            <v>7678823</v>
          </cell>
          <cell r="F16">
            <v>267541</v>
          </cell>
          <cell r="G16">
            <v>7961439</v>
          </cell>
          <cell r="H16">
            <v>7598984</v>
          </cell>
          <cell r="I16">
            <v>56503</v>
          </cell>
          <cell r="J16">
            <v>7670562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H16">
            <v>1884</v>
          </cell>
          <cell r="EI16">
            <v>165</v>
          </cell>
          <cell r="FW16">
            <v>3376</v>
          </cell>
          <cell r="FX16">
            <v>38981</v>
          </cell>
        </row>
        <row r="17">
          <cell r="E17">
            <v>3910945</v>
          </cell>
          <cell r="F17">
            <v>115526</v>
          </cell>
          <cell r="G17">
            <v>4031645</v>
          </cell>
          <cell r="H17">
            <v>3877125</v>
          </cell>
          <cell r="I17">
            <v>29408</v>
          </cell>
          <cell r="J17">
            <v>3911707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H17">
            <v>1479</v>
          </cell>
          <cell r="EI17">
            <v>39</v>
          </cell>
          <cell r="FW17">
            <v>233</v>
          </cell>
          <cell r="FX17">
            <v>13482</v>
          </cell>
        </row>
        <row r="18">
          <cell r="E18">
            <v>16546535</v>
          </cell>
          <cell r="F18">
            <v>800516</v>
          </cell>
          <cell r="G18">
            <v>17377753</v>
          </cell>
          <cell r="H18">
            <v>16369985</v>
          </cell>
          <cell r="I18">
            <v>97942</v>
          </cell>
          <cell r="J18">
            <v>16498629</v>
          </cell>
          <cell r="EA18">
            <v>0</v>
          </cell>
          <cell r="EB18">
            <v>0</v>
          </cell>
          <cell r="EC18">
            <v>195022</v>
          </cell>
          <cell r="ED18">
            <v>195022</v>
          </cell>
          <cell r="EH18">
            <v>7114</v>
          </cell>
          <cell r="EI18">
            <v>52</v>
          </cell>
          <cell r="FW18">
            <v>3929</v>
          </cell>
          <cell r="FX18">
            <v>133267</v>
          </cell>
        </row>
        <row r="19">
          <cell r="E19">
            <v>6451363</v>
          </cell>
          <cell r="F19">
            <v>85705</v>
          </cell>
          <cell r="G19">
            <v>6544670</v>
          </cell>
          <cell r="H19">
            <v>6427307</v>
          </cell>
          <cell r="I19">
            <v>28819</v>
          </cell>
          <cell r="J19">
            <v>6463728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H19">
            <v>388</v>
          </cell>
          <cell r="EI19">
            <v>21</v>
          </cell>
          <cell r="FW19">
            <v>0</v>
          </cell>
          <cell r="FX19">
            <v>3123</v>
          </cell>
        </row>
        <row r="20">
          <cell r="E20">
            <v>1677591</v>
          </cell>
          <cell r="F20">
            <v>88851</v>
          </cell>
          <cell r="G20">
            <v>1770309</v>
          </cell>
          <cell r="H20">
            <v>1639807</v>
          </cell>
          <cell r="I20">
            <v>18338</v>
          </cell>
          <cell r="J20">
            <v>1662012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H20">
            <v>97</v>
          </cell>
          <cell r="EI20">
            <v>0</v>
          </cell>
          <cell r="FW20">
            <v>467</v>
          </cell>
          <cell r="FX20">
            <v>5402</v>
          </cell>
        </row>
        <row r="21">
          <cell r="E21">
            <v>524448</v>
          </cell>
          <cell r="F21">
            <v>2901</v>
          </cell>
          <cell r="G21">
            <v>527793</v>
          </cell>
          <cell r="H21">
            <v>523743</v>
          </cell>
          <cell r="I21">
            <v>454</v>
          </cell>
          <cell r="J21">
            <v>524641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H21">
            <v>0</v>
          </cell>
          <cell r="EI21">
            <v>0</v>
          </cell>
          <cell r="FW21">
            <v>0</v>
          </cell>
          <cell r="FX21">
            <v>97</v>
          </cell>
        </row>
        <row r="22">
          <cell r="E22">
            <v>3076424</v>
          </cell>
          <cell r="F22">
            <v>87225</v>
          </cell>
          <cell r="G22">
            <v>3167106</v>
          </cell>
          <cell r="H22">
            <v>3050897</v>
          </cell>
          <cell r="I22">
            <v>21498</v>
          </cell>
          <cell r="J22">
            <v>3075852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H22">
            <v>1049</v>
          </cell>
          <cell r="EI22">
            <v>0</v>
          </cell>
          <cell r="FW22">
            <v>0</v>
          </cell>
          <cell r="FX22">
            <v>8214</v>
          </cell>
        </row>
        <row r="23">
          <cell r="E23">
            <v>1393840</v>
          </cell>
          <cell r="F23">
            <v>49817</v>
          </cell>
          <cell r="G23">
            <v>1445885</v>
          </cell>
          <cell r="H23">
            <v>1385425</v>
          </cell>
          <cell r="I23">
            <v>14373</v>
          </cell>
          <cell r="J23">
            <v>1402026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H23">
            <v>8</v>
          </cell>
          <cell r="EI23">
            <v>27</v>
          </cell>
          <cell r="FW23">
            <v>0</v>
          </cell>
          <cell r="FX23">
            <v>938</v>
          </cell>
        </row>
        <row r="24">
          <cell r="E24">
            <v>4512847</v>
          </cell>
          <cell r="F24">
            <v>144121</v>
          </cell>
          <cell r="G24">
            <v>4663639</v>
          </cell>
          <cell r="H24">
            <v>4471778</v>
          </cell>
          <cell r="I24">
            <v>41164</v>
          </cell>
          <cell r="J24">
            <v>4519613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H24">
            <v>442</v>
          </cell>
          <cell r="EI24">
            <v>2</v>
          </cell>
          <cell r="FW24">
            <v>30</v>
          </cell>
          <cell r="FX24">
            <v>5781</v>
          </cell>
        </row>
        <row r="25">
          <cell r="E25">
            <v>938869</v>
          </cell>
          <cell r="F25">
            <v>50201</v>
          </cell>
          <cell r="G25">
            <v>991224</v>
          </cell>
          <cell r="H25">
            <v>923575</v>
          </cell>
          <cell r="I25">
            <v>10517</v>
          </cell>
          <cell r="J25">
            <v>936246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H25">
            <v>134</v>
          </cell>
          <cell r="EI25">
            <v>0</v>
          </cell>
          <cell r="FW25">
            <v>0</v>
          </cell>
          <cell r="FX25">
            <v>570</v>
          </cell>
        </row>
        <row r="26">
          <cell r="E26">
            <v>1440742</v>
          </cell>
          <cell r="F26">
            <v>45333</v>
          </cell>
          <cell r="G26">
            <v>1489438</v>
          </cell>
          <cell r="H26">
            <v>1429450</v>
          </cell>
          <cell r="I26">
            <v>6249</v>
          </cell>
          <cell r="J26">
            <v>1439062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H26">
            <v>135</v>
          </cell>
          <cell r="EI26">
            <v>61</v>
          </cell>
          <cell r="FW26">
            <v>0</v>
          </cell>
          <cell r="FX26">
            <v>2075</v>
          </cell>
        </row>
        <row r="27">
          <cell r="E27">
            <v>3954019</v>
          </cell>
          <cell r="F27">
            <v>97034</v>
          </cell>
          <cell r="G27">
            <v>4057193</v>
          </cell>
          <cell r="H27">
            <v>3923340</v>
          </cell>
          <cell r="I27">
            <v>27691</v>
          </cell>
          <cell r="J27">
            <v>3957171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H27">
            <v>529</v>
          </cell>
          <cell r="EI27">
            <v>142</v>
          </cell>
          <cell r="FW27">
            <v>532</v>
          </cell>
          <cell r="FX27">
            <v>4491</v>
          </cell>
        </row>
        <row r="28">
          <cell r="E28">
            <v>1368814</v>
          </cell>
          <cell r="F28">
            <v>35371</v>
          </cell>
          <cell r="G28">
            <v>1406718</v>
          </cell>
          <cell r="H28">
            <v>1356163</v>
          </cell>
          <cell r="I28">
            <v>10899</v>
          </cell>
          <cell r="J28">
            <v>1369595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H28">
            <v>425</v>
          </cell>
          <cell r="EI28">
            <v>0</v>
          </cell>
          <cell r="FW28">
            <v>122</v>
          </cell>
          <cell r="FX28">
            <v>3707</v>
          </cell>
        </row>
        <row r="29">
          <cell r="E29">
            <v>1806361</v>
          </cell>
          <cell r="F29">
            <v>58970</v>
          </cell>
          <cell r="G29">
            <v>1867255</v>
          </cell>
          <cell r="H29">
            <v>1800714</v>
          </cell>
          <cell r="I29">
            <v>38782</v>
          </cell>
          <cell r="J29">
            <v>1841420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H29">
            <v>0</v>
          </cell>
          <cell r="EI29">
            <v>0</v>
          </cell>
          <cell r="FW29">
            <v>28</v>
          </cell>
          <cell r="FX29">
            <v>1491</v>
          </cell>
        </row>
        <row r="30">
          <cell r="E30">
            <v>2059629</v>
          </cell>
          <cell r="F30">
            <v>57001</v>
          </cell>
          <cell r="G30">
            <v>2119886</v>
          </cell>
          <cell r="H30">
            <v>2042569</v>
          </cell>
          <cell r="I30">
            <v>12104</v>
          </cell>
          <cell r="J30">
            <v>2057929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H30">
            <v>29</v>
          </cell>
          <cell r="EI30">
            <v>0</v>
          </cell>
          <cell r="FW30">
            <v>0</v>
          </cell>
          <cell r="FX30">
            <v>456</v>
          </cell>
        </row>
        <row r="31">
          <cell r="E31">
            <v>5134678</v>
          </cell>
          <cell r="F31">
            <v>98474</v>
          </cell>
          <cell r="G31">
            <v>5238363</v>
          </cell>
          <cell r="H31">
            <v>5108448</v>
          </cell>
          <cell r="I31">
            <v>22660</v>
          </cell>
          <cell r="J31">
            <v>5136319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H31">
            <v>1438</v>
          </cell>
          <cell r="EI31">
            <v>229</v>
          </cell>
          <cell r="FW31">
            <v>44</v>
          </cell>
          <cell r="FX31">
            <v>6146</v>
          </cell>
        </row>
        <row r="32">
          <cell r="E32">
            <v>7161707</v>
          </cell>
          <cell r="F32">
            <v>77394</v>
          </cell>
          <cell r="G32">
            <v>7245315</v>
          </cell>
          <cell r="H32">
            <v>7138062</v>
          </cell>
          <cell r="I32">
            <v>19595</v>
          </cell>
          <cell r="J32">
            <v>7163871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H32">
            <v>481</v>
          </cell>
          <cell r="EI32">
            <v>115</v>
          </cell>
          <cell r="FW32">
            <v>1061</v>
          </cell>
          <cell r="FX32">
            <v>4159</v>
          </cell>
        </row>
        <row r="33">
          <cell r="E33">
            <v>1592616</v>
          </cell>
          <cell r="F33">
            <v>30256</v>
          </cell>
          <cell r="G33">
            <v>1624713</v>
          </cell>
          <cell r="H33">
            <v>1588989</v>
          </cell>
          <cell r="I33">
            <v>3555</v>
          </cell>
          <cell r="J33">
            <v>1594385</v>
          </cell>
          <cell r="EA33">
            <v>5254</v>
          </cell>
          <cell r="EB33">
            <v>5254</v>
          </cell>
          <cell r="EC33">
            <v>0</v>
          </cell>
          <cell r="ED33">
            <v>0</v>
          </cell>
          <cell r="EH33">
            <v>88</v>
          </cell>
          <cell r="EI33">
            <v>0</v>
          </cell>
          <cell r="FW33">
            <v>135</v>
          </cell>
          <cell r="FX33">
            <v>1740</v>
          </cell>
        </row>
        <row r="34">
          <cell r="E34">
            <v>1715974</v>
          </cell>
          <cell r="F34">
            <v>59416</v>
          </cell>
          <cell r="G34">
            <v>1776588</v>
          </cell>
          <cell r="H34">
            <v>1709498</v>
          </cell>
          <cell r="I34">
            <v>4396</v>
          </cell>
          <cell r="J34">
            <v>1715092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H34">
            <v>0</v>
          </cell>
          <cell r="EI34">
            <v>0</v>
          </cell>
          <cell r="FW34">
            <v>0</v>
          </cell>
          <cell r="FX34">
            <v>23357</v>
          </cell>
        </row>
        <row r="35">
          <cell r="E35">
            <v>733082</v>
          </cell>
          <cell r="F35">
            <v>11969</v>
          </cell>
          <cell r="G35">
            <v>747026</v>
          </cell>
          <cell r="H35">
            <v>728176</v>
          </cell>
          <cell r="I35">
            <v>4819</v>
          </cell>
          <cell r="J35">
            <v>734970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H35">
            <v>72</v>
          </cell>
          <cell r="EI35">
            <v>0</v>
          </cell>
          <cell r="FW35">
            <v>0</v>
          </cell>
          <cell r="FX35">
            <v>1030</v>
          </cell>
        </row>
        <row r="36">
          <cell r="E36">
            <v>2660913</v>
          </cell>
          <cell r="F36">
            <v>26126</v>
          </cell>
          <cell r="G36">
            <v>2692340</v>
          </cell>
          <cell r="H36">
            <v>2636442</v>
          </cell>
          <cell r="I36">
            <v>10680</v>
          </cell>
          <cell r="J36">
            <v>2652423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H36">
            <v>624</v>
          </cell>
          <cell r="EI36">
            <v>0</v>
          </cell>
          <cell r="FW36">
            <v>230</v>
          </cell>
          <cell r="FX36">
            <v>1575</v>
          </cell>
        </row>
        <row r="37">
          <cell r="E37">
            <v>1627336</v>
          </cell>
          <cell r="F37">
            <v>67321</v>
          </cell>
          <cell r="G37">
            <v>1696924</v>
          </cell>
          <cell r="H37">
            <v>1607667</v>
          </cell>
          <cell r="I37">
            <v>13648</v>
          </cell>
          <cell r="J37">
            <v>1623582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H37">
            <v>175</v>
          </cell>
          <cell r="EI37">
            <v>3</v>
          </cell>
          <cell r="FW37">
            <v>5</v>
          </cell>
          <cell r="FX37">
            <v>7513</v>
          </cell>
        </row>
        <row r="38">
          <cell r="E38">
            <v>2657475</v>
          </cell>
          <cell r="F38">
            <v>74474</v>
          </cell>
          <cell r="G38">
            <v>2735451</v>
          </cell>
          <cell r="H38">
            <v>2629810</v>
          </cell>
          <cell r="I38">
            <v>20062</v>
          </cell>
          <cell r="J38">
            <v>2653374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H38">
            <v>237</v>
          </cell>
          <cell r="EI38">
            <v>12</v>
          </cell>
          <cell r="FW38">
            <v>14</v>
          </cell>
          <cell r="FX38">
            <v>2996</v>
          </cell>
        </row>
        <row r="39">
          <cell r="E39">
            <v>3203511</v>
          </cell>
          <cell r="F39">
            <v>29884</v>
          </cell>
          <cell r="G39">
            <v>3234293</v>
          </cell>
          <cell r="H39">
            <v>3194027</v>
          </cell>
          <cell r="I39">
            <v>3381</v>
          </cell>
          <cell r="J39">
            <v>3198306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H39">
            <v>7</v>
          </cell>
          <cell r="EI39">
            <v>0</v>
          </cell>
          <cell r="FW39">
            <v>0</v>
          </cell>
          <cell r="FX39">
            <v>6734</v>
          </cell>
        </row>
        <row r="40">
          <cell r="E40">
            <v>1403657</v>
          </cell>
          <cell r="F40">
            <v>10710</v>
          </cell>
          <cell r="G40">
            <v>1417583</v>
          </cell>
          <cell r="H40">
            <v>1395475</v>
          </cell>
          <cell r="I40">
            <v>4277</v>
          </cell>
          <cell r="J40">
            <v>1402968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H40">
            <v>654</v>
          </cell>
          <cell r="EI40">
            <v>0</v>
          </cell>
          <cell r="FW40">
            <v>0</v>
          </cell>
          <cell r="FX40">
            <v>276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1"/>
  <sheetViews>
    <sheetView showGridLines="0" tabSelected="1" zoomScaleNormal="100" zoomScaleSheetLayoutView="100" workbookViewId="0">
      <selection activeCell="E28" sqref="E28"/>
    </sheetView>
  </sheetViews>
  <sheetFormatPr defaultColWidth="8.875" defaultRowHeight="11.25" x14ac:dyDescent="0.4"/>
  <cols>
    <col min="1" max="1" width="1.625" style="1" customWidth="1"/>
    <col min="2" max="2" width="8.125" style="9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11.375" style="1" hidden="1" customWidth="1"/>
    <col min="7" max="7" width="7.5" style="1" hidden="1" customWidth="1"/>
    <col min="8" max="8" width="9.875" style="1" bestFit="1" customWidth="1"/>
    <col min="9" max="9" width="9" style="1" bestFit="1" customWidth="1"/>
    <col min="10" max="10" width="11.375" style="1" bestFit="1" customWidth="1"/>
    <col min="11" max="11" width="11.375" style="1" hidden="1" customWidth="1"/>
    <col min="12" max="12" width="7.5" style="1" hidden="1" customWidth="1"/>
    <col min="13" max="15" width="5.125" style="1" customWidth="1"/>
    <col min="16" max="16" width="5.5" style="1" hidden="1" customWidth="1"/>
    <col min="17" max="17" width="8.375" style="1" bestFit="1" customWidth="1"/>
    <col min="18" max="18" width="8.125" style="1" bestFit="1" customWidth="1"/>
    <col min="19" max="19" width="6.125" style="1" bestFit="1" customWidth="1"/>
    <col min="20" max="20" width="6" style="1" bestFit="1" customWidth="1"/>
    <col min="21" max="22" width="6.125" style="1" bestFit="1" customWidth="1"/>
    <col min="23" max="24" width="7" style="1" bestFit="1" customWidth="1"/>
    <col min="25" max="27" width="8.125" style="1" bestFit="1" customWidth="1"/>
    <col min="28" max="16384" width="8.875" style="1"/>
  </cols>
  <sheetData>
    <row r="1" spans="1:27" ht="14.25" x14ac:dyDescent="0.4">
      <c r="B1" s="2" t="str">
        <f>'[1]一覧(今年度)'!B1</f>
        <v>令和４年度　市町村税の徴収実績に関する調（令和５年５月末現在）</v>
      </c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0</v>
      </c>
      <c r="N1" s="4"/>
      <c r="O1" s="4"/>
      <c r="P1" s="4"/>
      <c r="Q1" s="4"/>
      <c r="R1" s="4"/>
      <c r="S1" s="3"/>
      <c r="T1" s="3"/>
      <c r="U1" s="3"/>
      <c r="V1" s="3"/>
      <c r="W1" s="3"/>
      <c r="X1" s="3"/>
      <c r="Y1" s="3"/>
    </row>
    <row r="2" spans="1:27" ht="14.25" x14ac:dyDescent="0.4">
      <c r="A2" s="5"/>
      <c r="B2" s="6" t="s">
        <v>1</v>
      </c>
      <c r="C2" s="7"/>
      <c r="D2" s="7"/>
      <c r="E2" s="7"/>
      <c r="F2" s="7"/>
      <c r="G2" s="7"/>
      <c r="H2" s="7"/>
      <c r="I2" s="7"/>
      <c r="K2" s="7"/>
      <c r="M2" s="4"/>
      <c r="N2" s="4"/>
      <c r="O2" s="4"/>
      <c r="P2" s="4"/>
      <c r="Q2" s="4"/>
      <c r="R2" s="4"/>
      <c r="S2" s="8"/>
      <c r="T2" s="8"/>
      <c r="U2" s="8"/>
      <c r="V2" s="8"/>
      <c r="W2" s="8"/>
      <c r="X2" s="8"/>
    </row>
    <row r="3" spans="1:27" x14ac:dyDescent="0.4">
      <c r="Z3" s="10" t="s">
        <v>2</v>
      </c>
      <c r="AA3" s="11" t="s">
        <v>3</v>
      </c>
    </row>
    <row r="4" spans="1:27" ht="18.75" customHeight="1" x14ac:dyDescent="0.4">
      <c r="B4" s="12"/>
      <c r="C4" s="13" t="s">
        <v>4</v>
      </c>
      <c r="D4" s="14"/>
      <c r="E4" s="14"/>
      <c r="F4" s="14"/>
      <c r="G4" s="15"/>
      <c r="H4" s="13" t="s">
        <v>5</v>
      </c>
      <c r="I4" s="14"/>
      <c r="J4" s="14"/>
      <c r="K4" s="14"/>
      <c r="L4" s="14"/>
      <c r="M4" s="13" t="s">
        <v>6</v>
      </c>
      <c r="N4" s="14"/>
      <c r="O4" s="14"/>
      <c r="P4" s="15"/>
      <c r="Q4" s="16" t="s">
        <v>7</v>
      </c>
      <c r="R4" s="16"/>
      <c r="S4" s="17" t="s">
        <v>8</v>
      </c>
      <c r="T4" s="18"/>
      <c r="U4" s="19"/>
      <c r="V4" s="20" t="s">
        <v>9</v>
      </c>
      <c r="W4" s="18"/>
      <c r="X4" s="19"/>
      <c r="Y4" s="17" t="s">
        <v>10</v>
      </c>
      <c r="Z4" s="18"/>
      <c r="AA4" s="19"/>
    </row>
    <row r="5" spans="1:27" ht="11.25" customHeight="1" x14ac:dyDescent="0.4">
      <c r="B5" s="21" t="s">
        <v>11</v>
      </c>
      <c r="C5" s="22" t="s">
        <v>12</v>
      </c>
      <c r="D5" s="23" t="s">
        <v>13</v>
      </c>
      <c r="E5" s="24" t="s">
        <v>14</v>
      </c>
      <c r="F5" s="25" t="s">
        <v>15</v>
      </c>
      <c r="G5" s="25" t="s">
        <v>15</v>
      </c>
      <c r="H5" s="26" t="s">
        <v>12</v>
      </c>
      <c r="I5" s="23" t="s">
        <v>13</v>
      </c>
      <c r="J5" s="24" t="s">
        <v>14</v>
      </c>
      <c r="K5" s="23" t="s">
        <v>15</v>
      </c>
      <c r="L5" s="27" t="s">
        <v>15</v>
      </c>
      <c r="M5" s="22" t="s">
        <v>16</v>
      </c>
      <c r="N5" s="23" t="s">
        <v>17</v>
      </c>
      <c r="O5" s="25" t="s">
        <v>14</v>
      </c>
      <c r="P5" s="27" t="s">
        <v>15</v>
      </c>
      <c r="Q5" s="28" t="s">
        <v>12</v>
      </c>
      <c r="R5" s="28"/>
      <c r="S5" s="29" t="s">
        <v>18</v>
      </c>
      <c r="T5" s="30" t="s">
        <v>19</v>
      </c>
      <c r="U5" s="31" t="s">
        <v>14</v>
      </c>
      <c r="V5" s="32" t="s">
        <v>18</v>
      </c>
      <c r="W5" s="30" t="s">
        <v>19</v>
      </c>
      <c r="X5" s="31" t="s">
        <v>14</v>
      </c>
      <c r="Y5" s="29" t="s">
        <v>18</v>
      </c>
      <c r="Z5" s="30" t="s">
        <v>19</v>
      </c>
      <c r="AA5" s="31" t="s">
        <v>14</v>
      </c>
    </row>
    <row r="6" spans="1:27" x14ac:dyDescent="0.4">
      <c r="B6" s="21"/>
      <c r="C6" s="33" t="s">
        <v>20</v>
      </c>
      <c r="D6" s="34" t="s">
        <v>21</v>
      </c>
      <c r="E6" s="35" t="s">
        <v>22</v>
      </c>
      <c r="F6" s="36" t="s">
        <v>23</v>
      </c>
      <c r="G6" s="36" t="s">
        <v>24</v>
      </c>
      <c r="H6" s="37" t="s">
        <v>25</v>
      </c>
      <c r="I6" s="34" t="s">
        <v>26</v>
      </c>
      <c r="J6" s="35" t="s">
        <v>27</v>
      </c>
      <c r="K6" s="38" t="s">
        <v>23</v>
      </c>
      <c r="L6" s="39" t="s">
        <v>24</v>
      </c>
      <c r="M6" s="33" t="s">
        <v>28</v>
      </c>
      <c r="N6" s="34" t="s">
        <v>29</v>
      </c>
      <c r="O6" s="36" t="s">
        <v>30</v>
      </c>
      <c r="P6" s="39" t="s">
        <v>31</v>
      </c>
      <c r="Q6" s="21" t="s">
        <v>32</v>
      </c>
      <c r="R6" s="21" t="s">
        <v>33</v>
      </c>
      <c r="S6" s="40"/>
      <c r="T6" s="41"/>
      <c r="U6" s="42"/>
      <c r="V6" s="43"/>
      <c r="W6" s="41"/>
      <c r="X6" s="42"/>
      <c r="Y6" s="40"/>
      <c r="Z6" s="41"/>
      <c r="AA6" s="42"/>
    </row>
    <row r="7" spans="1:27" ht="14.25" x14ac:dyDescent="0.15">
      <c r="A7" s="44"/>
      <c r="B7" s="45" t="s">
        <v>34</v>
      </c>
      <c r="C7" s="46">
        <f>'[1]一覧(今年度)'!E6</f>
        <v>224929554</v>
      </c>
      <c r="D7" s="47">
        <f>'[1]一覧(今年度)'!F6</f>
        <v>2744721</v>
      </c>
      <c r="E7" s="48">
        <f>'[1]一覧(今年度)'!G6</f>
        <v>227778646</v>
      </c>
      <c r="F7" s="49">
        <v>221015454</v>
      </c>
      <c r="G7" s="50">
        <f>(E7-F7)/F7*100</f>
        <v>3.0600538910731556</v>
      </c>
      <c r="H7" s="51">
        <f>'[1]一覧(今年度)'!H6</f>
        <v>223633421</v>
      </c>
      <c r="I7" s="52">
        <f>'[1]一覧(今年度)'!I6</f>
        <v>1170243</v>
      </c>
      <c r="J7" s="48">
        <f>'[1]一覧(今年度)'!J6</f>
        <v>224908035</v>
      </c>
      <c r="K7" s="49">
        <v>218125010</v>
      </c>
      <c r="L7" s="50">
        <f>(J7-K7)/K7*100</f>
        <v>3.1096961325067678</v>
      </c>
      <c r="M7" s="53">
        <f>IFERROR(H7/C7*100,"-")</f>
        <v>99.423760472134319</v>
      </c>
      <c r="N7" s="54">
        <f>IFERROR(I7/D7*100,"-")</f>
        <v>42.6361367876735</v>
      </c>
      <c r="O7" s="55">
        <f>IFERROR(J7/E7*100,"-")</f>
        <v>98.739736559852943</v>
      </c>
      <c r="P7" s="56">
        <v>98.692198238771127</v>
      </c>
      <c r="Q7" s="57">
        <f>SUM('[1]一覧(今年度)'!EA6,'[1]一覧(今年度)'!EC6)</f>
        <v>4374790.1100000003</v>
      </c>
      <c r="R7" s="57">
        <f>SUM('[1]一覧(今年度)'!EB6,'[1]一覧(今年度)'!ED6)</f>
        <v>4370415</v>
      </c>
      <c r="S7" s="58">
        <f>'[1]一覧(今年度)'!EH6</f>
        <v>37163</v>
      </c>
      <c r="T7" s="47">
        <f>'[1]一覧(今年度)'!EI6</f>
        <v>2266</v>
      </c>
      <c r="U7" s="59">
        <f t="shared" ref="U7:U41" si="0">SUM(S7:T7)</f>
        <v>39429</v>
      </c>
      <c r="V7" s="46">
        <f>'[1]一覧(今年度)'!FW6</f>
        <v>651</v>
      </c>
      <c r="W7" s="47">
        <f>'[1]一覧(今年度)'!FX6</f>
        <v>195630</v>
      </c>
      <c r="X7" s="59">
        <f>SUM(V7:W7)</f>
        <v>196281</v>
      </c>
      <c r="Y7" s="60">
        <f t="shared" ref="Y7:Z41" si="1">C7-H7+S7-V7</f>
        <v>1332645</v>
      </c>
      <c r="Z7" s="47">
        <f t="shared" si="1"/>
        <v>1381114</v>
      </c>
      <c r="AA7" s="59">
        <f>SUM(Y7:Z7)</f>
        <v>2713759</v>
      </c>
    </row>
    <row r="8" spans="1:27" ht="14.25" x14ac:dyDescent="0.15">
      <c r="A8" s="44"/>
      <c r="B8" s="61" t="s">
        <v>35</v>
      </c>
      <c r="C8" s="62">
        <f>'[1]一覧(今年度)'!E7</f>
        <v>19357059</v>
      </c>
      <c r="D8" s="63">
        <f>'[1]一覧(今年度)'!F7</f>
        <v>489760</v>
      </c>
      <c r="E8" s="64">
        <f>'[1]一覧(今年度)'!G7</f>
        <v>19869310</v>
      </c>
      <c r="F8" s="65">
        <v>19336809</v>
      </c>
      <c r="G8" s="66">
        <f t="shared" ref="G8:G44" si="2">(E8-F8)/F8*100</f>
        <v>2.7538204467965732</v>
      </c>
      <c r="H8" s="67">
        <f>'[1]一覧(今年度)'!H7</f>
        <v>19183893</v>
      </c>
      <c r="I8" s="68">
        <f>'[1]一覧(今年度)'!I7</f>
        <v>148048</v>
      </c>
      <c r="J8" s="64">
        <f>'[1]一覧(今年度)'!J7</f>
        <v>19354432</v>
      </c>
      <c r="K8" s="65">
        <v>18800427</v>
      </c>
      <c r="L8" s="66">
        <f t="shared" ref="L8:L49" si="3">(J8-K8)/K8*100</f>
        <v>2.9467681771270406</v>
      </c>
      <c r="M8" s="69">
        <f t="shared" ref="M8:O44" si="4">IFERROR(H8/C8*100,"-")</f>
        <v>99.105411622705702</v>
      </c>
      <c r="N8" s="70">
        <f t="shared" si="4"/>
        <v>30.228683436785364</v>
      </c>
      <c r="O8" s="71">
        <f t="shared" si="4"/>
        <v>97.408676999855558</v>
      </c>
      <c r="P8" s="72">
        <v>97.226109023469178</v>
      </c>
      <c r="Q8" s="73">
        <f>SUM('[1]一覧(今年度)'!EA7,'[1]一覧(今年度)'!EC7)</f>
        <v>173037</v>
      </c>
      <c r="R8" s="73">
        <f>SUM('[1]一覧(今年度)'!EB7,'[1]一覧(今年度)'!ED7)</f>
        <v>172171.815</v>
      </c>
      <c r="S8" s="74">
        <f>'[1]一覧(今年度)'!EH7</f>
        <v>555</v>
      </c>
      <c r="T8" s="63">
        <f>'[1]一覧(今年度)'!EI7</f>
        <v>175</v>
      </c>
      <c r="U8" s="75">
        <f t="shared" si="0"/>
        <v>730</v>
      </c>
      <c r="V8" s="62">
        <f>'[1]一覧(今年度)'!FW7</f>
        <v>1333</v>
      </c>
      <c r="W8" s="63">
        <f>'[1]一覧(今年度)'!FX7</f>
        <v>74523</v>
      </c>
      <c r="X8" s="75">
        <f t="shared" ref="X8:X19" si="5">SUM(V8:W8)</f>
        <v>75856</v>
      </c>
      <c r="Y8" s="76">
        <f t="shared" si="1"/>
        <v>172388</v>
      </c>
      <c r="Z8" s="63">
        <f t="shared" si="1"/>
        <v>267364</v>
      </c>
      <c r="AA8" s="75">
        <f t="shared" ref="AA8:AA41" si="6">SUM(Y8:Z8)</f>
        <v>439752</v>
      </c>
    </row>
    <row r="9" spans="1:27" ht="14.25" x14ac:dyDescent="0.15">
      <c r="A9" s="44"/>
      <c r="B9" s="61" t="s">
        <v>36</v>
      </c>
      <c r="C9" s="62">
        <f>'[1]一覧(今年度)'!E8</f>
        <v>5940729</v>
      </c>
      <c r="D9" s="63">
        <f>'[1]一覧(今年度)'!F8</f>
        <v>146648</v>
      </c>
      <c r="E9" s="64">
        <f>'[1]一覧(今年度)'!G8</f>
        <v>6094294</v>
      </c>
      <c r="F9" s="65">
        <v>5982454</v>
      </c>
      <c r="G9" s="66">
        <f t="shared" si="2"/>
        <v>1.8694669445013701</v>
      </c>
      <c r="H9" s="67">
        <f>'[1]一覧(今年度)'!H8</f>
        <v>5892730</v>
      </c>
      <c r="I9" s="68">
        <f>'[1]一覧(今年度)'!I8</f>
        <v>50293</v>
      </c>
      <c r="J9" s="64">
        <f>'[1]一覧(今年度)'!J8</f>
        <v>5949940</v>
      </c>
      <c r="K9" s="65">
        <v>5830843</v>
      </c>
      <c r="L9" s="66">
        <f t="shared" si="3"/>
        <v>2.0425348444470206</v>
      </c>
      <c r="M9" s="69">
        <f t="shared" si="4"/>
        <v>99.192035186254074</v>
      </c>
      <c r="N9" s="70">
        <f t="shared" si="4"/>
        <v>34.29504664229993</v>
      </c>
      <c r="O9" s="71">
        <f t="shared" si="4"/>
        <v>97.631325301995602</v>
      </c>
      <c r="P9" s="72">
        <v>97.46573897601219</v>
      </c>
      <c r="Q9" s="73">
        <f>SUM('[1]一覧(今年度)'!EA8,'[1]一覧(今年度)'!EC8)</f>
        <v>35791</v>
      </c>
      <c r="R9" s="73">
        <f>SUM('[1]一覧(今年度)'!EB8,'[1]一覧(今年度)'!ED8)</f>
        <v>36220</v>
      </c>
      <c r="S9" s="74">
        <f>'[1]一覧(今年度)'!EH8</f>
        <v>2253</v>
      </c>
      <c r="T9" s="63">
        <f>'[1]一覧(今年度)'!EI8</f>
        <v>2</v>
      </c>
      <c r="U9" s="75">
        <f t="shared" si="0"/>
        <v>2255</v>
      </c>
      <c r="V9" s="62">
        <f>'[1]一覧(今年度)'!FW8</f>
        <v>351</v>
      </c>
      <c r="W9" s="63">
        <f>'[1]一覧(今年度)'!FX8</f>
        <v>3118</v>
      </c>
      <c r="X9" s="75">
        <f t="shared" si="5"/>
        <v>3469</v>
      </c>
      <c r="Y9" s="76">
        <f t="shared" si="1"/>
        <v>49901</v>
      </c>
      <c r="Z9" s="63">
        <f t="shared" si="1"/>
        <v>93239</v>
      </c>
      <c r="AA9" s="75">
        <f t="shared" si="6"/>
        <v>143140</v>
      </c>
    </row>
    <row r="10" spans="1:27" ht="14.25" x14ac:dyDescent="0.15">
      <c r="A10" s="44"/>
      <c r="B10" s="61" t="s">
        <v>37</v>
      </c>
      <c r="C10" s="62">
        <f>'[1]一覧(今年度)'!E9</f>
        <v>7252160</v>
      </c>
      <c r="D10" s="63">
        <f>'[1]一覧(今年度)'!F9</f>
        <v>379017</v>
      </c>
      <c r="E10" s="64">
        <f>'[1]一覧(今年度)'!G9</f>
        <v>7644936</v>
      </c>
      <c r="F10" s="65">
        <v>7403406</v>
      </c>
      <c r="G10" s="66">
        <f t="shared" si="2"/>
        <v>3.262417325214908</v>
      </c>
      <c r="H10" s="67">
        <f>'[1]一覧(今年度)'!H9</f>
        <v>7173886</v>
      </c>
      <c r="I10" s="68">
        <f>'[1]一覧(今年度)'!I9</f>
        <v>58324</v>
      </c>
      <c r="J10" s="64">
        <f>'[1]一覧(今年度)'!J9</f>
        <v>7245969</v>
      </c>
      <c r="K10" s="65">
        <v>7003675</v>
      </c>
      <c r="L10" s="66">
        <f t="shared" si="3"/>
        <v>3.4595266056748777</v>
      </c>
      <c r="M10" s="69">
        <f t="shared" si="4"/>
        <v>98.920680183559114</v>
      </c>
      <c r="N10" s="70">
        <f t="shared" si="4"/>
        <v>15.388227968666312</v>
      </c>
      <c r="O10" s="71">
        <f t="shared" si="4"/>
        <v>94.781290517016757</v>
      </c>
      <c r="P10" s="72">
        <v>94.600714860160309</v>
      </c>
      <c r="Q10" s="73">
        <f>SUM('[1]一覧(今年度)'!EA9,'[1]一覧(今年度)'!EC9)</f>
        <v>0</v>
      </c>
      <c r="R10" s="73">
        <f>SUM('[1]一覧(今年度)'!EB9,'[1]一覧(今年度)'!ED9)</f>
        <v>0</v>
      </c>
      <c r="S10" s="74">
        <f>'[1]一覧(今年度)'!EH9</f>
        <v>687</v>
      </c>
      <c r="T10" s="63">
        <f>'[1]一覧(今年度)'!EI9</f>
        <v>82</v>
      </c>
      <c r="U10" s="75">
        <f t="shared" si="0"/>
        <v>769</v>
      </c>
      <c r="V10" s="62">
        <f>'[1]一覧(今年度)'!FW9</f>
        <v>675</v>
      </c>
      <c r="W10" s="63">
        <f>'[1]一覧(今年度)'!FX9</f>
        <v>30954</v>
      </c>
      <c r="X10" s="75">
        <f t="shared" si="5"/>
        <v>31629</v>
      </c>
      <c r="Y10" s="76">
        <f t="shared" si="1"/>
        <v>78286</v>
      </c>
      <c r="Z10" s="63">
        <f t="shared" si="1"/>
        <v>289821</v>
      </c>
      <c r="AA10" s="75">
        <f t="shared" si="6"/>
        <v>368107</v>
      </c>
    </row>
    <row r="11" spans="1:27" ht="14.25" x14ac:dyDescent="0.15">
      <c r="A11" s="44"/>
      <c r="B11" s="61" t="s">
        <v>38</v>
      </c>
      <c r="C11" s="62">
        <f>'[1]一覧(今年度)'!E10</f>
        <v>4297978</v>
      </c>
      <c r="D11" s="63">
        <f>'[1]一覧(今年度)'!F10</f>
        <v>240603</v>
      </c>
      <c r="E11" s="64">
        <f>'[1]一覧(今年度)'!G10</f>
        <v>4545146</v>
      </c>
      <c r="F11" s="65">
        <v>4438000</v>
      </c>
      <c r="G11" s="66">
        <f t="shared" si="2"/>
        <v>2.4142857142857141</v>
      </c>
      <c r="H11" s="67">
        <f>'[1]一覧(今年度)'!H10</f>
        <v>4250061</v>
      </c>
      <c r="I11" s="68">
        <f>'[1]一覧(今年度)'!I10</f>
        <v>31446</v>
      </c>
      <c r="J11" s="64">
        <f>'[1]一覧(今年度)'!J10</f>
        <v>4288072</v>
      </c>
      <c r="K11" s="65">
        <v>4168699</v>
      </c>
      <c r="L11" s="66">
        <f t="shared" si="3"/>
        <v>2.8635552722803927</v>
      </c>
      <c r="M11" s="69">
        <f t="shared" si="4"/>
        <v>98.88512691316707</v>
      </c>
      <c r="N11" s="70">
        <f t="shared" si="4"/>
        <v>13.069662473036495</v>
      </c>
      <c r="O11" s="71">
        <f t="shared" si="4"/>
        <v>94.343988069910196</v>
      </c>
      <c r="P11" s="72">
        <v>93.931928796755287</v>
      </c>
      <c r="Q11" s="73">
        <f>SUM('[1]一覧(今年度)'!EA10,'[1]一覧(今年度)'!EC10)</f>
        <v>0</v>
      </c>
      <c r="R11" s="73">
        <f>SUM('[1]一覧(今年度)'!EB10,'[1]一覧(今年度)'!ED10)</f>
        <v>0</v>
      </c>
      <c r="S11" s="74">
        <f>'[1]一覧(今年度)'!EH10</f>
        <v>97</v>
      </c>
      <c r="T11" s="63">
        <f>'[1]一覧(今年度)'!EI10</f>
        <v>0</v>
      </c>
      <c r="U11" s="75">
        <f t="shared" si="0"/>
        <v>97</v>
      </c>
      <c r="V11" s="62">
        <f>'[1]一覧(今年度)'!FW10</f>
        <v>0</v>
      </c>
      <c r="W11" s="63">
        <f>'[1]一覧(今年度)'!FX10</f>
        <v>42768</v>
      </c>
      <c r="X11" s="75">
        <f t="shared" si="5"/>
        <v>42768</v>
      </c>
      <c r="Y11" s="76">
        <f t="shared" si="1"/>
        <v>48014</v>
      </c>
      <c r="Z11" s="63">
        <f t="shared" si="1"/>
        <v>166389</v>
      </c>
      <c r="AA11" s="75">
        <f t="shared" si="6"/>
        <v>214403</v>
      </c>
    </row>
    <row r="12" spans="1:27" ht="14.25" x14ac:dyDescent="0.15">
      <c r="A12" s="44"/>
      <c r="B12" s="61" t="s">
        <v>39</v>
      </c>
      <c r="C12" s="62">
        <f>'[1]一覧(今年度)'!E11</f>
        <v>12249823</v>
      </c>
      <c r="D12" s="63">
        <f>'[1]一覧(今年度)'!F11</f>
        <v>207240</v>
      </c>
      <c r="E12" s="64">
        <f>'[1]一覧(今年度)'!G11</f>
        <v>12470857</v>
      </c>
      <c r="F12" s="65">
        <v>12085179</v>
      </c>
      <c r="G12" s="66">
        <f t="shared" si="2"/>
        <v>3.1913304718117952</v>
      </c>
      <c r="H12" s="67">
        <f>'[1]一覧(今年度)'!H11</f>
        <v>12163640</v>
      </c>
      <c r="I12" s="68">
        <f>'[1]一覧(今年度)'!I11</f>
        <v>65227</v>
      </c>
      <c r="J12" s="64">
        <f>'[1]一覧(今年度)'!J11</f>
        <v>12242661</v>
      </c>
      <c r="K12" s="65">
        <v>11863018</v>
      </c>
      <c r="L12" s="66">
        <f t="shared" si="3"/>
        <v>3.2002227426444096</v>
      </c>
      <c r="M12" s="69">
        <f t="shared" si="4"/>
        <v>99.296455140617141</v>
      </c>
      <c r="N12" s="70">
        <f t="shared" si="4"/>
        <v>31.4741362671299</v>
      </c>
      <c r="O12" s="71">
        <f t="shared" si="4"/>
        <v>98.17016585147276</v>
      </c>
      <c r="P12" s="72">
        <v>98.161706996644398</v>
      </c>
      <c r="Q12" s="73">
        <f>SUM('[1]一覧(今年度)'!EA11,'[1]一覧(今年度)'!EC11)</f>
        <v>112517</v>
      </c>
      <c r="R12" s="73">
        <f>SUM('[1]一覧(今年度)'!EB11,'[1]一覧(今年度)'!ED11)</f>
        <v>112404</v>
      </c>
      <c r="S12" s="74">
        <f>'[1]一覧(今年度)'!EH11</f>
        <v>1684</v>
      </c>
      <c r="T12" s="63">
        <f>'[1]一覧(今年度)'!EI11</f>
        <v>7</v>
      </c>
      <c r="U12" s="75">
        <f t="shared" si="0"/>
        <v>1691</v>
      </c>
      <c r="V12" s="62">
        <f>'[1]一覧(今年度)'!FW11</f>
        <v>315</v>
      </c>
      <c r="W12" s="63">
        <f>'[1]一覧(今年度)'!FX11</f>
        <v>18547</v>
      </c>
      <c r="X12" s="75">
        <f t="shared" si="5"/>
        <v>18862</v>
      </c>
      <c r="Y12" s="76">
        <f t="shared" si="1"/>
        <v>87552</v>
      </c>
      <c r="Z12" s="63">
        <f t="shared" si="1"/>
        <v>123473</v>
      </c>
      <c r="AA12" s="75">
        <f t="shared" si="6"/>
        <v>211025</v>
      </c>
    </row>
    <row r="13" spans="1:27" ht="14.25" x14ac:dyDescent="0.15">
      <c r="A13" s="44"/>
      <c r="B13" s="61" t="s">
        <v>40</v>
      </c>
      <c r="C13" s="62">
        <f>'[1]一覧(今年度)'!E12</f>
        <v>3537160</v>
      </c>
      <c r="D13" s="63">
        <f>'[1]一覧(今年度)'!F12</f>
        <v>180328</v>
      </c>
      <c r="E13" s="64">
        <f>'[1]一覧(今年度)'!G12</f>
        <v>3723002</v>
      </c>
      <c r="F13" s="65">
        <v>3535415</v>
      </c>
      <c r="G13" s="66">
        <f t="shared" si="2"/>
        <v>5.3059400381567654</v>
      </c>
      <c r="H13" s="67">
        <f>'[1]一覧(今年度)'!H12</f>
        <v>3498231</v>
      </c>
      <c r="I13" s="68">
        <f>'[1]一覧(今年度)'!I12</f>
        <v>23996</v>
      </c>
      <c r="J13" s="64">
        <f>'[1]一覧(今年度)'!J12</f>
        <v>3527741</v>
      </c>
      <c r="K13" s="65">
        <v>3344391</v>
      </c>
      <c r="L13" s="66">
        <f t="shared" si="3"/>
        <v>5.4823135213556071</v>
      </c>
      <c r="M13" s="69">
        <f t="shared" si="4"/>
        <v>98.899427789526058</v>
      </c>
      <c r="N13" s="70">
        <f t="shared" si="4"/>
        <v>13.306863049554146</v>
      </c>
      <c r="O13" s="71">
        <f t="shared" si="4"/>
        <v>94.755280819080951</v>
      </c>
      <c r="P13" s="72">
        <v>94.596843652018222</v>
      </c>
      <c r="Q13" s="73">
        <f>SUM('[1]一覧(今年度)'!EA12,'[1]一覧(今年度)'!EC12)</f>
        <v>0</v>
      </c>
      <c r="R13" s="73">
        <f>SUM('[1]一覧(今年度)'!EB12,'[1]一覧(今年度)'!ED12)</f>
        <v>0</v>
      </c>
      <c r="S13" s="74">
        <f>'[1]一覧(今年度)'!EH12</f>
        <v>741</v>
      </c>
      <c r="T13" s="63">
        <f>'[1]一覧(今年度)'!EI12</f>
        <v>0</v>
      </c>
      <c r="U13" s="75">
        <f t="shared" si="0"/>
        <v>741</v>
      </c>
      <c r="V13" s="62">
        <f>'[1]一覧(今年度)'!FW12</f>
        <v>50</v>
      </c>
      <c r="W13" s="63">
        <f>'[1]一覧(今年度)'!FX12</f>
        <v>13908</v>
      </c>
      <c r="X13" s="75">
        <f t="shared" si="5"/>
        <v>13958</v>
      </c>
      <c r="Y13" s="76">
        <f t="shared" si="1"/>
        <v>39620</v>
      </c>
      <c r="Z13" s="63">
        <f t="shared" si="1"/>
        <v>142424</v>
      </c>
      <c r="AA13" s="75">
        <f t="shared" si="6"/>
        <v>182044</v>
      </c>
    </row>
    <row r="14" spans="1:27" s="78" customFormat="1" ht="14.25" x14ac:dyDescent="0.15">
      <c r="A14" s="77"/>
      <c r="B14" s="61" t="s">
        <v>41</v>
      </c>
      <c r="C14" s="62">
        <f>'[1]一覧(今年度)'!E13</f>
        <v>8391347</v>
      </c>
      <c r="D14" s="63">
        <f>'[1]一覧(今年度)'!F13</f>
        <v>150180</v>
      </c>
      <c r="E14" s="64">
        <f>'[1]一覧(今年度)'!G13</f>
        <v>8550102</v>
      </c>
      <c r="F14" s="65">
        <v>8343236</v>
      </c>
      <c r="G14" s="66">
        <f t="shared" si="2"/>
        <v>2.4794456251746926</v>
      </c>
      <c r="H14" s="67">
        <f>'[1]一覧(今年度)'!H13</f>
        <v>8337551</v>
      </c>
      <c r="I14" s="68">
        <f>'[1]一覧(今年度)'!I13</f>
        <v>42731</v>
      </c>
      <c r="J14" s="64">
        <f>'[1]一覧(今年度)'!J13</f>
        <v>8388857</v>
      </c>
      <c r="K14" s="65">
        <v>8187089</v>
      </c>
      <c r="L14" s="66">
        <f t="shared" si="3"/>
        <v>2.4644656971482779</v>
      </c>
      <c r="M14" s="69">
        <f t="shared" si="4"/>
        <v>99.358911030612845</v>
      </c>
      <c r="N14" s="70">
        <f t="shared" si="4"/>
        <v>28.453189505926225</v>
      </c>
      <c r="O14" s="71">
        <f t="shared" si="4"/>
        <v>98.114116065515944</v>
      </c>
      <c r="P14" s="72">
        <v>98.128459988426556</v>
      </c>
      <c r="Q14" s="73">
        <f>SUM('[1]一覧(今年度)'!EA13,'[1]一覧(今年度)'!EC13)</f>
        <v>61902</v>
      </c>
      <c r="R14" s="73">
        <f>SUM('[1]一覧(今年度)'!EB13,'[1]一覧(今年度)'!ED13)</f>
        <v>62212</v>
      </c>
      <c r="S14" s="74">
        <f>'[1]一覧(今年度)'!EH13</f>
        <v>2165</v>
      </c>
      <c r="T14" s="63">
        <f>'[1]一覧(今年度)'!EI13</f>
        <v>247</v>
      </c>
      <c r="U14" s="75">
        <f t="shared" si="0"/>
        <v>2412</v>
      </c>
      <c r="V14" s="62">
        <f>'[1]一覧(今年度)'!FW13</f>
        <v>117</v>
      </c>
      <c r="W14" s="63">
        <f>'[1]一覧(今年度)'!FX13</f>
        <v>10990</v>
      </c>
      <c r="X14" s="75">
        <f t="shared" si="5"/>
        <v>11107</v>
      </c>
      <c r="Y14" s="76">
        <f t="shared" si="1"/>
        <v>55844</v>
      </c>
      <c r="Z14" s="63">
        <f t="shared" si="1"/>
        <v>96706</v>
      </c>
      <c r="AA14" s="75">
        <f t="shared" si="6"/>
        <v>152550</v>
      </c>
    </row>
    <row r="15" spans="1:27" s="78" customFormat="1" ht="14.25" x14ac:dyDescent="0.15">
      <c r="A15" s="77"/>
      <c r="B15" s="61" t="s">
        <v>42</v>
      </c>
      <c r="C15" s="62">
        <f>'[1]一覧(今年度)'!E14</f>
        <v>7152063</v>
      </c>
      <c r="D15" s="63">
        <f>'[1]一覧(今年度)'!F14</f>
        <v>142196</v>
      </c>
      <c r="E15" s="64">
        <f>'[1]一覧(今年度)'!G14</f>
        <v>7299991</v>
      </c>
      <c r="F15" s="65">
        <v>6849606</v>
      </c>
      <c r="G15" s="66">
        <f t="shared" si="2"/>
        <v>6.5753417057857044</v>
      </c>
      <c r="H15" s="67">
        <f>'[1]一覧(今年度)'!H14</f>
        <v>7098876</v>
      </c>
      <c r="I15" s="68">
        <f>'[1]一覧(今年度)'!I14</f>
        <v>29300</v>
      </c>
      <c r="J15" s="64">
        <f>'[1]一覧(今年度)'!J14</f>
        <v>7133908</v>
      </c>
      <c r="K15" s="65">
        <v>6701550</v>
      </c>
      <c r="L15" s="66">
        <f t="shared" si="3"/>
        <v>6.4516119405212224</v>
      </c>
      <c r="M15" s="69">
        <f t="shared" si="4"/>
        <v>99.256340443309853</v>
      </c>
      <c r="N15" s="70">
        <f t="shared" si="4"/>
        <v>20.605361613547498</v>
      </c>
      <c r="O15" s="71">
        <f t="shared" si="4"/>
        <v>97.724887606025817</v>
      </c>
      <c r="P15" s="72">
        <v>97.838474212969331</v>
      </c>
      <c r="Q15" s="73">
        <f>SUM('[1]一覧(今年度)'!EA14,'[1]一覧(今年度)'!EC14)</f>
        <v>0</v>
      </c>
      <c r="R15" s="73">
        <f>SUM('[1]一覧(今年度)'!EB14,'[1]一覧(今年度)'!ED14)</f>
        <v>0</v>
      </c>
      <c r="S15" s="74">
        <f>'[1]一覧(今年度)'!EH14</f>
        <v>437</v>
      </c>
      <c r="T15" s="63">
        <f>'[1]一覧(今年度)'!EI14</f>
        <v>19</v>
      </c>
      <c r="U15" s="75">
        <f t="shared" si="0"/>
        <v>456</v>
      </c>
      <c r="V15" s="62">
        <f>'[1]一覧(今年度)'!FW14</f>
        <v>0</v>
      </c>
      <c r="W15" s="63">
        <f>'[1]一覧(今年度)'!FX14</f>
        <v>22255</v>
      </c>
      <c r="X15" s="75">
        <f t="shared" si="5"/>
        <v>22255</v>
      </c>
      <c r="Y15" s="79">
        <f t="shared" si="1"/>
        <v>53624</v>
      </c>
      <c r="Z15" s="63">
        <f t="shared" si="1"/>
        <v>90660</v>
      </c>
      <c r="AA15" s="75">
        <f>SUM(Y15:Z15)</f>
        <v>144284</v>
      </c>
    </row>
    <row r="16" spans="1:27" s="78" customFormat="1" ht="14.25" x14ac:dyDescent="0.15">
      <c r="A16" s="77"/>
      <c r="B16" s="61" t="s">
        <v>43</v>
      </c>
      <c r="C16" s="62">
        <f>'[1]一覧(今年度)'!E15</f>
        <v>7751151</v>
      </c>
      <c r="D16" s="63">
        <f>'[1]一覧(今年度)'!F15</f>
        <v>321561</v>
      </c>
      <c r="E16" s="64">
        <f>'[1]一覧(今年度)'!G15</f>
        <v>8088090</v>
      </c>
      <c r="F16" s="65">
        <v>8001271</v>
      </c>
      <c r="G16" s="66">
        <f t="shared" si="2"/>
        <v>1.0850651102806042</v>
      </c>
      <c r="H16" s="67">
        <f>'[1]一覧(今年度)'!H15</f>
        <v>7663876</v>
      </c>
      <c r="I16" s="68">
        <f>'[1]一覧(今年度)'!I15</f>
        <v>65643</v>
      </c>
      <c r="J16" s="64">
        <f>'[1]一覧(今年度)'!J15</f>
        <v>7744897</v>
      </c>
      <c r="K16" s="65">
        <v>7655903</v>
      </c>
      <c r="L16" s="66">
        <f t="shared" si="3"/>
        <v>1.1624232961154288</v>
      </c>
      <c r="M16" s="69">
        <f t="shared" si="4"/>
        <v>98.874038191231222</v>
      </c>
      <c r="N16" s="70">
        <f t="shared" si="4"/>
        <v>20.413856157929601</v>
      </c>
      <c r="O16" s="71">
        <f t="shared" si="4"/>
        <v>95.756810322338154</v>
      </c>
      <c r="P16" s="72">
        <v>95.683585770310742</v>
      </c>
      <c r="Q16" s="73">
        <f>SUM('[1]一覧(今年度)'!EA15,'[1]一覧(今年度)'!EC15)</f>
        <v>0</v>
      </c>
      <c r="R16" s="73">
        <f>SUM('[1]一覧(今年度)'!EB15,'[1]一覧(今年度)'!ED15)</f>
        <v>0</v>
      </c>
      <c r="S16" s="74">
        <f>'[1]一覧(今年度)'!EH15</f>
        <v>2757</v>
      </c>
      <c r="T16" s="63">
        <f>'[1]一覧(今年度)'!EI15</f>
        <v>102</v>
      </c>
      <c r="U16" s="75">
        <f t="shared" si="0"/>
        <v>2859</v>
      </c>
      <c r="V16" s="62">
        <f>'[1]一覧(今年度)'!FW15</f>
        <v>0</v>
      </c>
      <c r="W16" s="63">
        <f>'[1]一覧(今年度)'!FX15</f>
        <v>66814</v>
      </c>
      <c r="X16" s="75">
        <f t="shared" si="5"/>
        <v>66814</v>
      </c>
      <c r="Y16" s="76">
        <f t="shared" si="1"/>
        <v>90032</v>
      </c>
      <c r="Z16" s="63">
        <f t="shared" si="1"/>
        <v>189206</v>
      </c>
      <c r="AA16" s="75">
        <f t="shared" si="6"/>
        <v>279238</v>
      </c>
    </row>
    <row r="17" spans="1:27" s="78" customFormat="1" ht="14.25" x14ac:dyDescent="0.15">
      <c r="A17" s="77"/>
      <c r="B17" s="61" t="s">
        <v>44</v>
      </c>
      <c r="C17" s="62">
        <f>'[1]一覧(今年度)'!E16</f>
        <v>7678823</v>
      </c>
      <c r="D17" s="63">
        <f>'[1]一覧(今年度)'!F16</f>
        <v>267541</v>
      </c>
      <c r="E17" s="64">
        <f>'[1]一覧(今年度)'!G16</f>
        <v>7961439</v>
      </c>
      <c r="F17" s="65">
        <v>7689240</v>
      </c>
      <c r="G17" s="66">
        <f t="shared" si="2"/>
        <v>3.5399987515020994</v>
      </c>
      <c r="H17" s="67">
        <f>'[1]一覧(今年度)'!H16</f>
        <v>7598984</v>
      </c>
      <c r="I17" s="68">
        <f>'[1]一覧(今年度)'!I16</f>
        <v>56503</v>
      </c>
      <c r="J17" s="64">
        <f>'[1]一覧(今年度)'!J16</f>
        <v>7670562</v>
      </c>
      <c r="K17" s="65">
        <v>7376670</v>
      </c>
      <c r="L17" s="66">
        <f t="shared" si="3"/>
        <v>3.9840741147428314</v>
      </c>
      <c r="M17" s="69">
        <f t="shared" si="4"/>
        <v>98.960270343514892</v>
      </c>
      <c r="N17" s="70">
        <f t="shared" si="4"/>
        <v>21.119379833371337</v>
      </c>
      <c r="O17" s="71">
        <f t="shared" si="4"/>
        <v>96.346426820578543</v>
      </c>
      <c r="P17" s="72">
        <v>95.934968865583585</v>
      </c>
      <c r="Q17" s="73">
        <f>SUM('[1]一覧(今年度)'!EA16,'[1]一覧(今年度)'!EC16)</f>
        <v>0</v>
      </c>
      <c r="R17" s="73">
        <f>SUM('[1]一覧(今年度)'!EB16,'[1]一覧(今年度)'!ED16)</f>
        <v>0</v>
      </c>
      <c r="S17" s="74">
        <f>'[1]一覧(今年度)'!EH16</f>
        <v>1884</v>
      </c>
      <c r="T17" s="63">
        <f>'[1]一覧(今年度)'!EI16</f>
        <v>165</v>
      </c>
      <c r="U17" s="75">
        <f t="shared" si="0"/>
        <v>2049</v>
      </c>
      <c r="V17" s="62">
        <f>'[1]一覧(今年度)'!FW16</f>
        <v>3376</v>
      </c>
      <c r="W17" s="63">
        <f>'[1]一覧(今年度)'!FX16</f>
        <v>38981</v>
      </c>
      <c r="X17" s="75">
        <f t="shared" si="5"/>
        <v>42357</v>
      </c>
      <c r="Y17" s="76">
        <f t="shared" si="1"/>
        <v>78347</v>
      </c>
      <c r="Z17" s="63">
        <f t="shared" si="1"/>
        <v>172222</v>
      </c>
      <c r="AA17" s="75">
        <f t="shared" si="6"/>
        <v>250569</v>
      </c>
    </row>
    <row r="18" spans="1:27" s="78" customFormat="1" ht="14.25" x14ac:dyDescent="0.15">
      <c r="A18" s="77"/>
      <c r="B18" s="61" t="s">
        <v>45</v>
      </c>
      <c r="C18" s="62">
        <f>'[1]一覧(今年度)'!E17</f>
        <v>3910945</v>
      </c>
      <c r="D18" s="63">
        <f>'[1]一覧(今年度)'!F17</f>
        <v>115526</v>
      </c>
      <c r="E18" s="64">
        <f>'[1]一覧(今年度)'!G17</f>
        <v>4031645</v>
      </c>
      <c r="F18" s="65">
        <v>3935365</v>
      </c>
      <c r="G18" s="66">
        <f t="shared" si="2"/>
        <v>2.4465329137195662</v>
      </c>
      <c r="H18" s="67">
        <f>'[1]一覧(今年度)'!H17</f>
        <v>3877125</v>
      </c>
      <c r="I18" s="68">
        <f>'[1]一覧(今年度)'!I17</f>
        <v>29408</v>
      </c>
      <c r="J18" s="64">
        <f>'[1]一覧(今年度)'!J17</f>
        <v>3911707</v>
      </c>
      <c r="K18" s="65">
        <v>3816124</v>
      </c>
      <c r="L18" s="66">
        <f t="shared" si="3"/>
        <v>2.5047142073999695</v>
      </c>
      <c r="M18" s="69">
        <f t="shared" si="4"/>
        <v>99.135247363488872</v>
      </c>
      <c r="N18" s="70">
        <f t="shared" si="4"/>
        <v>25.455741564669427</v>
      </c>
      <c r="O18" s="71">
        <f t="shared" si="4"/>
        <v>97.02508529396809</v>
      </c>
      <c r="P18" s="72">
        <v>96.970014217232716</v>
      </c>
      <c r="Q18" s="73">
        <f>SUM('[1]一覧(今年度)'!EA17,'[1]一覧(今年度)'!EC17)</f>
        <v>0</v>
      </c>
      <c r="R18" s="73">
        <f>SUM('[1]一覧(今年度)'!EB17,'[1]一覧(今年度)'!ED17)</f>
        <v>0</v>
      </c>
      <c r="S18" s="74">
        <f>'[1]一覧(今年度)'!EH17</f>
        <v>1479</v>
      </c>
      <c r="T18" s="63">
        <f>'[1]一覧(今年度)'!EI17</f>
        <v>39</v>
      </c>
      <c r="U18" s="75">
        <f t="shared" si="0"/>
        <v>1518</v>
      </c>
      <c r="V18" s="62">
        <f>'[1]一覧(今年度)'!FW17</f>
        <v>233</v>
      </c>
      <c r="W18" s="63">
        <f>'[1]一覧(今年度)'!FX17</f>
        <v>13482</v>
      </c>
      <c r="X18" s="75">
        <f t="shared" si="5"/>
        <v>13715</v>
      </c>
      <c r="Y18" s="76">
        <f t="shared" si="1"/>
        <v>35066</v>
      </c>
      <c r="Z18" s="63">
        <f t="shared" si="1"/>
        <v>72675</v>
      </c>
      <c r="AA18" s="75">
        <f t="shared" si="6"/>
        <v>107741</v>
      </c>
    </row>
    <row r="19" spans="1:27" ht="14.25" x14ac:dyDescent="0.15">
      <c r="A19" s="44"/>
      <c r="B19" s="61" t="s">
        <v>46</v>
      </c>
      <c r="C19" s="62">
        <f>'[1]一覧(今年度)'!E18</f>
        <v>16546535</v>
      </c>
      <c r="D19" s="63">
        <f>'[1]一覧(今年度)'!F18</f>
        <v>800516</v>
      </c>
      <c r="E19" s="64">
        <f>'[1]一覧(今年度)'!G18</f>
        <v>17377753</v>
      </c>
      <c r="F19" s="65">
        <v>16733547</v>
      </c>
      <c r="G19" s="66">
        <f t="shared" si="2"/>
        <v>3.8497874957413392</v>
      </c>
      <c r="H19" s="67">
        <f>'[1]一覧(今年度)'!H18</f>
        <v>16369985</v>
      </c>
      <c r="I19" s="68">
        <f>'[1]一覧(今年度)'!I18</f>
        <v>97942</v>
      </c>
      <c r="J19" s="64">
        <f>'[1]一覧(今年度)'!J18</f>
        <v>16498629</v>
      </c>
      <c r="K19" s="65">
        <v>15874701</v>
      </c>
      <c r="L19" s="66">
        <f t="shared" si="3"/>
        <v>3.9303291444670361</v>
      </c>
      <c r="M19" s="69">
        <f t="shared" si="4"/>
        <v>98.933009237281397</v>
      </c>
      <c r="N19" s="70">
        <f t="shared" si="4"/>
        <v>12.234858516257015</v>
      </c>
      <c r="O19" s="71">
        <f t="shared" si="4"/>
        <v>94.94109508864581</v>
      </c>
      <c r="P19" s="72">
        <v>94.867519719519123</v>
      </c>
      <c r="Q19" s="73">
        <f>SUM('[1]一覧(今年度)'!EA18,'[1]一覧(今年度)'!EC18)</f>
        <v>195022</v>
      </c>
      <c r="R19" s="73">
        <f>SUM('[1]一覧(今年度)'!EB18,'[1]一覧(今年度)'!ED18)</f>
        <v>195022</v>
      </c>
      <c r="S19" s="74">
        <f>'[1]一覧(今年度)'!EH18</f>
        <v>7114</v>
      </c>
      <c r="T19" s="63">
        <f>'[1]一覧(今年度)'!EI18</f>
        <v>52</v>
      </c>
      <c r="U19" s="75">
        <f t="shared" si="0"/>
        <v>7166</v>
      </c>
      <c r="V19" s="62">
        <f>'[1]一覧(今年度)'!FW18</f>
        <v>3929</v>
      </c>
      <c r="W19" s="63">
        <f>'[1]一覧(今年度)'!FX18</f>
        <v>133267</v>
      </c>
      <c r="X19" s="75">
        <f t="shared" si="5"/>
        <v>137196</v>
      </c>
      <c r="Y19" s="76">
        <f t="shared" si="1"/>
        <v>179735</v>
      </c>
      <c r="Z19" s="63">
        <f t="shared" si="1"/>
        <v>569359</v>
      </c>
      <c r="AA19" s="75">
        <f t="shared" si="6"/>
        <v>749094</v>
      </c>
    </row>
    <row r="20" spans="1:27" ht="14.25" x14ac:dyDescent="0.15">
      <c r="A20" s="44"/>
      <c r="B20" s="80" t="s">
        <v>47</v>
      </c>
      <c r="C20" s="81">
        <f>'[1]一覧(今年度)'!E19</f>
        <v>6451363</v>
      </c>
      <c r="D20" s="82">
        <f>'[1]一覧(今年度)'!F19</f>
        <v>85705</v>
      </c>
      <c r="E20" s="83">
        <f>'[1]一覧(今年度)'!G19</f>
        <v>6544670</v>
      </c>
      <c r="F20" s="84">
        <v>6343459</v>
      </c>
      <c r="G20" s="85">
        <f t="shared" si="2"/>
        <v>3.1719445179672476</v>
      </c>
      <c r="H20" s="86">
        <f>'[1]一覧(今年度)'!H19</f>
        <v>6427307</v>
      </c>
      <c r="I20" s="87">
        <f>'[1]一覧(今年度)'!I19</f>
        <v>28819</v>
      </c>
      <c r="J20" s="83">
        <f>'[1]一覧(今年度)'!J19</f>
        <v>6463728</v>
      </c>
      <c r="K20" s="84">
        <v>6253131</v>
      </c>
      <c r="L20" s="85">
        <f t="shared" si="3"/>
        <v>3.3678648344325426</v>
      </c>
      <c r="M20" s="88">
        <f t="shared" si="4"/>
        <v>99.627117556398545</v>
      </c>
      <c r="N20" s="89">
        <f t="shared" si="4"/>
        <v>33.625809462691791</v>
      </c>
      <c r="O20" s="90">
        <f t="shared" si="4"/>
        <v>98.763237871428203</v>
      </c>
      <c r="P20" s="91">
        <v>98.57604502527721</v>
      </c>
      <c r="Q20" s="92">
        <f>SUM('[1]一覧(今年度)'!EA19,'[1]一覧(今年度)'!EC19)</f>
        <v>0</v>
      </c>
      <c r="R20" s="92">
        <f>SUM('[1]一覧(今年度)'!EB19,'[1]一覧(今年度)'!ED19)</f>
        <v>0</v>
      </c>
      <c r="S20" s="93">
        <f>'[1]一覧(今年度)'!EH19</f>
        <v>388</v>
      </c>
      <c r="T20" s="94">
        <f>'[1]一覧(今年度)'!EI19</f>
        <v>21</v>
      </c>
      <c r="U20" s="95">
        <f t="shared" si="0"/>
        <v>409</v>
      </c>
      <c r="V20" s="96">
        <f>'[1]一覧(今年度)'!FW19</f>
        <v>0</v>
      </c>
      <c r="W20" s="94">
        <f>'[1]一覧(今年度)'!FX19</f>
        <v>3123</v>
      </c>
      <c r="X20" s="95">
        <f>SUM(V20:W20)</f>
        <v>3123</v>
      </c>
      <c r="Y20" s="93">
        <f t="shared" si="1"/>
        <v>24444</v>
      </c>
      <c r="Z20" s="94">
        <f t="shared" si="1"/>
        <v>53784</v>
      </c>
      <c r="AA20" s="95">
        <f t="shared" si="6"/>
        <v>78228</v>
      </c>
    </row>
    <row r="21" spans="1:27" ht="14.25" x14ac:dyDescent="0.15">
      <c r="A21" s="44"/>
      <c r="B21" s="97" t="s">
        <v>48</v>
      </c>
      <c r="C21" s="46">
        <f>'[1]一覧(今年度)'!E20</f>
        <v>1677591</v>
      </c>
      <c r="D21" s="47">
        <f>'[1]一覧(今年度)'!F20</f>
        <v>88851</v>
      </c>
      <c r="E21" s="48">
        <f>'[1]一覧(今年度)'!G20</f>
        <v>1770309</v>
      </c>
      <c r="F21" s="98">
        <v>1743953</v>
      </c>
      <c r="G21" s="50">
        <f t="shared" si="2"/>
        <v>1.5112792603929119</v>
      </c>
      <c r="H21" s="51">
        <f>'[1]一覧(今年度)'!H20</f>
        <v>1639807</v>
      </c>
      <c r="I21" s="52">
        <f>'[1]一覧(今年度)'!I20</f>
        <v>18338</v>
      </c>
      <c r="J21" s="48">
        <f>'[1]一覧(今年度)'!J20</f>
        <v>1662012</v>
      </c>
      <c r="K21" s="98">
        <v>1646909</v>
      </c>
      <c r="L21" s="50">
        <f t="shared" si="3"/>
        <v>0.91705127605714709</v>
      </c>
      <c r="M21" s="99">
        <f t="shared" si="4"/>
        <v>97.74772277629053</v>
      </c>
      <c r="N21" s="100">
        <f t="shared" si="4"/>
        <v>20.639047393951671</v>
      </c>
      <c r="O21" s="101">
        <f t="shared" si="4"/>
        <v>93.882593377766256</v>
      </c>
      <c r="P21" s="102">
        <v>94.435400495311512</v>
      </c>
      <c r="Q21" s="103">
        <f>SUM('[1]一覧(今年度)'!EA20,'[1]一覧(今年度)'!EC20)</f>
        <v>0</v>
      </c>
      <c r="R21" s="103">
        <f>SUM('[1]一覧(今年度)'!EB20,'[1]一覧(今年度)'!ED20)</f>
        <v>0</v>
      </c>
      <c r="S21" s="104">
        <f>'[1]一覧(今年度)'!EH20</f>
        <v>97</v>
      </c>
      <c r="T21" s="105">
        <f>'[1]一覧(今年度)'!EI20</f>
        <v>0</v>
      </c>
      <c r="U21" s="106">
        <f t="shared" si="0"/>
        <v>97</v>
      </c>
      <c r="V21" s="107">
        <f>'[1]一覧(今年度)'!FW20</f>
        <v>467</v>
      </c>
      <c r="W21" s="105">
        <f>'[1]一覧(今年度)'!FX20</f>
        <v>5402</v>
      </c>
      <c r="X21" s="106">
        <f t="shared" ref="X21:X41" si="7">SUM(V21:W21)</f>
        <v>5869</v>
      </c>
      <c r="Y21" s="104">
        <f t="shared" si="1"/>
        <v>37414</v>
      </c>
      <c r="Z21" s="105">
        <f t="shared" si="1"/>
        <v>65111</v>
      </c>
      <c r="AA21" s="106">
        <f t="shared" si="6"/>
        <v>102525</v>
      </c>
    </row>
    <row r="22" spans="1:27" ht="14.25" x14ac:dyDescent="0.15">
      <c r="A22" s="44"/>
      <c r="B22" s="61" t="s">
        <v>49</v>
      </c>
      <c r="C22" s="62">
        <f>'[1]一覧(今年度)'!E21</f>
        <v>524448</v>
      </c>
      <c r="D22" s="63">
        <f>'[1]一覧(今年度)'!F21</f>
        <v>2901</v>
      </c>
      <c r="E22" s="64">
        <f>'[1]一覧(今年度)'!G21</f>
        <v>527793</v>
      </c>
      <c r="F22" s="108">
        <v>487537</v>
      </c>
      <c r="G22" s="66">
        <f t="shared" si="2"/>
        <v>8.2570143394244955</v>
      </c>
      <c r="H22" s="67">
        <f>'[1]一覧(今年度)'!H21</f>
        <v>523743</v>
      </c>
      <c r="I22" s="68">
        <f>'[1]一覧(今年度)'!I21</f>
        <v>454</v>
      </c>
      <c r="J22" s="64">
        <f>'[1]一覧(今年度)'!J21</f>
        <v>524641</v>
      </c>
      <c r="K22" s="108">
        <v>484592</v>
      </c>
      <c r="L22" s="66">
        <f t="shared" si="3"/>
        <v>8.2644781589460834</v>
      </c>
      <c r="M22" s="99">
        <f t="shared" si="4"/>
        <v>99.86557294526817</v>
      </c>
      <c r="N22" s="100">
        <f t="shared" si="4"/>
        <v>15.649775939331265</v>
      </c>
      <c r="O22" s="101">
        <f t="shared" si="4"/>
        <v>99.402796171984093</v>
      </c>
      <c r="P22" s="102">
        <v>99.395943282253455</v>
      </c>
      <c r="Q22" s="73">
        <f>SUM('[1]一覧(今年度)'!EA21,'[1]一覧(今年度)'!EC21)</f>
        <v>0</v>
      </c>
      <c r="R22" s="73">
        <f>SUM('[1]一覧(今年度)'!EB21,'[1]一覧(今年度)'!ED21)</f>
        <v>0</v>
      </c>
      <c r="S22" s="74">
        <f>'[1]一覧(今年度)'!EH21</f>
        <v>0</v>
      </c>
      <c r="T22" s="63">
        <f>'[1]一覧(今年度)'!EI21</f>
        <v>0</v>
      </c>
      <c r="U22" s="106">
        <f t="shared" si="0"/>
        <v>0</v>
      </c>
      <c r="V22" s="62">
        <f>'[1]一覧(今年度)'!FW21</f>
        <v>0</v>
      </c>
      <c r="W22" s="63">
        <f>'[1]一覧(今年度)'!FX21</f>
        <v>97</v>
      </c>
      <c r="X22" s="106">
        <f t="shared" si="7"/>
        <v>97</v>
      </c>
      <c r="Y22" s="74">
        <f t="shared" si="1"/>
        <v>705</v>
      </c>
      <c r="Z22" s="63">
        <f t="shared" si="1"/>
        <v>2350</v>
      </c>
      <c r="AA22" s="106">
        <f t="shared" si="6"/>
        <v>3055</v>
      </c>
    </row>
    <row r="23" spans="1:27" ht="14.25" x14ac:dyDescent="0.15">
      <c r="A23" s="44"/>
      <c r="B23" s="61" t="s">
        <v>50</v>
      </c>
      <c r="C23" s="62">
        <f>'[1]一覧(今年度)'!E22</f>
        <v>3076424</v>
      </c>
      <c r="D23" s="63">
        <f>'[1]一覧(今年度)'!F22</f>
        <v>87225</v>
      </c>
      <c r="E23" s="64">
        <f>'[1]一覧(今年度)'!G22</f>
        <v>3167106</v>
      </c>
      <c r="F23" s="108">
        <v>3076269</v>
      </c>
      <c r="G23" s="66">
        <f t="shared" si="2"/>
        <v>2.9528301978793143</v>
      </c>
      <c r="H23" s="67">
        <f>'[1]一覧(今年度)'!H22</f>
        <v>3050897</v>
      </c>
      <c r="I23" s="68">
        <f>'[1]一覧(今年度)'!I22</f>
        <v>21498</v>
      </c>
      <c r="J23" s="64">
        <f>'[1]一覧(今年度)'!J22</f>
        <v>3075852</v>
      </c>
      <c r="K23" s="108">
        <v>2983956</v>
      </c>
      <c r="L23" s="66">
        <f t="shared" si="3"/>
        <v>3.0796700755641169</v>
      </c>
      <c r="M23" s="99">
        <f t="shared" si="4"/>
        <v>99.170237912589414</v>
      </c>
      <c r="N23" s="100">
        <f t="shared" si="4"/>
        <v>24.646603611349956</v>
      </c>
      <c r="O23" s="101">
        <f t="shared" si="4"/>
        <v>97.118694480071071</v>
      </c>
      <c r="P23" s="102">
        <v>96.9991896027298</v>
      </c>
      <c r="Q23" s="73">
        <f>SUM('[1]一覧(今年度)'!EA22,'[1]一覧(今年度)'!EC22)</f>
        <v>0</v>
      </c>
      <c r="R23" s="73">
        <f>SUM('[1]一覧(今年度)'!EB22,'[1]一覧(今年度)'!ED22)</f>
        <v>0</v>
      </c>
      <c r="S23" s="74">
        <f>'[1]一覧(今年度)'!EH22</f>
        <v>1049</v>
      </c>
      <c r="T23" s="63">
        <f>'[1]一覧(今年度)'!EI22</f>
        <v>0</v>
      </c>
      <c r="U23" s="106">
        <f t="shared" si="0"/>
        <v>1049</v>
      </c>
      <c r="V23" s="62">
        <f>'[1]一覧(今年度)'!FW22</f>
        <v>0</v>
      </c>
      <c r="W23" s="63">
        <f>'[1]一覧(今年度)'!FX22</f>
        <v>8214</v>
      </c>
      <c r="X23" s="106">
        <f t="shared" si="7"/>
        <v>8214</v>
      </c>
      <c r="Y23" s="74">
        <f t="shared" si="1"/>
        <v>26576</v>
      </c>
      <c r="Z23" s="63">
        <f t="shared" si="1"/>
        <v>57513</v>
      </c>
      <c r="AA23" s="106">
        <f t="shared" si="6"/>
        <v>84089</v>
      </c>
    </row>
    <row r="24" spans="1:27" ht="14.25" x14ac:dyDescent="0.15">
      <c r="A24" s="44"/>
      <c r="B24" s="61" t="s">
        <v>51</v>
      </c>
      <c r="C24" s="62">
        <f>'[1]一覧(今年度)'!E23</f>
        <v>1393840</v>
      </c>
      <c r="D24" s="63">
        <f>'[1]一覧(今年度)'!F23</f>
        <v>49817</v>
      </c>
      <c r="E24" s="64">
        <f>'[1]一覧(今年度)'!G23</f>
        <v>1445885</v>
      </c>
      <c r="F24" s="108">
        <v>1332034</v>
      </c>
      <c r="G24" s="66">
        <f t="shared" si="2"/>
        <v>8.547154201769624</v>
      </c>
      <c r="H24" s="67">
        <f>'[1]一覧(今年度)'!H23</f>
        <v>1385425</v>
      </c>
      <c r="I24" s="68">
        <f>'[1]一覧(今年度)'!I23</f>
        <v>14373</v>
      </c>
      <c r="J24" s="64">
        <f>'[1]一覧(今年度)'!J23</f>
        <v>1402026</v>
      </c>
      <c r="K24" s="108">
        <v>1281410</v>
      </c>
      <c r="L24" s="66">
        <f t="shared" si="3"/>
        <v>9.4127562606815935</v>
      </c>
      <c r="M24" s="99">
        <f t="shared" si="4"/>
        <v>99.396272168972047</v>
      </c>
      <c r="N24" s="100">
        <f t="shared" si="4"/>
        <v>28.85159684445069</v>
      </c>
      <c r="O24" s="101">
        <f t="shared" si="4"/>
        <v>96.966632892657429</v>
      </c>
      <c r="P24" s="102">
        <v>96.199496409250813</v>
      </c>
      <c r="Q24" s="73">
        <f>SUM('[1]一覧(今年度)'!EA23,'[1]一覧(今年度)'!EC23)</f>
        <v>0</v>
      </c>
      <c r="R24" s="73">
        <f>SUM('[1]一覧(今年度)'!EB23,'[1]一覧(今年度)'!ED23)</f>
        <v>0</v>
      </c>
      <c r="S24" s="74">
        <f>'[1]一覧(今年度)'!EH23</f>
        <v>8</v>
      </c>
      <c r="T24" s="63">
        <f>'[1]一覧(今年度)'!EI23</f>
        <v>27</v>
      </c>
      <c r="U24" s="106">
        <f t="shared" si="0"/>
        <v>35</v>
      </c>
      <c r="V24" s="62">
        <f>'[1]一覧(今年度)'!FW23</f>
        <v>0</v>
      </c>
      <c r="W24" s="63">
        <f>'[1]一覧(今年度)'!FX23</f>
        <v>938</v>
      </c>
      <c r="X24" s="106">
        <f t="shared" si="7"/>
        <v>938</v>
      </c>
      <c r="Y24" s="74">
        <f t="shared" si="1"/>
        <v>8423</v>
      </c>
      <c r="Z24" s="63">
        <f t="shared" si="1"/>
        <v>34533</v>
      </c>
      <c r="AA24" s="106">
        <f t="shared" si="6"/>
        <v>42956</v>
      </c>
    </row>
    <row r="25" spans="1:27" ht="14.25" x14ac:dyDescent="0.15">
      <c r="A25" s="44"/>
      <c r="B25" s="61" t="s">
        <v>52</v>
      </c>
      <c r="C25" s="62">
        <f>'[1]一覧(今年度)'!E24</f>
        <v>4512847</v>
      </c>
      <c r="D25" s="63">
        <f>'[1]一覧(今年度)'!F24</f>
        <v>144121</v>
      </c>
      <c r="E25" s="64">
        <f>'[1]一覧(今年度)'!G24</f>
        <v>4663639</v>
      </c>
      <c r="F25" s="108">
        <v>4498596</v>
      </c>
      <c r="G25" s="66">
        <f t="shared" si="2"/>
        <v>3.6687668774879985</v>
      </c>
      <c r="H25" s="67">
        <f>'[1]一覧(今年度)'!H24</f>
        <v>4471778</v>
      </c>
      <c r="I25" s="68">
        <f>'[1]一覧(今年度)'!I24</f>
        <v>41164</v>
      </c>
      <c r="J25" s="64">
        <f>'[1]一覧(今年度)'!J24</f>
        <v>4519613</v>
      </c>
      <c r="K25" s="108">
        <v>4347658</v>
      </c>
      <c r="L25" s="66">
        <f t="shared" si="3"/>
        <v>3.9551179048582021</v>
      </c>
      <c r="M25" s="99">
        <f t="shared" si="4"/>
        <v>99.089953636806214</v>
      </c>
      <c r="N25" s="100">
        <f t="shared" si="4"/>
        <v>28.562111003948072</v>
      </c>
      <c r="O25" s="101">
        <f t="shared" si="4"/>
        <v>96.911724942689602</v>
      </c>
      <c r="P25" s="102">
        <v>96.644775392144567</v>
      </c>
      <c r="Q25" s="73">
        <f>SUM('[1]一覧(今年度)'!EA24,'[1]一覧(今年度)'!EC24)</f>
        <v>0</v>
      </c>
      <c r="R25" s="73">
        <f>SUM('[1]一覧(今年度)'!EB24,'[1]一覧(今年度)'!ED24)</f>
        <v>0</v>
      </c>
      <c r="S25" s="74">
        <f>'[1]一覧(今年度)'!EH24</f>
        <v>442</v>
      </c>
      <c r="T25" s="63">
        <f>'[1]一覧(今年度)'!EI24</f>
        <v>2</v>
      </c>
      <c r="U25" s="106">
        <f t="shared" si="0"/>
        <v>444</v>
      </c>
      <c r="V25" s="62">
        <f>'[1]一覧(今年度)'!FW24</f>
        <v>30</v>
      </c>
      <c r="W25" s="63">
        <f>'[1]一覧(今年度)'!FX24</f>
        <v>5781</v>
      </c>
      <c r="X25" s="106">
        <f t="shared" si="7"/>
        <v>5811</v>
      </c>
      <c r="Y25" s="74">
        <f t="shared" si="1"/>
        <v>41481</v>
      </c>
      <c r="Z25" s="63">
        <f t="shared" si="1"/>
        <v>97178</v>
      </c>
      <c r="AA25" s="106">
        <f t="shared" si="6"/>
        <v>138659</v>
      </c>
    </row>
    <row r="26" spans="1:27" ht="14.25" x14ac:dyDescent="0.15">
      <c r="A26" s="44"/>
      <c r="B26" s="61" t="s">
        <v>53</v>
      </c>
      <c r="C26" s="62">
        <f>'[1]一覧(今年度)'!E25</f>
        <v>938869</v>
      </c>
      <c r="D26" s="63">
        <f>'[1]一覧(今年度)'!F25</f>
        <v>50201</v>
      </c>
      <c r="E26" s="64">
        <f>'[1]一覧(今年度)'!G25</f>
        <v>991224</v>
      </c>
      <c r="F26" s="108">
        <v>953654</v>
      </c>
      <c r="G26" s="66">
        <f t="shared" si="2"/>
        <v>3.9395839581231766</v>
      </c>
      <c r="H26" s="67">
        <f>'[1]一覧(今年度)'!H25</f>
        <v>923575</v>
      </c>
      <c r="I26" s="68">
        <f>'[1]一覧(今年度)'!I25</f>
        <v>10517</v>
      </c>
      <c r="J26" s="64">
        <f>'[1]一覧(今年度)'!J25</f>
        <v>936246</v>
      </c>
      <c r="K26" s="108">
        <v>897428</v>
      </c>
      <c r="L26" s="66">
        <f t="shared" si="3"/>
        <v>4.3254723498709646</v>
      </c>
      <c r="M26" s="99">
        <f t="shared" si="4"/>
        <v>98.371018747024337</v>
      </c>
      <c r="N26" s="100">
        <f t="shared" si="4"/>
        <v>20.949781876855042</v>
      </c>
      <c r="O26" s="101">
        <f t="shared" si="4"/>
        <v>94.453524127745098</v>
      </c>
      <c r="P26" s="102">
        <v>94.104150981383185</v>
      </c>
      <c r="Q26" s="73">
        <f>SUM('[1]一覧(今年度)'!EA25,'[1]一覧(今年度)'!EC25)</f>
        <v>0</v>
      </c>
      <c r="R26" s="73">
        <f>SUM('[1]一覧(今年度)'!EB25,'[1]一覧(今年度)'!ED25)</f>
        <v>0</v>
      </c>
      <c r="S26" s="74">
        <f>'[1]一覧(今年度)'!EH25</f>
        <v>134</v>
      </c>
      <c r="T26" s="63">
        <f>'[1]一覧(今年度)'!EI25</f>
        <v>0</v>
      </c>
      <c r="U26" s="106">
        <f t="shared" si="0"/>
        <v>134</v>
      </c>
      <c r="V26" s="62">
        <f>'[1]一覧(今年度)'!FW25</f>
        <v>0</v>
      </c>
      <c r="W26" s="63">
        <f>'[1]一覧(今年度)'!FX25</f>
        <v>570</v>
      </c>
      <c r="X26" s="106">
        <f t="shared" si="7"/>
        <v>570</v>
      </c>
      <c r="Y26" s="74">
        <f t="shared" si="1"/>
        <v>15428</v>
      </c>
      <c r="Z26" s="63">
        <f t="shared" si="1"/>
        <v>39114</v>
      </c>
      <c r="AA26" s="106">
        <f t="shared" si="6"/>
        <v>54542</v>
      </c>
    </row>
    <row r="27" spans="1:27" ht="14.25" x14ac:dyDescent="0.15">
      <c r="A27" s="44"/>
      <c r="B27" s="109" t="s">
        <v>54</v>
      </c>
      <c r="C27" s="110">
        <f>'[1]一覧(今年度)'!E26</f>
        <v>1440742</v>
      </c>
      <c r="D27" s="111">
        <f>'[1]一覧(今年度)'!F26</f>
        <v>45333</v>
      </c>
      <c r="E27" s="112">
        <f>'[1]一覧(今年度)'!G26</f>
        <v>1489438</v>
      </c>
      <c r="F27" s="113">
        <v>1272687</v>
      </c>
      <c r="G27" s="114">
        <f t="shared" si="2"/>
        <v>17.030974622982715</v>
      </c>
      <c r="H27" s="115">
        <f>'[1]一覧(今年度)'!H26</f>
        <v>1429450</v>
      </c>
      <c r="I27" s="116">
        <f>'[1]一覧(今年度)'!I26</f>
        <v>6249</v>
      </c>
      <c r="J27" s="112">
        <f>'[1]一覧(今年度)'!J26</f>
        <v>1439062</v>
      </c>
      <c r="K27" s="113">
        <v>1226327</v>
      </c>
      <c r="L27" s="114">
        <f t="shared" si="3"/>
        <v>17.347330687492001</v>
      </c>
      <c r="M27" s="117">
        <f t="shared" si="4"/>
        <v>99.216237188892947</v>
      </c>
      <c r="N27" s="118">
        <f t="shared" si="4"/>
        <v>13.784660181324861</v>
      </c>
      <c r="O27" s="119">
        <f t="shared" si="4"/>
        <v>96.617784694629776</v>
      </c>
      <c r="P27" s="120">
        <v>96.3573133064139</v>
      </c>
      <c r="Q27" s="121">
        <f>SUM('[1]一覧(今年度)'!EA26,'[1]一覧(今年度)'!EC26)</f>
        <v>0</v>
      </c>
      <c r="R27" s="121">
        <f>SUM('[1]一覧(今年度)'!EB26,'[1]一覧(今年度)'!ED26)</f>
        <v>0</v>
      </c>
      <c r="S27" s="122">
        <f>'[1]一覧(今年度)'!EH26</f>
        <v>135</v>
      </c>
      <c r="T27" s="111">
        <f>'[1]一覧(今年度)'!EI26</f>
        <v>61</v>
      </c>
      <c r="U27" s="123">
        <f t="shared" si="0"/>
        <v>196</v>
      </c>
      <c r="V27" s="110">
        <f>'[1]一覧(今年度)'!FW26</f>
        <v>0</v>
      </c>
      <c r="W27" s="111">
        <f>'[1]一覧(今年度)'!FX26</f>
        <v>2075</v>
      </c>
      <c r="X27" s="123">
        <f t="shared" si="7"/>
        <v>2075</v>
      </c>
      <c r="Y27" s="122">
        <f t="shared" si="1"/>
        <v>11427</v>
      </c>
      <c r="Z27" s="111">
        <f t="shared" si="1"/>
        <v>37070</v>
      </c>
      <c r="AA27" s="123">
        <f t="shared" si="6"/>
        <v>48497</v>
      </c>
    </row>
    <row r="28" spans="1:27" ht="14.25" x14ac:dyDescent="0.15">
      <c r="A28" s="44"/>
      <c r="B28" s="45" t="s">
        <v>55</v>
      </c>
      <c r="C28" s="46">
        <f>'[1]一覧(今年度)'!E27</f>
        <v>3954019</v>
      </c>
      <c r="D28" s="47">
        <f>'[1]一覧(今年度)'!F27</f>
        <v>97034</v>
      </c>
      <c r="E28" s="48">
        <f>'[1]一覧(今年度)'!G27</f>
        <v>4057193</v>
      </c>
      <c r="F28" s="98">
        <v>3936370</v>
      </c>
      <c r="G28" s="50">
        <f t="shared" si="2"/>
        <v>3.069401504431748</v>
      </c>
      <c r="H28" s="51">
        <f>'[1]一覧(今年度)'!H27</f>
        <v>3923340</v>
      </c>
      <c r="I28" s="52">
        <f>'[1]一覧(今年度)'!I27</f>
        <v>27691</v>
      </c>
      <c r="J28" s="48">
        <f>'[1]一覧(今年度)'!J27</f>
        <v>3957171</v>
      </c>
      <c r="K28" s="98">
        <v>3828694</v>
      </c>
      <c r="L28" s="50">
        <f t="shared" si="3"/>
        <v>3.3556351069059054</v>
      </c>
      <c r="M28" s="124">
        <f t="shared" si="4"/>
        <v>99.22410590338589</v>
      </c>
      <c r="N28" s="54">
        <f t="shared" si="4"/>
        <v>28.537419873446424</v>
      </c>
      <c r="O28" s="55">
        <f t="shared" si="4"/>
        <v>97.534699483115546</v>
      </c>
      <c r="P28" s="56">
        <v>97.264586408289873</v>
      </c>
      <c r="Q28" s="57">
        <f>SUM('[1]一覧(今年度)'!EA27,'[1]一覧(今年度)'!EC27)</f>
        <v>0</v>
      </c>
      <c r="R28" s="57">
        <f>SUM('[1]一覧(今年度)'!EB27,'[1]一覧(今年度)'!ED27)</f>
        <v>0</v>
      </c>
      <c r="S28" s="58">
        <f>'[1]一覧(今年度)'!EH27</f>
        <v>529</v>
      </c>
      <c r="T28" s="47">
        <f>'[1]一覧(今年度)'!EI27</f>
        <v>142</v>
      </c>
      <c r="U28" s="59">
        <f t="shared" si="0"/>
        <v>671</v>
      </c>
      <c r="V28" s="46">
        <f>'[1]一覧(今年度)'!FW27</f>
        <v>532</v>
      </c>
      <c r="W28" s="47">
        <f>'[1]一覧(今年度)'!FX27</f>
        <v>4491</v>
      </c>
      <c r="X28" s="59">
        <f t="shared" si="7"/>
        <v>5023</v>
      </c>
      <c r="Y28" s="58">
        <f t="shared" si="1"/>
        <v>30676</v>
      </c>
      <c r="Z28" s="47">
        <f t="shared" si="1"/>
        <v>64994</v>
      </c>
      <c r="AA28" s="59">
        <f t="shared" si="6"/>
        <v>95670</v>
      </c>
    </row>
    <row r="29" spans="1:27" ht="14.25" x14ac:dyDescent="0.15">
      <c r="A29" s="44"/>
      <c r="B29" s="61" t="s">
        <v>56</v>
      </c>
      <c r="C29" s="62">
        <f>'[1]一覧(今年度)'!E28</f>
        <v>1368814</v>
      </c>
      <c r="D29" s="63">
        <f>'[1]一覧(今年度)'!F28</f>
        <v>35371</v>
      </c>
      <c r="E29" s="64">
        <f>'[1]一覧(今年度)'!G28</f>
        <v>1406718</v>
      </c>
      <c r="F29" s="108">
        <v>1331011</v>
      </c>
      <c r="G29" s="66">
        <f t="shared" si="2"/>
        <v>5.6879319554834638</v>
      </c>
      <c r="H29" s="67">
        <f>'[1]一覧(今年度)'!H28</f>
        <v>1356163</v>
      </c>
      <c r="I29" s="68">
        <f>'[1]一覧(今年度)'!I28</f>
        <v>10899</v>
      </c>
      <c r="J29" s="64">
        <f>'[1]一覧(今年度)'!J28</f>
        <v>1369595</v>
      </c>
      <c r="K29" s="108">
        <v>1291926</v>
      </c>
      <c r="L29" s="66">
        <f t="shared" si="3"/>
        <v>6.0118768412432289</v>
      </c>
      <c r="M29" s="99">
        <f t="shared" si="4"/>
        <v>99.075769242570573</v>
      </c>
      <c r="N29" s="100">
        <f t="shared" si="4"/>
        <v>30.813378191173562</v>
      </c>
      <c r="O29" s="101">
        <f t="shared" si="4"/>
        <v>97.361020474608267</v>
      </c>
      <c r="P29" s="102">
        <v>97.063510369185522</v>
      </c>
      <c r="Q29" s="73">
        <f>SUM('[1]一覧(今年度)'!EA28,'[1]一覧(今年度)'!EC28)</f>
        <v>0</v>
      </c>
      <c r="R29" s="73">
        <f>SUM('[1]一覧(今年度)'!EB28,'[1]一覧(今年度)'!ED28)</f>
        <v>0</v>
      </c>
      <c r="S29" s="74">
        <f>'[1]一覧(今年度)'!EH28</f>
        <v>425</v>
      </c>
      <c r="T29" s="63">
        <f>'[1]一覧(今年度)'!EI28</f>
        <v>0</v>
      </c>
      <c r="U29" s="106">
        <f t="shared" si="0"/>
        <v>425</v>
      </c>
      <c r="V29" s="62">
        <f>'[1]一覧(今年度)'!FW28</f>
        <v>122</v>
      </c>
      <c r="W29" s="63">
        <f>'[1]一覧(今年度)'!FX28</f>
        <v>3707</v>
      </c>
      <c r="X29" s="106">
        <f t="shared" si="7"/>
        <v>3829</v>
      </c>
      <c r="Y29" s="74">
        <f t="shared" si="1"/>
        <v>12954</v>
      </c>
      <c r="Z29" s="63">
        <f t="shared" si="1"/>
        <v>20765</v>
      </c>
      <c r="AA29" s="106">
        <f t="shared" si="6"/>
        <v>33719</v>
      </c>
    </row>
    <row r="30" spans="1:27" ht="14.25" x14ac:dyDescent="0.15">
      <c r="A30" s="44"/>
      <c r="B30" s="61" t="s">
        <v>57</v>
      </c>
      <c r="C30" s="62">
        <f>'[1]一覧(今年度)'!E29</f>
        <v>1806361</v>
      </c>
      <c r="D30" s="63">
        <f>'[1]一覧(今年度)'!F29</f>
        <v>58970</v>
      </c>
      <c r="E30" s="64">
        <f>'[1]一覧(今年度)'!G29</f>
        <v>1867255</v>
      </c>
      <c r="F30" s="108">
        <v>1738423</v>
      </c>
      <c r="G30" s="66">
        <f t="shared" si="2"/>
        <v>7.4108545503597227</v>
      </c>
      <c r="H30" s="67">
        <f>'[1]一覧(今年度)'!H29</f>
        <v>1800714</v>
      </c>
      <c r="I30" s="68">
        <f>'[1]一覧(今年度)'!I29</f>
        <v>38782</v>
      </c>
      <c r="J30" s="64">
        <f>'[1]一覧(今年度)'!J29</f>
        <v>1841420</v>
      </c>
      <c r="K30" s="108">
        <v>1677901</v>
      </c>
      <c r="L30" s="66">
        <f t="shared" si="3"/>
        <v>9.745449820936992</v>
      </c>
      <c r="M30" s="99">
        <f t="shared" si="4"/>
        <v>99.687382533170279</v>
      </c>
      <c r="N30" s="100">
        <f t="shared" si="4"/>
        <v>65.765643547566555</v>
      </c>
      <c r="O30" s="101">
        <f t="shared" si="4"/>
        <v>98.616418218186581</v>
      </c>
      <c r="P30" s="102">
        <v>96.518568840840231</v>
      </c>
      <c r="Q30" s="73">
        <f>SUM('[1]一覧(今年度)'!EA29,'[1]一覧(今年度)'!EC29)</f>
        <v>0</v>
      </c>
      <c r="R30" s="73">
        <f>SUM('[1]一覧(今年度)'!EB29,'[1]一覧(今年度)'!ED29)</f>
        <v>0</v>
      </c>
      <c r="S30" s="74">
        <f>'[1]一覧(今年度)'!EH29</f>
        <v>0</v>
      </c>
      <c r="T30" s="63">
        <f>'[1]一覧(今年度)'!EI29</f>
        <v>0</v>
      </c>
      <c r="U30" s="106">
        <f t="shared" si="0"/>
        <v>0</v>
      </c>
      <c r="V30" s="62">
        <f>'[1]一覧(今年度)'!FW29</f>
        <v>28</v>
      </c>
      <c r="W30" s="63">
        <f>'[1]一覧(今年度)'!FX29</f>
        <v>1491</v>
      </c>
      <c r="X30" s="106">
        <f t="shared" si="7"/>
        <v>1519</v>
      </c>
      <c r="Y30" s="74">
        <f t="shared" si="1"/>
        <v>5619</v>
      </c>
      <c r="Z30" s="63">
        <f t="shared" si="1"/>
        <v>18697</v>
      </c>
      <c r="AA30" s="106">
        <f t="shared" si="6"/>
        <v>24316</v>
      </c>
    </row>
    <row r="31" spans="1:27" ht="14.25" x14ac:dyDescent="0.15">
      <c r="A31" s="44"/>
      <c r="B31" s="61" t="s">
        <v>58</v>
      </c>
      <c r="C31" s="62">
        <f>'[1]一覧(今年度)'!E30</f>
        <v>2059629</v>
      </c>
      <c r="D31" s="63">
        <f>'[1]一覧(今年度)'!F30</f>
        <v>57001</v>
      </c>
      <c r="E31" s="64">
        <f>'[1]一覧(今年度)'!G30</f>
        <v>2119886</v>
      </c>
      <c r="F31" s="108">
        <v>2136093</v>
      </c>
      <c r="G31" s="66">
        <f t="shared" si="2"/>
        <v>-0.75872164741890913</v>
      </c>
      <c r="H31" s="67">
        <f>'[1]一覧(今年度)'!H30</f>
        <v>2042569</v>
      </c>
      <c r="I31" s="68">
        <f>'[1]一覧(今年度)'!I30</f>
        <v>12104</v>
      </c>
      <c r="J31" s="64">
        <f>'[1]一覧(今年度)'!J30</f>
        <v>2057929</v>
      </c>
      <c r="K31" s="108">
        <v>2071407</v>
      </c>
      <c r="L31" s="66">
        <f t="shared" si="3"/>
        <v>-0.65066884489624688</v>
      </c>
      <c r="M31" s="99">
        <f t="shared" si="4"/>
        <v>99.17169548496355</v>
      </c>
      <c r="N31" s="100">
        <f t="shared" si="4"/>
        <v>21.234715180435433</v>
      </c>
      <c r="O31" s="101">
        <f t="shared" si="4"/>
        <v>97.077342838246963</v>
      </c>
      <c r="P31" s="102">
        <v>96.971761060965051</v>
      </c>
      <c r="Q31" s="73">
        <f>SUM('[1]一覧(今年度)'!EA30,'[1]一覧(今年度)'!EC30)</f>
        <v>0</v>
      </c>
      <c r="R31" s="73">
        <f>SUM('[1]一覧(今年度)'!EB30,'[1]一覧(今年度)'!ED30)</f>
        <v>0</v>
      </c>
      <c r="S31" s="74">
        <f>'[1]一覧(今年度)'!EH30</f>
        <v>29</v>
      </c>
      <c r="T31" s="63">
        <f>'[1]一覧(今年度)'!EI30</f>
        <v>0</v>
      </c>
      <c r="U31" s="106">
        <f t="shared" si="0"/>
        <v>29</v>
      </c>
      <c r="V31" s="62">
        <f>'[1]一覧(今年度)'!FW30</f>
        <v>0</v>
      </c>
      <c r="W31" s="63">
        <f>'[1]一覧(今年度)'!FX30</f>
        <v>456</v>
      </c>
      <c r="X31" s="106">
        <f t="shared" si="7"/>
        <v>456</v>
      </c>
      <c r="Y31" s="74">
        <f t="shared" si="1"/>
        <v>17089</v>
      </c>
      <c r="Z31" s="63">
        <f t="shared" si="1"/>
        <v>44441</v>
      </c>
      <c r="AA31" s="106">
        <f t="shared" si="6"/>
        <v>61530</v>
      </c>
    </row>
    <row r="32" spans="1:27" ht="14.25" x14ac:dyDescent="0.15">
      <c r="A32" s="44"/>
      <c r="B32" s="61" t="s">
        <v>59</v>
      </c>
      <c r="C32" s="62">
        <f>'[1]一覧(今年度)'!E31</f>
        <v>5134678</v>
      </c>
      <c r="D32" s="63">
        <f>'[1]一覧(今年度)'!F31</f>
        <v>98474</v>
      </c>
      <c r="E32" s="64">
        <f>'[1]一覧(今年度)'!G31</f>
        <v>5238363</v>
      </c>
      <c r="F32" s="108">
        <v>4736731</v>
      </c>
      <c r="G32" s="66">
        <f t="shared" si="2"/>
        <v>10.590257289257085</v>
      </c>
      <c r="H32" s="67">
        <f>'[1]一覧(今年度)'!H31</f>
        <v>5108448</v>
      </c>
      <c r="I32" s="68">
        <f>'[1]一覧(今年度)'!I31</f>
        <v>22660</v>
      </c>
      <c r="J32" s="64">
        <f>'[1]一覧(今年度)'!J31</f>
        <v>5136319</v>
      </c>
      <c r="K32" s="108">
        <v>4636298</v>
      </c>
      <c r="L32" s="66">
        <f t="shared" si="3"/>
        <v>10.784919347289582</v>
      </c>
      <c r="M32" s="99">
        <f t="shared" si="4"/>
        <v>99.489159787624459</v>
      </c>
      <c r="N32" s="100">
        <f t="shared" si="4"/>
        <v>23.011150151308975</v>
      </c>
      <c r="O32" s="101">
        <f t="shared" si="4"/>
        <v>98.051986851617585</v>
      </c>
      <c r="P32" s="102">
        <v>97.879698044917475</v>
      </c>
      <c r="Q32" s="73">
        <f>SUM('[1]一覧(今年度)'!EA31,'[1]一覧(今年度)'!EC31)</f>
        <v>0</v>
      </c>
      <c r="R32" s="73">
        <f>SUM('[1]一覧(今年度)'!EB31,'[1]一覧(今年度)'!ED31)</f>
        <v>0</v>
      </c>
      <c r="S32" s="74">
        <f>'[1]一覧(今年度)'!EH31</f>
        <v>1438</v>
      </c>
      <c r="T32" s="63">
        <f>'[1]一覧(今年度)'!EI31</f>
        <v>229</v>
      </c>
      <c r="U32" s="106">
        <f t="shared" si="0"/>
        <v>1667</v>
      </c>
      <c r="V32" s="62">
        <f>'[1]一覧(今年度)'!FW31</f>
        <v>44</v>
      </c>
      <c r="W32" s="63">
        <f>'[1]一覧(今年度)'!FX31</f>
        <v>6146</v>
      </c>
      <c r="X32" s="106">
        <f t="shared" si="7"/>
        <v>6190</v>
      </c>
      <c r="Y32" s="74">
        <f t="shared" si="1"/>
        <v>27624</v>
      </c>
      <c r="Z32" s="63">
        <f t="shared" si="1"/>
        <v>69897</v>
      </c>
      <c r="AA32" s="106">
        <f t="shared" si="6"/>
        <v>97521</v>
      </c>
    </row>
    <row r="33" spans="1:27" ht="14.25" x14ac:dyDescent="0.15">
      <c r="A33" s="44"/>
      <c r="B33" s="61" t="s">
        <v>60</v>
      </c>
      <c r="C33" s="62">
        <f>'[1]一覧(今年度)'!E32</f>
        <v>7161707</v>
      </c>
      <c r="D33" s="63">
        <f>'[1]一覧(今年度)'!F32</f>
        <v>77394</v>
      </c>
      <c r="E33" s="64">
        <f>'[1]一覧(今年度)'!G32</f>
        <v>7245315</v>
      </c>
      <c r="F33" s="108">
        <v>5987563</v>
      </c>
      <c r="G33" s="66">
        <f t="shared" si="2"/>
        <v>21.006075426680269</v>
      </c>
      <c r="H33" s="67">
        <f>'[1]一覧(今年度)'!H32</f>
        <v>7138062</v>
      </c>
      <c r="I33" s="68">
        <f>'[1]一覧(今年度)'!I32</f>
        <v>19595</v>
      </c>
      <c r="J33" s="64">
        <f>'[1]一覧(今年度)'!J32</f>
        <v>7163871</v>
      </c>
      <c r="K33" s="108">
        <v>5903931</v>
      </c>
      <c r="L33" s="66">
        <f t="shared" si="3"/>
        <v>21.340696563018774</v>
      </c>
      <c r="M33" s="99">
        <f t="shared" si="4"/>
        <v>99.66984128225296</v>
      </c>
      <c r="N33" s="100">
        <f t="shared" si="4"/>
        <v>25.318500142129878</v>
      </c>
      <c r="O33" s="101">
        <f t="shared" si="4"/>
        <v>98.875908086811961</v>
      </c>
      <c r="P33" s="102">
        <v>98.603238078664063</v>
      </c>
      <c r="Q33" s="73">
        <f>SUM('[1]一覧(今年度)'!EA32,'[1]一覧(今年度)'!EC32)</f>
        <v>0</v>
      </c>
      <c r="R33" s="73">
        <f>SUM('[1]一覧(今年度)'!EB32,'[1]一覧(今年度)'!ED32)</f>
        <v>0</v>
      </c>
      <c r="S33" s="74">
        <f>'[1]一覧(今年度)'!EH32</f>
        <v>481</v>
      </c>
      <c r="T33" s="63">
        <f>'[1]一覧(今年度)'!EI32</f>
        <v>115</v>
      </c>
      <c r="U33" s="106">
        <f t="shared" si="0"/>
        <v>596</v>
      </c>
      <c r="V33" s="62">
        <f>'[1]一覧(今年度)'!FW32</f>
        <v>1061</v>
      </c>
      <c r="W33" s="63">
        <f>'[1]一覧(今年度)'!FX32</f>
        <v>4159</v>
      </c>
      <c r="X33" s="106">
        <f t="shared" si="7"/>
        <v>5220</v>
      </c>
      <c r="Y33" s="74">
        <f t="shared" si="1"/>
        <v>23065</v>
      </c>
      <c r="Z33" s="63">
        <f t="shared" si="1"/>
        <v>53755</v>
      </c>
      <c r="AA33" s="106">
        <f t="shared" si="6"/>
        <v>76820</v>
      </c>
    </row>
    <row r="34" spans="1:27" ht="14.25" x14ac:dyDescent="0.15">
      <c r="A34" s="44"/>
      <c r="B34" s="61" t="s">
        <v>61</v>
      </c>
      <c r="C34" s="62">
        <f>'[1]一覧(今年度)'!E33</f>
        <v>1592616</v>
      </c>
      <c r="D34" s="63">
        <f>'[1]一覧(今年度)'!F33</f>
        <v>30256</v>
      </c>
      <c r="E34" s="64">
        <f>'[1]一覧(今年度)'!G33</f>
        <v>1624713</v>
      </c>
      <c r="F34" s="108">
        <v>1281905</v>
      </c>
      <c r="G34" s="66">
        <f t="shared" si="2"/>
        <v>26.742075270788394</v>
      </c>
      <c r="H34" s="67">
        <f>'[1]一覧(今年度)'!H33</f>
        <v>1588989</v>
      </c>
      <c r="I34" s="68">
        <f>'[1]一覧(今年度)'!I33</f>
        <v>3555</v>
      </c>
      <c r="J34" s="64">
        <f>'[1]一覧(今年度)'!J33</f>
        <v>1594385</v>
      </c>
      <c r="K34" s="108">
        <v>1250849</v>
      </c>
      <c r="L34" s="66">
        <f t="shared" si="3"/>
        <v>27.46422629749874</v>
      </c>
      <c r="M34" s="99">
        <f t="shared" si="4"/>
        <v>99.772261486761408</v>
      </c>
      <c r="N34" s="100">
        <f t="shared" si="4"/>
        <v>11.749735589635115</v>
      </c>
      <c r="O34" s="101">
        <f t="shared" si="4"/>
        <v>98.133331856149368</v>
      </c>
      <c r="P34" s="102">
        <v>97.577355576271259</v>
      </c>
      <c r="Q34" s="73">
        <f>SUM('[1]一覧(今年度)'!EA33,'[1]一覧(今年度)'!EC33)</f>
        <v>5254</v>
      </c>
      <c r="R34" s="73">
        <f>SUM('[1]一覧(今年度)'!EB33,'[1]一覧(今年度)'!ED33)</f>
        <v>5254</v>
      </c>
      <c r="S34" s="74">
        <f>'[1]一覧(今年度)'!EH33</f>
        <v>88</v>
      </c>
      <c r="T34" s="63">
        <f>'[1]一覧(今年度)'!EI33</f>
        <v>0</v>
      </c>
      <c r="U34" s="106">
        <f t="shared" si="0"/>
        <v>88</v>
      </c>
      <c r="V34" s="62">
        <f>'[1]一覧(今年度)'!FW33</f>
        <v>135</v>
      </c>
      <c r="W34" s="63">
        <f>'[1]一覧(今年度)'!FX33</f>
        <v>1740</v>
      </c>
      <c r="X34" s="106">
        <f t="shared" si="7"/>
        <v>1875</v>
      </c>
      <c r="Y34" s="74">
        <f t="shared" si="1"/>
        <v>3580</v>
      </c>
      <c r="Z34" s="63">
        <f t="shared" si="1"/>
        <v>24961</v>
      </c>
      <c r="AA34" s="106">
        <f t="shared" si="6"/>
        <v>28541</v>
      </c>
    </row>
    <row r="35" spans="1:27" ht="14.25" x14ac:dyDescent="0.15">
      <c r="A35" s="44"/>
      <c r="B35" s="109" t="s">
        <v>62</v>
      </c>
      <c r="C35" s="110">
        <f>'[1]一覧(今年度)'!E34</f>
        <v>1715974</v>
      </c>
      <c r="D35" s="111">
        <f>'[1]一覧(今年度)'!F34</f>
        <v>59416</v>
      </c>
      <c r="E35" s="112">
        <f>'[1]一覧(今年度)'!G34</f>
        <v>1776588</v>
      </c>
      <c r="F35" s="113">
        <v>1597076</v>
      </c>
      <c r="G35" s="114">
        <f t="shared" si="2"/>
        <v>11.240041175247766</v>
      </c>
      <c r="H35" s="115">
        <f>'[1]一覧(今年度)'!H34</f>
        <v>1709498</v>
      </c>
      <c r="I35" s="116">
        <f>'[1]一覧(今年度)'!I34</f>
        <v>4396</v>
      </c>
      <c r="J35" s="112">
        <f>'[1]一覧(今年度)'!J34</f>
        <v>1715092</v>
      </c>
      <c r="K35" s="113">
        <v>1536811</v>
      </c>
      <c r="L35" s="114">
        <f t="shared" si="3"/>
        <v>11.600710822606034</v>
      </c>
      <c r="M35" s="117">
        <f t="shared" si="4"/>
        <v>99.62260500450472</v>
      </c>
      <c r="N35" s="118">
        <f t="shared" si="4"/>
        <v>7.3986804901036765</v>
      </c>
      <c r="O35" s="119">
        <f t="shared" si="4"/>
        <v>96.538533413486974</v>
      </c>
      <c r="P35" s="120">
        <v>96.226541504599666</v>
      </c>
      <c r="Q35" s="121">
        <f>SUM('[1]一覧(今年度)'!EA34,'[1]一覧(今年度)'!EC34)</f>
        <v>0</v>
      </c>
      <c r="R35" s="121">
        <f>SUM('[1]一覧(今年度)'!EB34,'[1]一覧(今年度)'!ED34)</f>
        <v>0</v>
      </c>
      <c r="S35" s="122">
        <f>'[1]一覧(今年度)'!EH34</f>
        <v>0</v>
      </c>
      <c r="T35" s="111">
        <f>'[1]一覧(今年度)'!EI34</f>
        <v>0</v>
      </c>
      <c r="U35" s="123">
        <f t="shared" si="0"/>
        <v>0</v>
      </c>
      <c r="V35" s="110">
        <f>'[1]一覧(今年度)'!FW34</f>
        <v>0</v>
      </c>
      <c r="W35" s="111">
        <f>'[1]一覧(今年度)'!FX34</f>
        <v>23357</v>
      </c>
      <c r="X35" s="123">
        <f t="shared" si="7"/>
        <v>23357</v>
      </c>
      <c r="Y35" s="122">
        <f t="shared" si="1"/>
        <v>6476</v>
      </c>
      <c r="Z35" s="111">
        <f t="shared" si="1"/>
        <v>31663</v>
      </c>
      <c r="AA35" s="123">
        <f t="shared" si="6"/>
        <v>38139</v>
      </c>
    </row>
    <row r="36" spans="1:27" ht="14.25" x14ac:dyDescent="0.15">
      <c r="A36" s="44"/>
      <c r="B36" s="45" t="s">
        <v>63</v>
      </c>
      <c r="C36" s="107">
        <f>'[1]一覧(今年度)'!E35</f>
        <v>733082</v>
      </c>
      <c r="D36" s="105">
        <f>'[1]一覧(今年度)'!F35</f>
        <v>11969</v>
      </c>
      <c r="E36" s="125">
        <f>'[1]一覧(今年度)'!G35</f>
        <v>747026</v>
      </c>
      <c r="F36" s="126">
        <v>747775</v>
      </c>
      <c r="G36" s="127">
        <f t="shared" si="2"/>
        <v>-0.10016381933068103</v>
      </c>
      <c r="H36" s="128">
        <f>'[1]一覧(今年度)'!H35</f>
        <v>728176</v>
      </c>
      <c r="I36" s="129">
        <f>'[1]一覧(今年度)'!I35</f>
        <v>4819</v>
      </c>
      <c r="J36" s="125">
        <f>'[1]一覧(今年度)'!J35</f>
        <v>734970</v>
      </c>
      <c r="K36" s="126">
        <v>735444</v>
      </c>
      <c r="L36" s="127">
        <f t="shared" si="3"/>
        <v>-6.4450862336221382E-2</v>
      </c>
      <c r="M36" s="124">
        <f t="shared" si="4"/>
        <v>99.330770636845529</v>
      </c>
      <c r="N36" s="54">
        <f t="shared" si="4"/>
        <v>40.262344389673324</v>
      </c>
      <c r="O36" s="55">
        <f t="shared" si="4"/>
        <v>98.386133815958203</v>
      </c>
      <c r="P36" s="56">
        <v>98.350974557854968</v>
      </c>
      <c r="Q36" s="57">
        <f>SUM('[1]一覧(今年度)'!EA35,'[1]一覧(今年度)'!EC35)</f>
        <v>0</v>
      </c>
      <c r="R36" s="57">
        <f>SUM('[1]一覧(今年度)'!EB35,'[1]一覧(今年度)'!ED35)</f>
        <v>0</v>
      </c>
      <c r="S36" s="58">
        <f>'[1]一覧(今年度)'!EH35</f>
        <v>72</v>
      </c>
      <c r="T36" s="47">
        <f>'[1]一覧(今年度)'!EI35</f>
        <v>0</v>
      </c>
      <c r="U36" s="59">
        <f t="shared" si="0"/>
        <v>72</v>
      </c>
      <c r="V36" s="46">
        <f>'[1]一覧(今年度)'!FW35</f>
        <v>0</v>
      </c>
      <c r="W36" s="47">
        <f>'[1]一覧(今年度)'!FX35</f>
        <v>1030</v>
      </c>
      <c r="X36" s="59">
        <f t="shared" si="7"/>
        <v>1030</v>
      </c>
      <c r="Y36" s="58">
        <f t="shared" si="1"/>
        <v>4978</v>
      </c>
      <c r="Z36" s="47">
        <f t="shared" si="1"/>
        <v>6120</v>
      </c>
      <c r="AA36" s="59">
        <f t="shared" si="6"/>
        <v>11098</v>
      </c>
    </row>
    <row r="37" spans="1:27" ht="14.25" x14ac:dyDescent="0.15">
      <c r="A37" s="44"/>
      <c r="B37" s="61" t="s">
        <v>64</v>
      </c>
      <c r="C37" s="62">
        <f>'[1]一覧(今年度)'!E36</f>
        <v>2660913</v>
      </c>
      <c r="D37" s="63">
        <f>'[1]一覧(今年度)'!F36</f>
        <v>26126</v>
      </c>
      <c r="E37" s="64">
        <f>'[1]一覧(今年度)'!G36</f>
        <v>2692340</v>
      </c>
      <c r="F37" s="108">
        <v>2629028</v>
      </c>
      <c r="G37" s="66">
        <f t="shared" si="2"/>
        <v>2.4081904034494879</v>
      </c>
      <c r="H37" s="67">
        <f>'[1]一覧(今年度)'!H36</f>
        <v>2636442</v>
      </c>
      <c r="I37" s="68">
        <f>'[1]一覧(今年度)'!I36</f>
        <v>10680</v>
      </c>
      <c r="J37" s="64">
        <f>'[1]一覧(今年度)'!J36</f>
        <v>2652423</v>
      </c>
      <c r="K37" s="108">
        <v>2600263</v>
      </c>
      <c r="L37" s="66">
        <f t="shared" si="3"/>
        <v>2.005950936501423</v>
      </c>
      <c r="M37" s="99">
        <f t="shared" si="4"/>
        <v>99.080353247174941</v>
      </c>
      <c r="N37" s="100">
        <f t="shared" si="4"/>
        <v>40.878818035673277</v>
      </c>
      <c r="O37" s="101">
        <f t="shared" si="4"/>
        <v>98.517386362792209</v>
      </c>
      <c r="P37" s="102">
        <v>98.905869393555335</v>
      </c>
      <c r="Q37" s="73">
        <f>SUM('[1]一覧(今年度)'!EA36,'[1]一覧(今年度)'!EC36)</f>
        <v>0</v>
      </c>
      <c r="R37" s="73">
        <f>SUM('[1]一覧(今年度)'!EB36,'[1]一覧(今年度)'!ED36)</f>
        <v>0</v>
      </c>
      <c r="S37" s="74">
        <f>'[1]一覧(今年度)'!EH36</f>
        <v>624</v>
      </c>
      <c r="T37" s="63">
        <f>'[1]一覧(今年度)'!EI36</f>
        <v>0</v>
      </c>
      <c r="U37" s="106">
        <f t="shared" si="0"/>
        <v>624</v>
      </c>
      <c r="V37" s="62">
        <f>'[1]一覧(今年度)'!FW36</f>
        <v>230</v>
      </c>
      <c r="W37" s="63">
        <f>'[1]一覧(今年度)'!FX36</f>
        <v>1575</v>
      </c>
      <c r="X37" s="106">
        <f t="shared" si="7"/>
        <v>1805</v>
      </c>
      <c r="Y37" s="74">
        <f t="shared" si="1"/>
        <v>24865</v>
      </c>
      <c r="Z37" s="63">
        <f t="shared" si="1"/>
        <v>13871</v>
      </c>
      <c r="AA37" s="106">
        <f t="shared" si="6"/>
        <v>38736</v>
      </c>
    </row>
    <row r="38" spans="1:27" ht="14.25" x14ac:dyDescent="0.15">
      <c r="A38" s="44"/>
      <c r="B38" s="61" t="s">
        <v>65</v>
      </c>
      <c r="C38" s="62">
        <f>'[1]一覧(今年度)'!E37</f>
        <v>1627336</v>
      </c>
      <c r="D38" s="63">
        <f>'[1]一覧(今年度)'!F37</f>
        <v>67321</v>
      </c>
      <c r="E38" s="64">
        <f>'[1]一覧(今年度)'!G37</f>
        <v>1696924</v>
      </c>
      <c r="F38" s="108">
        <v>1577484</v>
      </c>
      <c r="G38" s="66">
        <f t="shared" si="2"/>
        <v>7.5715506464724847</v>
      </c>
      <c r="H38" s="67">
        <f>'[1]一覧(今年度)'!H37</f>
        <v>1607667</v>
      </c>
      <c r="I38" s="68">
        <f>'[1]一覧(今年度)'!I37</f>
        <v>13648</v>
      </c>
      <c r="J38" s="64">
        <f>'[1]一覧(今年度)'!J37</f>
        <v>1623582</v>
      </c>
      <c r="K38" s="108">
        <v>1506918</v>
      </c>
      <c r="L38" s="66">
        <f t="shared" si="3"/>
        <v>7.7418943831051195</v>
      </c>
      <c r="M38" s="99">
        <f t="shared" si="4"/>
        <v>98.791337498832448</v>
      </c>
      <c r="N38" s="100">
        <f t="shared" si="4"/>
        <v>20.273020305699561</v>
      </c>
      <c r="O38" s="101">
        <f t="shared" si="4"/>
        <v>95.677944327500825</v>
      </c>
      <c r="P38" s="102">
        <v>95.526674121575866</v>
      </c>
      <c r="Q38" s="73">
        <f>SUM('[1]一覧(今年度)'!EA37,'[1]一覧(今年度)'!EC37)</f>
        <v>0</v>
      </c>
      <c r="R38" s="73">
        <f>SUM('[1]一覧(今年度)'!EB37,'[1]一覧(今年度)'!ED37)</f>
        <v>0</v>
      </c>
      <c r="S38" s="74">
        <f>'[1]一覧(今年度)'!EH37</f>
        <v>175</v>
      </c>
      <c r="T38" s="63">
        <f>'[1]一覧(今年度)'!EI37</f>
        <v>3</v>
      </c>
      <c r="U38" s="106">
        <f t="shared" si="0"/>
        <v>178</v>
      </c>
      <c r="V38" s="62">
        <f>'[1]一覧(今年度)'!FW37</f>
        <v>5</v>
      </c>
      <c r="W38" s="63">
        <f>'[1]一覧(今年度)'!FX37</f>
        <v>7513</v>
      </c>
      <c r="X38" s="106">
        <f t="shared" si="7"/>
        <v>7518</v>
      </c>
      <c r="Y38" s="74">
        <f t="shared" si="1"/>
        <v>19839</v>
      </c>
      <c r="Z38" s="63">
        <f t="shared" si="1"/>
        <v>46163</v>
      </c>
      <c r="AA38" s="106">
        <f t="shared" si="6"/>
        <v>66002</v>
      </c>
    </row>
    <row r="39" spans="1:27" ht="14.25" x14ac:dyDescent="0.15">
      <c r="A39" s="44"/>
      <c r="B39" s="130" t="s">
        <v>66</v>
      </c>
      <c r="C39" s="110">
        <f>'[1]一覧(今年度)'!E38</f>
        <v>2657475</v>
      </c>
      <c r="D39" s="111">
        <f>'[1]一覧(今年度)'!F38</f>
        <v>74474</v>
      </c>
      <c r="E39" s="112">
        <f>'[1]一覧(今年度)'!G38</f>
        <v>2735451</v>
      </c>
      <c r="F39" s="113">
        <v>2649245</v>
      </c>
      <c r="G39" s="114">
        <f t="shared" si="2"/>
        <v>3.2539836821434034</v>
      </c>
      <c r="H39" s="115">
        <f>'[1]一覧(今年度)'!H38</f>
        <v>2629810</v>
      </c>
      <c r="I39" s="116">
        <f>'[1]一覧(今年度)'!I38</f>
        <v>20062</v>
      </c>
      <c r="J39" s="112">
        <f>'[1]一覧(今年度)'!J38</f>
        <v>2653374</v>
      </c>
      <c r="K39" s="113">
        <v>2575822</v>
      </c>
      <c r="L39" s="114">
        <f t="shared" si="3"/>
        <v>3.0107670483441789</v>
      </c>
      <c r="M39" s="131">
        <f t="shared" si="4"/>
        <v>98.958974214244719</v>
      </c>
      <c r="N39" s="132">
        <f t="shared" si="4"/>
        <v>26.93826033246502</v>
      </c>
      <c r="O39" s="133">
        <f t="shared" si="4"/>
        <v>96.999507576629966</v>
      </c>
      <c r="P39" s="134">
        <v>97.228531147553355</v>
      </c>
      <c r="Q39" s="135">
        <f>SUM('[1]一覧(今年度)'!EA38,'[1]一覧(今年度)'!EC38)</f>
        <v>0</v>
      </c>
      <c r="R39" s="135">
        <f>SUM('[1]一覧(今年度)'!EB38,'[1]一覧(今年度)'!ED38)</f>
        <v>0</v>
      </c>
      <c r="S39" s="136">
        <f>'[1]一覧(今年度)'!EH38</f>
        <v>237</v>
      </c>
      <c r="T39" s="82">
        <f>'[1]一覧(今年度)'!EI38</f>
        <v>12</v>
      </c>
      <c r="U39" s="137">
        <f t="shared" si="0"/>
        <v>249</v>
      </c>
      <c r="V39" s="81">
        <f>'[1]一覧(今年度)'!FW38</f>
        <v>14</v>
      </c>
      <c r="W39" s="82">
        <f>'[1]一覧(今年度)'!FX38</f>
        <v>2996</v>
      </c>
      <c r="X39" s="137">
        <f t="shared" si="7"/>
        <v>3010</v>
      </c>
      <c r="Y39" s="136">
        <f t="shared" si="1"/>
        <v>27888</v>
      </c>
      <c r="Z39" s="82">
        <f t="shared" si="1"/>
        <v>51428</v>
      </c>
      <c r="AA39" s="137">
        <f t="shared" si="6"/>
        <v>79316</v>
      </c>
    </row>
    <row r="40" spans="1:27" ht="14.25" x14ac:dyDescent="0.15">
      <c r="A40" s="44"/>
      <c r="B40" s="138" t="s">
        <v>67</v>
      </c>
      <c r="C40" s="46">
        <f>'[1]一覧(今年度)'!E39</f>
        <v>3203511</v>
      </c>
      <c r="D40" s="47">
        <f>'[1]一覧(今年度)'!F39</f>
        <v>29884</v>
      </c>
      <c r="E40" s="48">
        <f>'[1]一覧(今年度)'!G39</f>
        <v>3234293</v>
      </c>
      <c r="F40" s="98">
        <v>3187444</v>
      </c>
      <c r="G40" s="50">
        <f t="shared" si="2"/>
        <v>1.4697983713596223</v>
      </c>
      <c r="H40" s="51">
        <f>'[1]一覧(今年度)'!H39</f>
        <v>3194027</v>
      </c>
      <c r="I40" s="52">
        <f>'[1]一覧(今年度)'!I39</f>
        <v>3381</v>
      </c>
      <c r="J40" s="48">
        <f>'[1]一覧(今年度)'!J39</f>
        <v>3198306</v>
      </c>
      <c r="K40" s="98">
        <v>3156936</v>
      </c>
      <c r="L40" s="50">
        <f t="shared" si="3"/>
        <v>1.3104478519678573</v>
      </c>
      <c r="M40" s="139">
        <f t="shared" si="4"/>
        <v>99.703949822554065</v>
      </c>
      <c r="N40" s="140">
        <f t="shared" si="4"/>
        <v>11.313746486414136</v>
      </c>
      <c r="O40" s="141">
        <f t="shared" si="4"/>
        <v>98.887330244971622</v>
      </c>
      <c r="P40" s="142">
        <v>99.042869459039906</v>
      </c>
      <c r="Q40" s="143">
        <f>SUM('[1]一覧(今年度)'!EA39,'[1]一覧(今年度)'!EC39)</f>
        <v>0</v>
      </c>
      <c r="R40" s="143">
        <f>SUM('[1]一覧(今年度)'!EB39,'[1]一覧(今年度)'!ED39)</f>
        <v>0</v>
      </c>
      <c r="S40" s="144">
        <f>'[1]一覧(今年度)'!EH39</f>
        <v>7</v>
      </c>
      <c r="T40" s="145">
        <f>'[1]一覧(今年度)'!EI39</f>
        <v>0</v>
      </c>
      <c r="U40" s="146">
        <f t="shared" si="0"/>
        <v>7</v>
      </c>
      <c r="V40" s="147">
        <f>'[1]一覧(今年度)'!FW39</f>
        <v>0</v>
      </c>
      <c r="W40" s="145">
        <f>'[1]一覧(今年度)'!FX39</f>
        <v>6734</v>
      </c>
      <c r="X40" s="146">
        <f t="shared" si="7"/>
        <v>6734</v>
      </c>
      <c r="Y40" s="144">
        <f t="shared" si="1"/>
        <v>9491</v>
      </c>
      <c r="Z40" s="145">
        <f t="shared" si="1"/>
        <v>19769</v>
      </c>
      <c r="AA40" s="146">
        <f t="shared" si="6"/>
        <v>29260</v>
      </c>
    </row>
    <row r="41" spans="1:27" ht="14.25" x14ac:dyDescent="0.15">
      <c r="A41" s="44"/>
      <c r="B41" s="138" t="s">
        <v>68</v>
      </c>
      <c r="C41" s="46">
        <f>'[1]一覧(今年度)'!E40</f>
        <v>1403657</v>
      </c>
      <c r="D41" s="47">
        <f>'[1]一覧(今年度)'!F40</f>
        <v>10710</v>
      </c>
      <c r="E41" s="48">
        <f>'[1]一覧(今年度)'!G40</f>
        <v>1417583</v>
      </c>
      <c r="F41" s="98">
        <v>1373966</v>
      </c>
      <c r="G41" s="50">
        <f t="shared" si="2"/>
        <v>3.1745327031382145</v>
      </c>
      <c r="H41" s="51">
        <f>'[1]一覧(今年度)'!H40</f>
        <v>1395475</v>
      </c>
      <c r="I41" s="52">
        <f>'[1]一覧(今年度)'!I40</f>
        <v>4277</v>
      </c>
      <c r="J41" s="48">
        <f>'[1]一覧(今年度)'!J40</f>
        <v>1402968</v>
      </c>
      <c r="K41" s="98">
        <v>1363202</v>
      </c>
      <c r="L41" s="50">
        <f t="shared" si="3"/>
        <v>2.9171025277251648</v>
      </c>
      <c r="M41" s="139">
        <f t="shared" si="4"/>
        <v>99.417094062153367</v>
      </c>
      <c r="N41" s="140">
        <f t="shared" si="4"/>
        <v>39.934640522875817</v>
      </c>
      <c r="O41" s="141">
        <f t="shared" si="4"/>
        <v>98.969019803425979</v>
      </c>
      <c r="P41" s="142">
        <v>99.216574500387935</v>
      </c>
      <c r="Q41" s="143">
        <f>SUM('[1]一覧(今年度)'!EA40,'[1]一覧(今年度)'!EC40)</f>
        <v>0</v>
      </c>
      <c r="R41" s="143">
        <f>SUM('[1]一覧(今年度)'!EB40,'[1]一覧(今年度)'!ED40)</f>
        <v>0</v>
      </c>
      <c r="S41" s="144">
        <f>'[1]一覧(今年度)'!EH40</f>
        <v>654</v>
      </c>
      <c r="T41" s="145">
        <f>'[1]一覧(今年度)'!EI40</f>
        <v>0</v>
      </c>
      <c r="U41" s="146">
        <f t="shared" si="0"/>
        <v>654</v>
      </c>
      <c r="V41" s="147">
        <f>'[1]一覧(今年度)'!FW40</f>
        <v>0</v>
      </c>
      <c r="W41" s="145">
        <f>'[1]一覧(今年度)'!FX40</f>
        <v>276</v>
      </c>
      <c r="X41" s="146">
        <f t="shared" si="7"/>
        <v>276</v>
      </c>
      <c r="Y41" s="144">
        <f t="shared" si="1"/>
        <v>8836</v>
      </c>
      <c r="Z41" s="145">
        <f t="shared" si="1"/>
        <v>6157</v>
      </c>
      <c r="AA41" s="146">
        <f t="shared" si="6"/>
        <v>14993</v>
      </c>
    </row>
    <row r="42" spans="1:27" ht="14.25" x14ac:dyDescent="0.15">
      <c r="A42" s="44"/>
      <c r="B42" s="148" t="s">
        <v>69</v>
      </c>
      <c r="C42" s="149">
        <f t="shared" ref="C42:K42" si="8">C43+C44</f>
        <v>386091223</v>
      </c>
      <c r="D42" s="150">
        <f t="shared" si="8"/>
        <v>7474391</v>
      </c>
      <c r="E42" s="151">
        <f t="shared" si="8"/>
        <v>393894923</v>
      </c>
      <c r="F42" s="152">
        <f>F43+F44</f>
        <v>379967285</v>
      </c>
      <c r="G42" s="153">
        <f t="shared" si="2"/>
        <v>3.6654834639250589</v>
      </c>
      <c r="H42" s="154">
        <f t="shared" si="8"/>
        <v>383453621</v>
      </c>
      <c r="I42" s="150">
        <f t="shared" si="8"/>
        <v>2207065</v>
      </c>
      <c r="J42" s="151">
        <f t="shared" si="8"/>
        <v>385989995</v>
      </c>
      <c r="K42" s="152">
        <f t="shared" si="8"/>
        <v>372005913</v>
      </c>
      <c r="L42" s="153">
        <f t="shared" si="3"/>
        <v>3.759102076423178</v>
      </c>
      <c r="M42" s="155">
        <f t="shared" si="4"/>
        <v>99.316844869068674</v>
      </c>
      <c r="N42" s="156">
        <f t="shared" si="4"/>
        <v>29.528358899072849</v>
      </c>
      <c r="O42" s="141">
        <f t="shared" si="4"/>
        <v>97.993137880581415</v>
      </c>
      <c r="P42" s="141">
        <f>IFERROR(K42/F42*100,"-")</f>
        <v>97.904721718344774</v>
      </c>
      <c r="Q42" s="157">
        <f t="shared" ref="Q42:AA42" si="9">Q43+Q44</f>
        <v>4958313.1100000003</v>
      </c>
      <c r="R42" s="157">
        <f t="shared" si="9"/>
        <v>4953698.8150000004</v>
      </c>
      <c r="S42" s="149">
        <f t="shared" si="9"/>
        <v>66028</v>
      </c>
      <c r="T42" s="150">
        <f t="shared" si="9"/>
        <v>3768</v>
      </c>
      <c r="U42" s="150">
        <f t="shared" si="9"/>
        <v>69796</v>
      </c>
      <c r="V42" s="154">
        <f t="shared" si="9"/>
        <v>13698</v>
      </c>
      <c r="W42" s="150">
        <f t="shared" si="9"/>
        <v>757108</v>
      </c>
      <c r="X42" s="158">
        <f t="shared" si="9"/>
        <v>770806</v>
      </c>
      <c r="Y42" s="159">
        <f t="shared" si="9"/>
        <v>2689932</v>
      </c>
      <c r="Z42" s="160">
        <f t="shared" si="9"/>
        <v>4513986</v>
      </c>
      <c r="AA42" s="161">
        <f t="shared" si="9"/>
        <v>7203918</v>
      </c>
    </row>
    <row r="43" spans="1:27" ht="14.25" x14ac:dyDescent="0.15">
      <c r="A43" s="44"/>
      <c r="B43" s="162" t="s">
        <v>70</v>
      </c>
      <c r="C43" s="163">
        <f t="shared" ref="C43:J43" si="10">SUM(C7:C20)</f>
        <v>335446690</v>
      </c>
      <c r="D43" s="164">
        <f t="shared" si="10"/>
        <v>6271542</v>
      </c>
      <c r="E43" s="165">
        <f t="shared" si="10"/>
        <v>341979881</v>
      </c>
      <c r="F43" s="164">
        <f>SUM(F7:F20)</f>
        <v>331692441</v>
      </c>
      <c r="G43" s="166">
        <f t="shared" si="2"/>
        <v>3.1014996811458841</v>
      </c>
      <c r="H43" s="167">
        <f t="shared" si="10"/>
        <v>333169566</v>
      </c>
      <c r="I43" s="164">
        <f t="shared" si="10"/>
        <v>1897923</v>
      </c>
      <c r="J43" s="165">
        <f t="shared" si="10"/>
        <v>335329138</v>
      </c>
      <c r="K43" s="164">
        <f t="shared" ref="K43" si="11">SUM(K7:K20)</f>
        <v>325001231</v>
      </c>
      <c r="L43" s="166">
        <f t="shared" si="3"/>
        <v>3.1778055019120837</v>
      </c>
      <c r="M43" s="168">
        <f t="shared" si="4"/>
        <v>99.321166650951298</v>
      </c>
      <c r="N43" s="169">
        <f t="shared" si="4"/>
        <v>30.262461767775772</v>
      </c>
      <c r="O43" s="170">
        <f t="shared" si="4"/>
        <v>98.055223897805845</v>
      </c>
      <c r="P43" s="170">
        <f>IFERROR(K43/F43*100,"-")</f>
        <v>97.982706515762899</v>
      </c>
      <c r="Q43" s="171">
        <f t="shared" ref="Q43:AA43" si="12">SUM(Q7:Q20)</f>
        <v>4953059.1100000003</v>
      </c>
      <c r="R43" s="171">
        <f t="shared" si="12"/>
        <v>4948444.8150000004</v>
      </c>
      <c r="S43" s="163">
        <f t="shared" si="12"/>
        <v>59404</v>
      </c>
      <c r="T43" s="164">
        <f t="shared" si="12"/>
        <v>3177</v>
      </c>
      <c r="U43" s="172">
        <f t="shared" si="12"/>
        <v>62581</v>
      </c>
      <c r="V43" s="173">
        <f t="shared" si="12"/>
        <v>11030</v>
      </c>
      <c r="W43" s="164">
        <f t="shared" si="12"/>
        <v>668360</v>
      </c>
      <c r="X43" s="137">
        <f t="shared" si="12"/>
        <v>679390</v>
      </c>
      <c r="Y43" s="163">
        <f t="shared" si="12"/>
        <v>2325498</v>
      </c>
      <c r="Z43" s="164">
        <f t="shared" si="12"/>
        <v>3708436</v>
      </c>
      <c r="AA43" s="137">
        <f t="shared" si="12"/>
        <v>6033934</v>
      </c>
    </row>
    <row r="44" spans="1:27" ht="14.25" x14ac:dyDescent="0.15">
      <c r="A44" s="44"/>
      <c r="B44" s="174" t="s">
        <v>71</v>
      </c>
      <c r="C44" s="149">
        <f t="shared" ref="C44:K44" si="13">C46+C47+C48+C49+C50</f>
        <v>50644533</v>
      </c>
      <c r="D44" s="150">
        <f t="shared" si="13"/>
        <v>1202849</v>
      </c>
      <c r="E44" s="175">
        <f t="shared" si="13"/>
        <v>51915042</v>
      </c>
      <c r="F44" s="150">
        <f t="shared" si="13"/>
        <v>48274844</v>
      </c>
      <c r="G44" s="176">
        <f t="shared" si="2"/>
        <v>7.5405691626885432</v>
      </c>
      <c r="H44" s="154">
        <f t="shared" si="13"/>
        <v>50284055</v>
      </c>
      <c r="I44" s="150">
        <f t="shared" si="13"/>
        <v>309142</v>
      </c>
      <c r="J44" s="175">
        <f t="shared" si="13"/>
        <v>50660857</v>
      </c>
      <c r="K44" s="150">
        <f t="shared" si="13"/>
        <v>47004682</v>
      </c>
      <c r="L44" s="176">
        <f t="shared" si="3"/>
        <v>7.7783208915231032</v>
      </c>
      <c r="M44" s="155">
        <f t="shared" si="4"/>
        <v>99.288219322705572</v>
      </c>
      <c r="N44" s="156">
        <f t="shared" si="4"/>
        <v>25.700815314307945</v>
      </c>
      <c r="O44" s="177">
        <f t="shared" si="4"/>
        <v>97.584158749211838</v>
      </c>
      <c r="P44" s="177">
        <f>IFERROR(K44/F44*100,"-")</f>
        <v>97.368894656604184</v>
      </c>
      <c r="Q44" s="157">
        <f t="shared" ref="Q44:AA44" si="14">Q46+Q47+Q48+Q49+Q50</f>
        <v>5254</v>
      </c>
      <c r="R44" s="157">
        <f t="shared" si="14"/>
        <v>5254</v>
      </c>
      <c r="S44" s="149">
        <f t="shared" si="14"/>
        <v>6624</v>
      </c>
      <c r="T44" s="150">
        <f t="shared" si="14"/>
        <v>591</v>
      </c>
      <c r="U44" s="150">
        <f t="shared" si="14"/>
        <v>7215</v>
      </c>
      <c r="V44" s="154">
        <f t="shared" si="14"/>
        <v>2668</v>
      </c>
      <c r="W44" s="150">
        <f t="shared" si="14"/>
        <v>88748</v>
      </c>
      <c r="X44" s="158">
        <f t="shared" si="14"/>
        <v>91416</v>
      </c>
      <c r="Y44" s="149">
        <f t="shared" si="14"/>
        <v>364434</v>
      </c>
      <c r="Z44" s="150">
        <f t="shared" si="14"/>
        <v>805550</v>
      </c>
      <c r="AA44" s="158">
        <f t="shared" si="14"/>
        <v>1169984</v>
      </c>
    </row>
    <row r="45" spans="1:27" ht="14.25" hidden="1" x14ac:dyDescent="0.15">
      <c r="A45" s="44"/>
      <c r="B45" s="174" t="s">
        <v>72</v>
      </c>
      <c r="C45" s="149">
        <f t="shared" ref="C45:K45" si="15">SUM(C8:C20)</f>
        <v>110517136</v>
      </c>
      <c r="D45" s="150">
        <f t="shared" si="15"/>
        <v>3526821</v>
      </c>
      <c r="E45" s="151">
        <f t="shared" si="15"/>
        <v>114201235</v>
      </c>
      <c r="F45" s="151">
        <f t="shared" si="15"/>
        <v>110676987</v>
      </c>
      <c r="G45" s="151">
        <f t="shared" si="15"/>
        <v>41.945377060938377</v>
      </c>
      <c r="H45" s="154">
        <f t="shared" si="15"/>
        <v>109536145</v>
      </c>
      <c r="I45" s="150">
        <f t="shared" si="15"/>
        <v>727680</v>
      </c>
      <c r="J45" s="151">
        <f t="shared" si="15"/>
        <v>110421103</v>
      </c>
      <c r="K45" s="151">
        <f t="shared" si="15"/>
        <v>106876221</v>
      </c>
      <c r="L45" s="151">
        <f t="shared" si="3"/>
        <v>3.3168107618625471</v>
      </c>
      <c r="M45" s="178">
        <f t="shared" ref="M45:O50" si="16">H45/C45*100</f>
        <v>99.112362991382625</v>
      </c>
      <c r="N45" s="179">
        <f t="shared" si="16"/>
        <v>20.632745466809912</v>
      </c>
      <c r="O45" s="180">
        <f t="shared" si="16"/>
        <v>96.689937722652473</v>
      </c>
      <c r="P45" s="180">
        <f t="shared" ref="P45:P50" si="17">M45/F45*100</f>
        <v>8.9551012977415634E-5</v>
      </c>
      <c r="Q45" s="157">
        <f t="shared" ref="Q45:AA45" si="18">SUM(Q8:Q20)</f>
        <v>578269</v>
      </c>
      <c r="R45" s="157">
        <f t="shared" si="18"/>
        <v>578029.81499999994</v>
      </c>
      <c r="S45" s="149">
        <f t="shared" si="18"/>
        <v>22241</v>
      </c>
      <c r="T45" s="150">
        <f t="shared" si="18"/>
        <v>911</v>
      </c>
      <c r="U45" s="175">
        <f t="shared" si="18"/>
        <v>23152</v>
      </c>
      <c r="V45" s="154">
        <f t="shared" si="18"/>
        <v>10379</v>
      </c>
      <c r="W45" s="150">
        <f t="shared" si="18"/>
        <v>472730</v>
      </c>
      <c r="X45" s="175">
        <f t="shared" si="18"/>
        <v>483109</v>
      </c>
      <c r="Y45" s="149">
        <f t="shared" si="18"/>
        <v>992853</v>
      </c>
      <c r="Z45" s="150">
        <f t="shared" si="18"/>
        <v>2327322</v>
      </c>
      <c r="AA45" s="175">
        <f t="shared" si="18"/>
        <v>3320175</v>
      </c>
    </row>
    <row r="46" spans="1:27" ht="14.25" hidden="1" x14ac:dyDescent="0.15">
      <c r="A46" s="44"/>
      <c r="B46" s="181" t="s">
        <v>73</v>
      </c>
      <c r="C46" s="149">
        <f t="shared" ref="C46:K46" si="19">SUM(C21:C27)</f>
        <v>13564761</v>
      </c>
      <c r="D46" s="150">
        <f t="shared" si="19"/>
        <v>468449</v>
      </c>
      <c r="E46" s="151">
        <f t="shared" si="19"/>
        <v>14055394</v>
      </c>
      <c r="F46" s="151">
        <f t="shared" si="19"/>
        <v>13364730</v>
      </c>
      <c r="G46" s="151">
        <f t="shared" si="19"/>
        <v>45.907603458060237</v>
      </c>
      <c r="H46" s="154">
        <f t="shared" si="19"/>
        <v>13424675</v>
      </c>
      <c r="I46" s="150">
        <f t="shared" si="19"/>
        <v>112593</v>
      </c>
      <c r="J46" s="151">
        <f t="shared" si="19"/>
        <v>13559452</v>
      </c>
      <c r="K46" s="151">
        <f t="shared" si="19"/>
        <v>12868280</v>
      </c>
      <c r="L46" s="151">
        <f t="shared" si="3"/>
        <v>5.3711296303779532</v>
      </c>
      <c r="M46" s="178">
        <f t="shared" si="16"/>
        <v>98.9672799985197</v>
      </c>
      <c r="N46" s="179">
        <f t="shared" si="16"/>
        <v>24.03527385051521</v>
      </c>
      <c r="O46" s="180">
        <f t="shared" si="16"/>
        <v>96.471518336661362</v>
      </c>
      <c r="P46" s="180">
        <f t="shared" si="17"/>
        <v>7.4051088198953284E-4</v>
      </c>
      <c r="Q46" s="157">
        <f t="shared" ref="Q46:AA46" si="20">SUM(Q21:Q27)</f>
        <v>0</v>
      </c>
      <c r="R46" s="157">
        <f t="shared" si="20"/>
        <v>0</v>
      </c>
      <c r="S46" s="149">
        <f t="shared" si="20"/>
        <v>1865</v>
      </c>
      <c r="T46" s="150">
        <f t="shared" si="20"/>
        <v>90</v>
      </c>
      <c r="U46" s="146">
        <f t="shared" si="20"/>
        <v>1955</v>
      </c>
      <c r="V46" s="154">
        <f t="shared" si="20"/>
        <v>497</v>
      </c>
      <c r="W46" s="150">
        <f t="shared" si="20"/>
        <v>23077</v>
      </c>
      <c r="X46" s="146">
        <f t="shared" si="20"/>
        <v>23574</v>
      </c>
      <c r="Y46" s="149">
        <f t="shared" si="20"/>
        <v>141454</v>
      </c>
      <c r="Z46" s="150">
        <f t="shared" si="20"/>
        <v>332869</v>
      </c>
      <c r="AA46" s="146">
        <f t="shared" si="20"/>
        <v>474323</v>
      </c>
    </row>
    <row r="47" spans="1:27" ht="14.25" hidden="1" x14ac:dyDescent="0.15">
      <c r="A47" s="44"/>
      <c r="B47" s="181" t="s">
        <v>74</v>
      </c>
      <c r="C47" s="149">
        <f t="shared" ref="C47:K47" si="21">SUM(C28:C35)</f>
        <v>24793798</v>
      </c>
      <c r="D47" s="150">
        <f t="shared" si="21"/>
        <v>513916</v>
      </c>
      <c r="E47" s="151">
        <f t="shared" si="21"/>
        <v>25336031</v>
      </c>
      <c r="F47" s="151">
        <f t="shared" si="21"/>
        <v>22745172</v>
      </c>
      <c r="G47" s="151">
        <f t="shared" si="21"/>
        <v>84.987915524829546</v>
      </c>
      <c r="H47" s="154">
        <f t="shared" si="21"/>
        <v>24667783</v>
      </c>
      <c r="I47" s="150">
        <f t="shared" si="21"/>
        <v>139682</v>
      </c>
      <c r="J47" s="151">
        <f t="shared" si="21"/>
        <v>24835782</v>
      </c>
      <c r="K47" s="151">
        <f t="shared" si="21"/>
        <v>22197817</v>
      </c>
      <c r="L47" s="151">
        <f t="shared" si="3"/>
        <v>11.883893808116357</v>
      </c>
      <c r="M47" s="178">
        <f t="shared" si="16"/>
        <v>99.491747895985924</v>
      </c>
      <c r="N47" s="179">
        <f t="shared" si="16"/>
        <v>27.179928237299482</v>
      </c>
      <c r="O47" s="180">
        <f t="shared" si="16"/>
        <v>98.025543148411842</v>
      </c>
      <c r="P47" s="180">
        <f t="shared" si="17"/>
        <v>4.3741919338304377E-4</v>
      </c>
      <c r="Q47" s="157">
        <f t="shared" ref="Q47:AA47" si="22">SUM(Q28:Q35)</f>
        <v>5254</v>
      </c>
      <c r="R47" s="157">
        <f t="shared" si="22"/>
        <v>5254</v>
      </c>
      <c r="S47" s="149">
        <f t="shared" si="22"/>
        <v>2990</v>
      </c>
      <c r="T47" s="150">
        <f t="shared" si="22"/>
        <v>486</v>
      </c>
      <c r="U47" s="146">
        <f t="shared" si="22"/>
        <v>3476</v>
      </c>
      <c r="V47" s="154">
        <f t="shared" si="22"/>
        <v>1922</v>
      </c>
      <c r="W47" s="150">
        <f t="shared" si="22"/>
        <v>45547</v>
      </c>
      <c r="X47" s="146">
        <f t="shared" si="22"/>
        <v>47469</v>
      </c>
      <c r="Y47" s="149">
        <f t="shared" si="22"/>
        <v>127083</v>
      </c>
      <c r="Z47" s="150">
        <f t="shared" si="22"/>
        <v>329173</v>
      </c>
      <c r="AA47" s="146">
        <f t="shared" si="22"/>
        <v>456256</v>
      </c>
    </row>
    <row r="48" spans="1:27" ht="14.25" hidden="1" x14ac:dyDescent="0.15">
      <c r="A48" s="44"/>
      <c r="B48" s="181" t="s">
        <v>75</v>
      </c>
      <c r="C48" s="149">
        <f t="shared" ref="C48:K48" si="23">SUM(C36:C39)</f>
        <v>7678806</v>
      </c>
      <c r="D48" s="150">
        <f t="shared" si="23"/>
        <v>179890</v>
      </c>
      <c r="E48" s="151">
        <f t="shared" si="23"/>
        <v>7871741</v>
      </c>
      <c r="F48" s="151">
        <f t="shared" si="23"/>
        <v>7603532</v>
      </c>
      <c r="G48" s="151">
        <f t="shared" si="23"/>
        <v>13.133560912734694</v>
      </c>
      <c r="H48" s="154">
        <f t="shared" si="23"/>
        <v>7602095</v>
      </c>
      <c r="I48" s="150">
        <f t="shared" si="23"/>
        <v>49209</v>
      </c>
      <c r="J48" s="151">
        <f t="shared" si="23"/>
        <v>7664349</v>
      </c>
      <c r="K48" s="151">
        <f t="shared" si="23"/>
        <v>7418447</v>
      </c>
      <c r="L48" s="151">
        <f t="shared" si="3"/>
        <v>3.3147368984370993</v>
      </c>
      <c r="M48" s="178">
        <f t="shared" si="16"/>
        <v>99.001003541435992</v>
      </c>
      <c r="N48" s="179">
        <f t="shared" si="16"/>
        <v>27.355050308521871</v>
      </c>
      <c r="O48" s="180">
        <f t="shared" si="16"/>
        <v>97.365360471082568</v>
      </c>
      <c r="P48" s="180">
        <f t="shared" si="17"/>
        <v>1.3020396776318689E-3</v>
      </c>
      <c r="Q48" s="157">
        <f t="shared" ref="Q48:AA48" si="24">SUM(Q36:Q39)</f>
        <v>0</v>
      </c>
      <c r="R48" s="157">
        <f t="shared" si="24"/>
        <v>0</v>
      </c>
      <c r="S48" s="149">
        <f t="shared" si="24"/>
        <v>1108</v>
      </c>
      <c r="T48" s="150">
        <f t="shared" si="24"/>
        <v>15</v>
      </c>
      <c r="U48" s="146">
        <f t="shared" si="24"/>
        <v>1123</v>
      </c>
      <c r="V48" s="154">
        <f t="shared" si="24"/>
        <v>249</v>
      </c>
      <c r="W48" s="150">
        <f t="shared" si="24"/>
        <v>13114</v>
      </c>
      <c r="X48" s="146">
        <f t="shared" si="24"/>
        <v>13363</v>
      </c>
      <c r="Y48" s="149">
        <f t="shared" si="24"/>
        <v>77570</v>
      </c>
      <c r="Z48" s="150">
        <f t="shared" si="24"/>
        <v>117582</v>
      </c>
      <c r="AA48" s="146">
        <f t="shared" si="24"/>
        <v>195152</v>
      </c>
    </row>
    <row r="49" spans="1:27" ht="14.25" hidden="1" x14ac:dyDescent="0.15">
      <c r="A49" s="44"/>
      <c r="B49" s="181" t="s">
        <v>76</v>
      </c>
      <c r="C49" s="149">
        <f t="shared" ref="C49:L50" si="25">SUM(C40:C40)</f>
        <v>3203511</v>
      </c>
      <c r="D49" s="150">
        <f t="shared" si="25"/>
        <v>29884</v>
      </c>
      <c r="E49" s="151">
        <f t="shared" si="25"/>
        <v>3234293</v>
      </c>
      <c r="F49" s="151">
        <f t="shared" si="25"/>
        <v>3187444</v>
      </c>
      <c r="G49" s="151">
        <f t="shared" si="25"/>
        <v>1.4697983713596223</v>
      </c>
      <c r="H49" s="154">
        <f t="shared" si="25"/>
        <v>3194027</v>
      </c>
      <c r="I49" s="150">
        <f t="shared" si="25"/>
        <v>3381</v>
      </c>
      <c r="J49" s="151">
        <f t="shared" si="25"/>
        <v>3198306</v>
      </c>
      <c r="K49" s="151">
        <f t="shared" si="25"/>
        <v>3156936</v>
      </c>
      <c r="L49" s="151">
        <f t="shared" si="3"/>
        <v>1.3104478519678573</v>
      </c>
      <c r="M49" s="178">
        <f t="shared" si="16"/>
        <v>99.703949822554065</v>
      </c>
      <c r="N49" s="179">
        <f t="shared" si="16"/>
        <v>11.313746486414136</v>
      </c>
      <c r="O49" s="180">
        <f t="shared" si="16"/>
        <v>98.887330244971622</v>
      </c>
      <c r="P49" s="180">
        <f t="shared" si="17"/>
        <v>3.1280220083099203E-3</v>
      </c>
      <c r="Q49" s="157">
        <f t="shared" ref="Q49:AA50" si="26">SUM(Q40:Q40)</f>
        <v>0</v>
      </c>
      <c r="R49" s="157">
        <f t="shared" si="26"/>
        <v>0</v>
      </c>
      <c r="S49" s="149">
        <f t="shared" si="26"/>
        <v>7</v>
      </c>
      <c r="T49" s="150">
        <f t="shared" si="26"/>
        <v>0</v>
      </c>
      <c r="U49" s="146">
        <f t="shared" si="26"/>
        <v>7</v>
      </c>
      <c r="V49" s="154">
        <f t="shared" si="26"/>
        <v>0</v>
      </c>
      <c r="W49" s="150">
        <f t="shared" si="26"/>
        <v>6734</v>
      </c>
      <c r="X49" s="146">
        <f t="shared" si="26"/>
        <v>6734</v>
      </c>
      <c r="Y49" s="149">
        <f t="shared" si="26"/>
        <v>9491</v>
      </c>
      <c r="Z49" s="150">
        <f t="shared" si="26"/>
        <v>19769</v>
      </c>
      <c r="AA49" s="146">
        <f t="shared" si="26"/>
        <v>29260</v>
      </c>
    </row>
    <row r="50" spans="1:27" ht="14.25" hidden="1" x14ac:dyDescent="0.15">
      <c r="A50" s="44"/>
      <c r="B50" s="181" t="s">
        <v>77</v>
      </c>
      <c r="C50" s="149">
        <f>SUM(C41:C41)</f>
        <v>1403657</v>
      </c>
      <c r="D50" s="150">
        <f t="shared" si="25"/>
        <v>10710</v>
      </c>
      <c r="E50" s="151">
        <f t="shared" si="25"/>
        <v>1417583</v>
      </c>
      <c r="F50" s="151">
        <f t="shared" si="25"/>
        <v>1373966</v>
      </c>
      <c r="G50" s="151">
        <f t="shared" si="25"/>
        <v>3.1745327031382145</v>
      </c>
      <c r="H50" s="154">
        <f t="shared" si="25"/>
        <v>1395475</v>
      </c>
      <c r="I50" s="150">
        <f t="shared" si="25"/>
        <v>4277</v>
      </c>
      <c r="J50" s="151">
        <f t="shared" si="25"/>
        <v>1402968</v>
      </c>
      <c r="K50" s="151">
        <f t="shared" si="25"/>
        <v>1363202</v>
      </c>
      <c r="L50" s="151">
        <f t="shared" si="25"/>
        <v>2.9171025277251648</v>
      </c>
      <c r="M50" s="178">
        <f t="shared" si="16"/>
        <v>99.417094062153367</v>
      </c>
      <c r="N50" s="179">
        <f t="shared" si="16"/>
        <v>39.934640522875817</v>
      </c>
      <c r="O50" s="180">
        <f t="shared" si="16"/>
        <v>98.969019803425979</v>
      </c>
      <c r="P50" s="180">
        <f t="shared" si="17"/>
        <v>7.2357754167245306E-3</v>
      </c>
      <c r="Q50" s="157">
        <f t="shared" si="26"/>
        <v>0</v>
      </c>
      <c r="R50" s="157">
        <f t="shared" si="26"/>
        <v>0</v>
      </c>
      <c r="S50" s="149">
        <f t="shared" si="26"/>
        <v>654</v>
      </c>
      <c r="T50" s="150">
        <f t="shared" si="26"/>
        <v>0</v>
      </c>
      <c r="U50" s="146">
        <f t="shared" si="26"/>
        <v>654</v>
      </c>
      <c r="V50" s="154">
        <f t="shared" si="26"/>
        <v>0</v>
      </c>
      <c r="W50" s="150">
        <f t="shared" si="26"/>
        <v>276</v>
      </c>
      <c r="X50" s="146">
        <f t="shared" si="26"/>
        <v>276</v>
      </c>
      <c r="Y50" s="149">
        <f t="shared" si="26"/>
        <v>8836</v>
      </c>
      <c r="Z50" s="150">
        <f t="shared" si="26"/>
        <v>6157</v>
      </c>
      <c r="AA50" s="146">
        <f t="shared" si="26"/>
        <v>14993</v>
      </c>
    </row>
    <row r="51" spans="1:27" x14ac:dyDescent="0.4">
      <c r="C51" s="9" t="s">
        <v>78</v>
      </c>
    </row>
  </sheetData>
  <mergeCells count="16"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M1:R2"/>
    <mergeCell ref="C4:G4"/>
    <mergeCell ref="H4:L4"/>
    <mergeCell ref="M4:P4"/>
    <mergeCell ref="S4:U4"/>
    <mergeCell ref="V4:X4"/>
  </mergeCells>
  <phoneticPr fontId="3"/>
  <dataValidations count="2">
    <dataValidation imeMode="on" allowBlank="1" showInputMessage="1" showErrorMessage="1" sqref="B54:B1048576 C51 M1 F2:I2 B1 B3:B50 S2:XFD6 F3:G3 K2 D5:G6 Q3:R6 A2:C6 D2:E3 H3:H6 I5:L6 I3:L3 M3:M6 N3:P3 N5:P6"/>
    <dataValidation imeMode="off" allowBlank="1" showInputMessage="1" showErrorMessage="1" sqref="A1 A54:A1048576 A7:A50 S1:XFD1 C1:L1 C54:XFD1048576 C7:XFD50"/>
  </dataValidations>
  <pageMargins left="0.39370078740157483" right="0.39370078740157483" top="0.59055118110236227" bottom="0.39370078740157483" header="0.19685039370078741" footer="0.19685039370078741"/>
  <pageSetup paperSize="9" scale="77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②税目別（計）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2023-09-01T01:44:34Z</cp:lastPrinted>
  <dcterms:created xsi:type="dcterms:W3CDTF">2023-09-01T01:43:25Z</dcterms:created>
  <dcterms:modified xsi:type="dcterms:W3CDTF">2023-09-01T01:44:38Z</dcterms:modified>
</cp:coreProperties>
</file>