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7.76\05　感染症対策班\00_班共有\フォルダ（整理中）\008_感染症対策関係\000_感染症発生時の随時対応（全数，集団）\☆疾病別フォルダ\■武漢肺炎（新型コロナ）\21_保健衛生設備補助金（外来・入院・検査機関）\5_外来対応医療機関確保事業\交付要綱\"/>
    </mc:Choice>
  </mc:AlternateContent>
  <bookViews>
    <workbookView xWindow="0" yWindow="0" windowWidth="28800" windowHeight="11460"/>
  </bookViews>
  <sheets>
    <sheet name="事業計画書" sheetId="5" r:id="rId1"/>
    <sheet name="記載例" sheetId="6" r:id="rId2"/>
  </sheets>
  <definedNames>
    <definedName name="_xlnm.Print_Area" localSheetId="1">記載例!$A$1:$H$57</definedName>
    <definedName name="_xlnm.Print_Area" localSheetId="0">事業計画書!$B$1:$J$47</definedName>
  </definedNames>
  <calcPr calcId="162913"/>
</workbook>
</file>

<file path=xl/calcChain.xml><?xml version="1.0" encoding="utf-8"?>
<calcChain xmlns="http://schemas.openxmlformats.org/spreadsheetml/2006/main">
  <c r="I15" i="5" l="1"/>
  <c r="H20" i="5"/>
  <c r="C50" i="6" l="1"/>
  <c r="F30" i="6" l="1"/>
  <c r="B37" i="6" s="1"/>
  <c r="D37" i="6" s="1"/>
  <c r="G29" i="6"/>
  <c r="H29" i="6" s="1"/>
  <c r="G28" i="6"/>
  <c r="H28" i="6" s="1"/>
  <c r="G27" i="6"/>
  <c r="H27" i="6" s="1"/>
  <c r="G26" i="6"/>
  <c r="H26" i="6" s="1"/>
  <c r="G20" i="6"/>
  <c r="H20" i="6" s="1"/>
  <c r="G19" i="6"/>
  <c r="H19" i="6" s="1"/>
  <c r="G18" i="6"/>
  <c r="G30" i="6" l="1"/>
  <c r="H18" i="6"/>
  <c r="H30" i="6" s="1"/>
  <c r="F37" i="6" s="1"/>
  <c r="G37" i="6" s="1"/>
  <c r="C47" i="6" s="1"/>
  <c r="D40" i="5"/>
  <c r="G20" i="5"/>
  <c r="E27" i="5" s="1"/>
  <c r="C27" i="5" s="1"/>
  <c r="E37" i="6" l="1"/>
  <c r="F47" i="6"/>
  <c r="F51" i="6" s="1"/>
  <c r="C48" i="6"/>
  <c r="C51" i="6" s="1"/>
  <c r="I20" i="5"/>
  <c r="G27" i="5" s="1"/>
  <c r="H27" i="5" s="1"/>
  <c r="F27" i="5"/>
  <c r="G37" i="5"/>
  <c r="G41" i="5" s="1"/>
  <c r="D37" i="5" l="1"/>
  <c r="D38" i="5" s="1"/>
  <c r="D41" i="5" s="1"/>
</calcChain>
</file>

<file path=xl/sharedStrings.xml><?xml version="1.0" encoding="utf-8"?>
<sst xmlns="http://schemas.openxmlformats.org/spreadsheetml/2006/main" count="130" uniqueCount="89">
  <si>
    <t>数量</t>
    <rPh sb="0" eb="2">
      <t>スウリョウ</t>
    </rPh>
    <phoneticPr fontId="1"/>
  </si>
  <si>
    <t>計</t>
    <rPh sb="0" eb="1">
      <t>ケイ</t>
    </rPh>
    <phoneticPr fontId="1"/>
  </si>
  <si>
    <t>（円）</t>
    <rPh sb="1" eb="2">
      <t>エン</t>
    </rPh>
    <phoneticPr fontId="1"/>
  </si>
  <si>
    <t>寄付金その他</t>
    <rPh sb="0" eb="3">
      <t>キフキン</t>
    </rPh>
    <rPh sb="5" eb="6">
      <t>ホカ</t>
    </rPh>
    <phoneticPr fontId="1"/>
  </si>
  <si>
    <t>　３　契約予定時期</t>
    <phoneticPr fontId="1"/>
  </si>
  <si>
    <t>※購入予定物品及び定価がわかるカタログ、見積書等を添付すること。</t>
    <rPh sb="1" eb="3">
      <t>コウニュウ</t>
    </rPh>
    <rPh sb="3" eb="5">
      <t>ヨテイ</t>
    </rPh>
    <rPh sb="5" eb="7">
      <t>ブッピン</t>
    </rPh>
    <rPh sb="7" eb="8">
      <t>オヨ</t>
    </rPh>
    <rPh sb="9" eb="11">
      <t>テイカ</t>
    </rPh>
    <rPh sb="20" eb="23">
      <t>ミツモリショ</t>
    </rPh>
    <rPh sb="23" eb="24">
      <t>トウ</t>
    </rPh>
    <rPh sb="25" eb="27">
      <t>テンプ</t>
    </rPh>
    <phoneticPr fontId="1"/>
  </si>
  <si>
    <t>年　月　日</t>
    <rPh sb="0" eb="1">
      <t>ネン</t>
    </rPh>
    <rPh sb="2" eb="3">
      <t>ガツ</t>
    </rPh>
    <rPh sb="4" eb="5">
      <t>ニチ</t>
    </rPh>
    <phoneticPr fontId="1"/>
  </si>
  <si>
    <t>選定額
（ABの低い額）</t>
    <rPh sb="0" eb="2">
      <t>センテイ</t>
    </rPh>
    <rPh sb="2" eb="3">
      <t>ガク</t>
    </rPh>
    <rPh sb="8" eb="9">
      <t>ヒク</t>
    </rPh>
    <rPh sb="10" eb="11">
      <t>ガク</t>
    </rPh>
    <phoneticPr fontId="1"/>
  </si>
  <si>
    <t>分類</t>
    <rPh sb="0" eb="2">
      <t>ブンルイ</t>
    </rPh>
    <phoneticPr fontId="1"/>
  </si>
  <si>
    <t>設備名称</t>
    <rPh sb="0" eb="2">
      <t>セツビ</t>
    </rPh>
    <rPh sb="2" eb="4">
      <t>メイショウ</t>
    </rPh>
    <phoneticPr fontId="1"/>
  </si>
  <si>
    <t>　２　設備整備の内容及び補助金額</t>
    <rPh sb="10" eb="11">
      <t>オヨ</t>
    </rPh>
    <rPh sb="12" eb="15">
      <t>ホジョキン</t>
    </rPh>
    <rPh sb="15" eb="16">
      <t>ガク</t>
    </rPh>
    <phoneticPr fontId="1"/>
  </si>
  <si>
    <t>HEPAフィルター付き空気清浄機（陰圧対応可能な物に限る）</t>
    <phoneticPr fontId="1"/>
  </si>
  <si>
    <t>HEPAフィルター付きパーティション</t>
    <phoneticPr fontId="1"/>
  </si>
  <si>
    <t>個人防護具</t>
    <phoneticPr fontId="1"/>
  </si>
  <si>
    <t>簡易ベッド</t>
    <phoneticPr fontId="1"/>
  </si>
  <si>
    <t>簡易診療室及び付帯する備品</t>
    <phoneticPr fontId="1"/>
  </si>
  <si>
    <t>自己資金</t>
    <rPh sb="0" eb="2">
      <t>ジコ</t>
    </rPh>
    <rPh sb="2" eb="4">
      <t>シキン</t>
    </rPh>
    <phoneticPr fontId="1"/>
  </si>
  <si>
    <t>借入金</t>
    <rPh sb="0" eb="1">
      <t>シャク</t>
    </rPh>
    <rPh sb="1" eb="3">
      <t>ニュウキン</t>
    </rPh>
    <phoneticPr fontId="1"/>
  </si>
  <si>
    <t>総事業費</t>
    <rPh sb="0" eb="1">
      <t>ソウ</t>
    </rPh>
    <rPh sb="1" eb="4">
      <t>ジギョウヒ</t>
    </rPh>
    <phoneticPr fontId="1"/>
  </si>
  <si>
    <t>合計</t>
    <rPh sb="0" eb="2">
      <t>ゴウケイ</t>
    </rPh>
    <phoneticPr fontId="1"/>
  </si>
  <si>
    <t>事業費における寄付金その他収入額</t>
    <rPh sb="0" eb="3">
      <t>ジギョウヒ</t>
    </rPh>
    <rPh sb="7" eb="10">
      <t>キフキン</t>
    </rPh>
    <rPh sb="12" eb="13">
      <t>タ</t>
    </rPh>
    <rPh sb="13" eb="16">
      <t>シュウニュウガク</t>
    </rPh>
    <phoneticPr fontId="1"/>
  </si>
  <si>
    <t>基準額</t>
    <rPh sb="0" eb="3">
      <t>キジュンガク</t>
    </rPh>
    <phoneticPr fontId="1"/>
  </si>
  <si>
    <t>実支出額</t>
    <rPh sb="0" eb="1">
      <t>ジツ</t>
    </rPh>
    <rPh sb="1" eb="4">
      <t>シシュツガク</t>
    </rPh>
    <phoneticPr fontId="1"/>
  </si>
  <si>
    <t>選定額</t>
    <rPh sb="0" eb="2">
      <t>センテイ</t>
    </rPh>
    <rPh sb="2" eb="3">
      <t>ガク</t>
    </rPh>
    <phoneticPr fontId="1"/>
  </si>
  <si>
    <t>補助額</t>
    <rPh sb="0" eb="3">
      <t>ホジョガク</t>
    </rPh>
    <phoneticPr fontId="1"/>
  </si>
  <si>
    <t>□</t>
    <phoneticPr fontId="1"/>
  </si>
  <si>
    <t>その他（　　　　　　　　　　　　　　　　　　　　　　　　　　　　　　　　）</t>
    <rPh sb="2" eb="3">
      <t>タ</t>
    </rPh>
    <phoneticPr fontId="1"/>
  </si>
  <si>
    <t xml:space="preserve">  ４　補助事業に係る収支予算書</t>
    <rPh sb="4" eb="6">
      <t>ホジョ</t>
    </rPh>
    <rPh sb="6" eb="8">
      <t>ジギョウ</t>
    </rPh>
    <rPh sb="9" eb="10">
      <t>カカ</t>
    </rPh>
    <rPh sb="11" eb="13">
      <t>シュウシ</t>
    </rPh>
    <rPh sb="13" eb="15">
      <t>ヨサン</t>
    </rPh>
    <rPh sb="15" eb="16">
      <t>ショ</t>
    </rPh>
    <phoneticPr fontId="1"/>
  </si>
  <si>
    <t>マスク</t>
    <phoneticPr fontId="1"/>
  </si>
  <si>
    <t>ガウン</t>
    <phoneticPr fontId="1"/>
  </si>
  <si>
    <t>所在地</t>
    <rPh sb="0" eb="3">
      <t>ショザイチ</t>
    </rPh>
    <phoneticPr fontId="1"/>
  </si>
  <si>
    <t>施設名</t>
    <phoneticPr fontId="1"/>
  </si>
  <si>
    <t>代表者名</t>
    <rPh sb="0" eb="3">
      <t>ダイヒョウシャ</t>
    </rPh>
    <rPh sb="3" eb="4">
      <t>メイ</t>
    </rPh>
    <phoneticPr fontId="1"/>
  </si>
  <si>
    <t>○○医院</t>
    <rPh sb="0" eb="4">
      <t>マルマルイイン</t>
    </rPh>
    <phoneticPr fontId="1"/>
  </si>
  <si>
    <t>担当者名</t>
    <rPh sb="0" eb="3">
      <t>タントウシャ</t>
    </rPh>
    <rPh sb="3" eb="4">
      <t>メイ</t>
    </rPh>
    <phoneticPr fontId="1"/>
  </si>
  <si>
    <t>担当者TEL</t>
    <rPh sb="0" eb="3">
      <t>タントウシャ</t>
    </rPh>
    <phoneticPr fontId="1"/>
  </si>
  <si>
    <t>担当者メール</t>
    <rPh sb="0" eb="3">
      <t>タントウシャ</t>
    </rPh>
    <phoneticPr fontId="1"/>
  </si>
  <si>
    <t>基準額
B</t>
    <rPh sb="0" eb="3">
      <t>キジュンガク</t>
    </rPh>
    <phoneticPr fontId="1"/>
  </si>
  <si>
    <t>県補助金</t>
    <rPh sb="0" eb="1">
      <t>ケン</t>
    </rPh>
    <rPh sb="1" eb="3">
      <t>ホジョ</t>
    </rPh>
    <rPh sb="3" eb="4">
      <t>キン</t>
    </rPh>
    <phoneticPr fontId="1"/>
  </si>
  <si>
    <t>　１　目的</t>
    <rPh sb="3" eb="5">
      <t>モクテキ</t>
    </rPh>
    <phoneticPr fontId="1"/>
  </si>
  <si>
    <t>新型コロナウイルス感染拡大防止のため，発熱患者と一般患者の動線を分離する。</t>
    <rPh sb="0" eb="2">
      <t>シンガタ</t>
    </rPh>
    <rPh sb="9" eb="15">
      <t>カンセンカクダイボウシ</t>
    </rPh>
    <rPh sb="19" eb="21">
      <t>ハツネツ</t>
    </rPh>
    <rPh sb="21" eb="23">
      <t>カンジャ</t>
    </rPh>
    <rPh sb="24" eb="26">
      <t>イッパン</t>
    </rPh>
    <rPh sb="26" eb="28">
      <t>カンジャ</t>
    </rPh>
    <rPh sb="29" eb="31">
      <t>ドウセン</t>
    </rPh>
    <rPh sb="32" eb="34">
      <t>ブンリ</t>
    </rPh>
    <phoneticPr fontId="1"/>
  </si>
  <si>
    <t>新型コロナウイルス感染拡大防止のため，適切な感染対策を行う。</t>
    <rPh sb="0" eb="2">
      <t>シンガタ</t>
    </rPh>
    <rPh sb="9" eb="11">
      <t>カンセン</t>
    </rPh>
    <rPh sb="11" eb="13">
      <t>カクダイ</t>
    </rPh>
    <rPh sb="13" eb="15">
      <t>ボウシ</t>
    </rPh>
    <rPh sb="19" eb="21">
      <t>テキセツ</t>
    </rPh>
    <rPh sb="22" eb="24">
      <t>カンセン</t>
    </rPh>
    <rPh sb="24" eb="26">
      <t>タイサク</t>
    </rPh>
    <rPh sb="27" eb="28">
      <t>オコナ</t>
    </rPh>
    <phoneticPr fontId="1"/>
  </si>
  <si>
    <t>（収入）</t>
    <rPh sb="1" eb="3">
      <t>シュウニュウ</t>
    </rPh>
    <phoneticPr fontId="1"/>
  </si>
  <si>
    <t>（支出）</t>
    <rPh sb="1" eb="3">
      <t>シシュツ</t>
    </rPh>
    <phoneticPr fontId="1"/>
  </si>
  <si>
    <t>ゴーグル</t>
    <phoneticPr fontId="1"/>
  </si>
  <si>
    <t>グローブ</t>
    <phoneticPr fontId="1"/>
  </si>
  <si>
    <t>キャップ</t>
    <phoneticPr fontId="1"/>
  </si>
  <si>
    <t>フェイスシールド</t>
    <phoneticPr fontId="1"/>
  </si>
  <si>
    <t>実支出費
A</t>
    <rPh sb="0" eb="3">
      <t>ジツシシュツ</t>
    </rPh>
    <rPh sb="3" eb="4">
      <t>ヒ</t>
    </rPh>
    <phoneticPr fontId="1"/>
  </si>
  <si>
    <t>簡易診察室</t>
    <rPh sb="0" eb="2">
      <t>カンイ</t>
    </rPh>
    <rPh sb="2" eb="5">
      <t>シンサツシツ</t>
    </rPh>
    <phoneticPr fontId="1"/>
  </si>
  <si>
    <t>付帯する備品</t>
    <rPh sb="0" eb="2">
      <t>フタイ</t>
    </rPh>
    <rPh sb="4" eb="6">
      <t>ビヒン</t>
    </rPh>
    <phoneticPr fontId="1"/>
  </si>
  <si>
    <t>医院長　○○　○○</t>
    <rPh sb="0" eb="2">
      <t>イイン</t>
    </rPh>
    <rPh sb="2" eb="3">
      <t>チョウ</t>
    </rPh>
    <phoneticPr fontId="1"/>
  </si>
  <si>
    <t>022ｰ000-000</t>
    <phoneticPr fontId="1"/>
  </si>
  <si>
    <t>abcd@aaaa.bb.jp</t>
    <phoneticPr fontId="1"/>
  </si>
  <si>
    <t>■</t>
    <phoneticPr fontId="1"/>
  </si>
  <si>
    <t>規格
型番等</t>
    <rPh sb="0" eb="2">
      <t>キカク</t>
    </rPh>
    <rPh sb="3" eb="5">
      <t>カタバン</t>
    </rPh>
    <rPh sb="5" eb="6">
      <t>トウ</t>
    </rPh>
    <phoneticPr fontId="1"/>
  </si>
  <si>
    <t>事業費
A</t>
    <rPh sb="0" eb="2">
      <t>ジギョウ</t>
    </rPh>
    <rPh sb="2" eb="3">
      <t>ヒ</t>
    </rPh>
    <phoneticPr fontId="1"/>
  </si>
  <si>
    <t>クリーンパーテーション</t>
    <phoneticPr fontId="1"/>
  </si>
  <si>
    <t>ユニットハウス</t>
    <phoneticPr fontId="1"/>
  </si>
  <si>
    <t>w3000×D2000</t>
    <phoneticPr fontId="1"/>
  </si>
  <si>
    <t>パッケージ型排気HEPAユニット</t>
    <rPh sb="5" eb="6">
      <t>ガタ</t>
    </rPh>
    <rPh sb="6" eb="8">
      <t>ハイキ</t>
    </rPh>
    <phoneticPr fontId="1"/>
  </si>
  <si>
    <t>aaa-aaa-11</t>
    <phoneticPr fontId="1"/>
  </si>
  <si>
    <t>bbb-bbb-22</t>
    <phoneticPr fontId="1"/>
  </si>
  <si>
    <t>防塵マスク</t>
    <rPh sb="0" eb="2">
      <t>ボウジン</t>
    </rPh>
    <phoneticPr fontId="1"/>
  </si>
  <si>
    <t>dddd1234</t>
    <phoneticPr fontId="1"/>
  </si>
  <si>
    <t>ccc123</t>
    <phoneticPr fontId="1"/>
  </si>
  <si>
    <t>仙台市青葉区○○１丁目１ー１</t>
    <rPh sb="0" eb="3">
      <t>センダイシ</t>
    </rPh>
    <rPh sb="3" eb="6">
      <t>アオバク</t>
    </rPh>
    <rPh sb="9" eb="11">
      <t>チョウメ</t>
    </rPh>
    <phoneticPr fontId="1"/>
  </si>
  <si>
    <t>※「新型コロナウイルス感染症を疑う患者受け入れのための救急・周産期・小児医療体制確保事業」及び「医療機関・薬局等における感染拡大防止等支援事業」へ申請済みの備品と重複が無いようにすること。</t>
    <phoneticPr fontId="1"/>
  </si>
  <si>
    <t>　５　添付書類</t>
    <phoneticPr fontId="1"/>
  </si>
  <si>
    <t>　（２）　その他参考となる書類</t>
    <phoneticPr fontId="1"/>
  </si>
  <si>
    <t>　（１）　カタログ及び見積書</t>
    <phoneticPr fontId="1"/>
  </si>
  <si>
    <t xml:space="preserve">  ４　補助事業に係る収支決算書</t>
    <rPh sb="4" eb="6">
      <t>ホジョ</t>
    </rPh>
    <rPh sb="6" eb="8">
      <t>ジギョウ</t>
    </rPh>
    <rPh sb="9" eb="10">
      <t>カカ</t>
    </rPh>
    <rPh sb="11" eb="13">
      <t>シュウシ</t>
    </rPh>
    <rPh sb="13" eb="15">
      <t>ケッサン</t>
    </rPh>
    <rPh sb="15" eb="16">
      <t>ショ</t>
    </rPh>
    <phoneticPr fontId="1"/>
  </si>
  <si>
    <t>別紙１</t>
    <rPh sb="0" eb="2">
      <t>ベッシ</t>
    </rPh>
    <phoneticPr fontId="1"/>
  </si>
  <si>
    <t>令和２年度　宮城県感染症外来協力医療機関設備整備事業計画書</t>
    <rPh sb="0" eb="2">
      <t>レイワ</t>
    </rPh>
    <rPh sb="3" eb="5">
      <t>ネンド</t>
    </rPh>
    <phoneticPr fontId="1"/>
  </si>
  <si>
    <t>折りたたみベッド</t>
    <rPh sb="0" eb="1">
      <t>オ</t>
    </rPh>
    <phoneticPr fontId="1"/>
  </si>
  <si>
    <t>エアコン</t>
    <phoneticPr fontId="1"/>
  </si>
  <si>
    <t>診察用机・椅子等</t>
    <rPh sb="0" eb="2">
      <t>シンサツ</t>
    </rPh>
    <rPh sb="2" eb="3">
      <t>ヨウ</t>
    </rPh>
    <rPh sb="3" eb="4">
      <t>ツクエ</t>
    </rPh>
    <rPh sb="5" eb="7">
      <t>イス</t>
    </rPh>
    <rPh sb="7" eb="8">
      <t>トウ</t>
    </rPh>
    <phoneticPr fontId="1"/>
  </si>
  <si>
    <t>●●　●●</t>
    <phoneticPr fontId="1"/>
  </si>
  <si>
    <t>令和５年度　宮城県外来対応医療機関確保事業計画書</t>
    <rPh sb="0" eb="2">
      <t>レイワ</t>
    </rPh>
    <rPh sb="3" eb="5">
      <t>ネンド</t>
    </rPh>
    <rPh sb="9" eb="13">
      <t>ガイライタイオウ</t>
    </rPh>
    <rPh sb="13" eb="17">
      <t>イリョウキカン</t>
    </rPh>
    <rPh sb="17" eb="19">
      <t>カクホ</t>
    </rPh>
    <phoneticPr fontId="1"/>
  </si>
  <si>
    <t>　１　医療機関情報</t>
    <rPh sb="3" eb="7">
      <t>イリョウキカン</t>
    </rPh>
    <rPh sb="7" eb="9">
      <t>ジョウホウ</t>
    </rPh>
    <phoneticPr fontId="1"/>
  </si>
  <si>
    <t>患者案内のための看板設置料</t>
    <rPh sb="0" eb="2">
      <t>カンジャ</t>
    </rPh>
    <rPh sb="2" eb="4">
      <t>アンナイ</t>
    </rPh>
    <rPh sb="8" eb="10">
      <t>カンバン</t>
    </rPh>
    <rPh sb="10" eb="12">
      <t>セッチ</t>
    </rPh>
    <rPh sb="12" eb="13">
      <t>リョウ</t>
    </rPh>
    <phoneticPr fontId="1"/>
  </si>
  <si>
    <t>ホームページ上に外来対応医療機関であることを明記するための改修費</t>
    <rPh sb="6" eb="7">
      <t>ジョウ</t>
    </rPh>
    <rPh sb="8" eb="16">
      <t>ガイライタイオウイリョウキカン</t>
    </rPh>
    <rPh sb="22" eb="24">
      <t>メイキ</t>
    </rPh>
    <rPh sb="29" eb="32">
      <t>カイシュウヒ</t>
    </rPh>
    <phoneticPr fontId="1"/>
  </si>
  <si>
    <t>換気設備設置のための軽微な改修等の修繕費</t>
    <rPh sb="0" eb="2">
      <t>カンキ</t>
    </rPh>
    <rPh sb="2" eb="4">
      <t>セツビ</t>
    </rPh>
    <rPh sb="4" eb="6">
      <t>セッチ</t>
    </rPh>
    <rPh sb="10" eb="12">
      <t>ケイビ</t>
    </rPh>
    <rPh sb="13" eb="15">
      <t>カイシュウ</t>
    </rPh>
    <rPh sb="15" eb="16">
      <t>トウ</t>
    </rPh>
    <rPh sb="17" eb="20">
      <t>シュウゼンヒ</t>
    </rPh>
    <phoneticPr fontId="1"/>
  </si>
  <si>
    <t>医療機器（パルスオキシメーター等）の購入費</t>
    <rPh sb="0" eb="4">
      <t>イリョウキキ</t>
    </rPh>
    <rPh sb="15" eb="16">
      <t>トウ</t>
    </rPh>
    <rPh sb="18" eb="21">
      <t>コウニュウヒ</t>
    </rPh>
    <phoneticPr fontId="1"/>
  </si>
  <si>
    <t>非接触サーモグラフィーカメラ（検温・消毒機能付き等）の購入費</t>
    <rPh sb="0" eb="3">
      <t>ヒセッショク</t>
    </rPh>
    <rPh sb="15" eb="17">
      <t>ケンオン</t>
    </rPh>
    <rPh sb="18" eb="20">
      <t>ショウドク</t>
    </rPh>
    <rPh sb="20" eb="22">
      <t>キノウ</t>
    </rPh>
    <rPh sb="22" eb="23">
      <t>ツ</t>
    </rPh>
    <rPh sb="24" eb="25">
      <t>トウ</t>
    </rPh>
    <rPh sb="27" eb="30">
      <t>コウニュウヒ</t>
    </rPh>
    <phoneticPr fontId="1"/>
  </si>
  <si>
    <t>設備内容</t>
    <rPh sb="0" eb="2">
      <t>セツビ</t>
    </rPh>
    <rPh sb="2" eb="4">
      <t>ナイヨウ</t>
    </rPh>
    <phoneticPr fontId="1"/>
  </si>
  <si>
    <t>規格等</t>
    <rPh sb="0" eb="2">
      <t>キカク</t>
    </rPh>
    <rPh sb="2" eb="3">
      <t>トウ</t>
    </rPh>
    <phoneticPr fontId="1"/>
  </si>
  <si>
    <t>上限額
B</t>
    <rPh sb="0" eb="3">
      <t>ジョウゲンガク</t>
    </rPh>
    <phoneticPr fontId="1"/>
  </si>
  <si>
    <t>　２　補助事業の内容及び補助金額</t>
    <rPh sb="3" eb="7">
      <t>ホジョジギョウ</t>
    </rPh>
    <rPh sb="10" eb="11">
      <t>オヨ</t>
    </rPh>
    <rPh sb="12" eb="15">
      <t>ホジョキン</t>
    </rPh>
    <rPh sb="15" eb="16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</si>
</sst>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&quot;人&quot;&quot;分&quot;"/>
    <numFmt numFmtId="177" formatCode="0&quot;台&quot;"/>
    <numFmt numFmtId="178" formatCode="0&quot;式&quot;"/>
    <numFmt numFmtId="179" formatCode="General&quot;式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u/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b/>
      <u/>
      <sz val="12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2" fillId="0" borderId="0" xfId="0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0" xfId="1" applyFont="1" applyBorder="1" applyAlignment="1">
      <alignment horizontal="right" vertical="center" wrapText="1"/>
    </xf>
    <xf numFmtId="38" fontId="2" fillId="0" borderId="0" xfId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distributed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9" fillId="2" borderId="1" xfId="1" applyFont="1" applyFill="1" applyBorder="1" applyAlignment="1">
      <alignment horizontal="right" vertical="center"/>
    </xf>
    <xf numFmtId="177" fontId="9" fillId="2" borderId="1" xfId="1" applyNumberFormat="1" applyFont="1" applyFill="1" applyBorder="1" applyAlignment="1">
      <alignment vertical="center" wrapText="1"/>
    </xf>
    <xf numFmtId="178" fontId="9" fillId="2" borderId="1" xfId="1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distributed" vertical="center" wrapText="1"/>
    </xf>
    <xf numFmtId="0" fontId="9" fillId="0" borderId="1" xfId="0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right" vertical="center"/>
    </xf>
    <xf numFmtId="38" fontId="2" fillId="2" borderId="2" xfId="1" applyFont="1" applyFill="1" applyBorder="1" applyAlignment="1">
      <alignment horizontal="right" vertical="center"/>
    </xf>
    <xf numFmtId="38" fontId="9" fillId="3" borderId="1" xfId="1" applyFont="1" applyFill="1" applyBorder="1" applyAlignment="1">
      <alignment horizontal="right" vertical="center"/>
    </xf>
    <xf numFmtId="38" fontId="9" fillId="3" borderId="1" xfId="1" applyFont="1" applyFill="1" applyBorder="1" applyAlignment="1">
      <alignment horizontal="right" vertical="center" wrapText="1"/>
    </xf>
    <xf numFmtId="38" fontId="2" fillId="3" borderId="1" xfId="1" applyFont="1" applyFill="1" applyBorder="1" applyAlignment="1">
      <alignment horizontal="right" vertical="center"/>
    </xf>
    <xf numFmtId="38" fontId="2" fillId="3" borderId="2" xfId="1" applyNumberFormat="1" applyFont="1" applyFill="1" applyBorder="1" applyAlignment="1">
      <alignment horizontal="right" vertical="center"/>
    </xf>
    <xf numFmtId="38" fontId="2" fillId="3" borderId="2" xfId="1" applyFont="1" applyFill="1" applyBorder="1" applyAlignment="1">
      <alignment horizontal="right" vertical="center"/>
    </xf>
    <xf numFmtId="38" fontId="2" fillId="3" borderId="3" xfId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/>
    </xf>
    <xf numFmtId="38" fontId="2" fillId="3" borderId="7" xfId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38" fontId="11" fillId="3" borderId="1" xfId="1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13" fillId="0" borderId="0" xfId="0" applyFo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38" fontId="13" fillId="0" borderId="0" xfId="1" applyFont="1" applyBorder="1" applyAlignment="1">
      <alignment horizontal="right" vertical="center" wrapText="1"/>
    </xf>
    <xf numFmtId="38" fontId="2" fillId="3" borderId="1" xfId="1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right" vertical="center"/>
    </xf>
    <xf numFmtId="0" fontId="2" fillId="2" borderId="0" xfId="0" applyFont="1" applyFill="1" applyBorder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179" fontId="9" fillId="2" borderId="1" xfId="1" applyNumberFormat="1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38" fontId="9" fillId="3" borderId="13" xfId="1" applyFont="1" applyFill="1" applyBorder="1" applyAlignment="1">
      <alignment horizontal="right" vertical="center"/>
    </xf>
    <xf numFmtId="38" fontId="9" fillId="3" borderId="2" xfId="1" applyFont="1" applyFill="1" applyBorder="1" applyAlignment="1">
      <alignment horizontal="right" vertical="center"/>
    </xf>
    <xf numFmtId="38" fontId="9" fillId="3" borderId="3" xfId="1" applyFont="1" applyFill="1" applyBorder="1" applyAlignment="1">
      <alignment horizontal="right" vertical="center"/>
    </xf>
    <xf numFmtId="0" fontId="9" fillId="0" borderId="7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13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38" fontId="2" fillId="3" borderId="8" xfId="1" applyFont="1" applyFill="1" applyBorder="1" applyAlignment="1">
      <alignment horizontal="right" vertical="center"/>
    </xf>
    <xf numFmtId="38" fontId="2" fillId="3" borderId="10" xfId="1" applyFont="1" applyFill="1" applyBorder="1" applyAlignment="1">
      <alignment horizontal="right" vertical="center"/>
    </xf>
    <xf numFmtId="38" fontId="2" fillId="0" borderId="8" xfId="1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  <xf numFmtId="38" fontId="2" fillId="0" borderId="9" xfId="1" applyFont="1" applyBorder="1" applyAlignment="1">
      <alignment horizontal="right" vertical="center"/>
    </xf>
    <xf numFmtId="38" fontId="2" fillId="0" borderId="11" xfId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12" fillId="2" borderId="1" xfId="2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9" fillId="2" borderId="13" xfId="0" applyNumberFormat="1" applyFont="1" applyFill="1" applyBorder="1" applyAlignment="1">
      <alignment horizontal="right" vertical="center"/>
    </xf>
    <xf numFmtId="176" fontId="9" fillId="2" borderId="2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133351</xdr:colOff>
      <xdr:row>9</xdr:row>
      <xdr:rowOff>180976</xdr:rowOff>
    </xdr:from>
    <xdr:to>
      <xdr:col>7</xdr:col>
      <xdr:colOff>904875</xdr:colOff>
      <xdr:row>12</xdr:row>
      <xdr:rowOff>104775</xdr:rowOff>
    </xdr:to>
    <xdr:sp macro="" textlink="">
      <xdr:nvSpPr>
        <xdr:cNvPr id="3" name="テキスト ボックス 2"/>
        <xdr:cNvSpPr txBox="1"/>
      </xdr:nvSpPr>
      <xdr:spPr>
        <a:xfrm>
          <a:off x="6953251" y="2952751"/>
          <a:ext cx="1743074" cy="666749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solidFill>
                <a:srgbClr val="FF0000"/>
              </a:solidFill>
            </a:rPr>
            <a:t>該当する補助申請の目的にチェック。その他の場合は目的を記載。</a:t>
          </a:r>
        </a:p>
      </xdr:txBody>
    </xdr:sp>
    <xdr:clientData/>
  </xdr:twoCellAnchor>
  <xdr:twoCellAnchor>
    <xdr:from>
      <xdr:col>1</xdr:col>
      <xdr:colOff>1314450</xdr:colOff>
      <xdr:row>16</xdr:row>
      <xdr:rowOff>704849</xdr:rowOff>
    </xdr:from>
    <xdr:to>
      <xdr:col>6</xdr:col>
      <xdr:colOff>38100</xdr:colOff>
      <xdr:row>29</xdr:row>
      <xdr:rowOff>28574</xdr:rowOff>
    </xdr:to>
    <xdr:sp macro="" textlink="">
      <xdr:nvSpPr>
        <xdr:cNvPr id="6" name="正方形/長方形 5"/>
        <xdr:cNvSpPr/>
      </xdr:nvSpPr>
      <xdr:spPr>
        <a:xfrm>
          <a:off x="2247900" y="5210174"/>
          <a:ext cx="4610100" cy="3743325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104776</xdr:colOff>
      <xdr:row>21</xdr:row>
      <xdr:rowOff>95250</xdr:rowOff>
    </xdr:from>
    <xdr:to>
      <xdr:col>3</xdr:col>
      <xdr:colOff>447675</xdr:colOff>
      <xdr:row>22</xdr:row>
      <xdr:rowOff>123824</xdr:rowOff>
    </xdr:to>
    <xdr:sp macro="" textlink="">
      <xdr:nvSpPr>
        <xdr:cNvPr id="9" name="テキスト ボックス 8"/>
        <xdr:cNvSpPr txBox="1"/>
      </xdr:nvSpPr>
      <xdr:spPr>
        <a:xfrm>
          <a:off x="2371726" y="6962775"/>
          <a:ext cx="1676399" cy="285749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太枠の中のみ記入</a:t>
          </a:r>
        </a:p>
      </xdr:txBody>
    </xdr:sp>
    <xdr:clientData/>
  </xdr:twoCellAnchor>
  <xdr:twoCellAnchor>
    <xdr:from>
      <xdr:col>6</xdr:col>
      <xdr:colOff>161925</xdr:colOff>
      <xdr:row>18</xdr:row>
      <xdr:rowOff>409575</xdr:rowOff>
    </xdr:from>
    <xdr:to>
      <xdr:col>7</xdr:col>
      <xdr:colOff>828674</xdr:colOff>
      <xdr:row>21</xdr:row>
      <xdr:rowOff>76200</xdr:rowOff>
    </xdr:to>
    <xdr:sp macro="" textlink="">
      <xdr:nvSpPr>
        <xdr:cNvPr id="10" name="テキスト ボックス 9"/>
        <xdr:cNvSpPr txBox="1"/>
      </xdr:nvSpPr>
      <xdr:spPr>
        <a:xfrm>
          <a:off x="6981825" y="6238875"/>
          <a:ext cx="1638299" cy="70485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太枠外は自動計算。</a:t>
          </a:r>
          <a:endParaRPr kumimoji="1" lang="en-US" altLang="ja-JP" sz="1100"/>
        </a:p>
        <a:p>
          <a:r>
            <a:rPr kumimoji="1" lang="ja-JP" altLang="en-US" sz="1100"/>
            <a:t>記入しないこと。</a:t>
          </a:r>
        </a:p>
      </xdr:txBody>
    </xdr:sp>
    <xdr:clientData/>
  </xdr:twoCellAnchor>
  <xdr:twoCellAnchor>
    <xdr:from>
      <xdr:col>2</xdr:col>
      <xdr:colOff>38100</xdr:colOff>
      <xdr:row>34</xdr:row>
      <xdr:rowOff>219075</xdr:rowOff>
    </xdr:from>
    <xdr:to>
      <xdr:col>3</xdr:col>
      <xdr:colOff>19050</xdr:colOff>
      <xdr:row>37</xdr:row>
      <xdr:rowOff>28575</xdr:rowOff>
    </xdr:to>
    <xdr:sp macro="" textlink="">
      <xdr:nvSpPr>
        <xdr:cNvPr id="11" name="正方形/長方形 10"/>
        <xdr:cNvSpPr/>
      </xdr:nvSpPr>
      <xdr:spPr>
        <a:xfrm>
          <a:off x="2305050" y="9639300"/>
          <a:ext cx="1314450" cy="828675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514351</xdr:colOff>
      <xdr:row>38</xdr:row>
      <xdr:rowOff>238125</xdr:rowOff>
    </xdr:from>
    <xdr:to>
      <xdr:col>2</xdr:col>
      <xdr:colOff>66675</xdr:colOff>
      <xdr:row>40</xdr:row>
      <xdr:rowOff>19050</xdr:rowOff>
    </xdr:to>
    <xdr:sp macro="" textlink="">
      <xdr:nvSpPr>
        <xdr:cNvPr id="12" name="正方形/長方形 11"/>
        <xdr:cNvSpPr/>
      </xdr:nvSpPr>
      <xdr:spPr>
        <a:xfrm>
          <a:off x="514351" y="10925175"/>
          <a:ext cx="1819274" cy="276225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923925</xdr:colOff>
      <xdr:row>47</xdr:row>
      <xdr:rowOff>238125</xdr:rowOff>
    </xdr:from>
    <xdr:to>
      <xdr:col>3</xdr:col>
      <xdr:colOff>28574</xdr:colOff>
      <xdr:row>49</xdr:row>
      <xdr:rowOff>19050</xdr:rowOff>
    </xdr:to>
    <xdr:sp macro="" textlink="">
      <xdr:nvSpPr>
        <xdr:cNvPr id="13" name="正方形/長方形 12"/>
        <xdr:cNvSpPr/>
      </xdr:nvSpPr>
      <xdr:spPr>
        <a:xfrm>
          <a:off x="923925" y="13154025"/>
          <a:ext cx="2705099" cy="276225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9525</xdr:colOff>
      <xdr:row>3</xdr:row>
      <xdr:rowOff>219075</xdr:rowOff>
    </xdr:from>
    <xdr:to>
      <xdr:col>7</xdr:col>
      <xdr:colOff>28575</xdr:colOff>
      <xdr:row>8</xdr:row>
      <xdr:rowOff>9525</xdr:rowOff>
    </xdr:to>
    <xdr:sp macro="" textlink="">
      <xdr:nvSpPr>
        <xdr:cNvPr id="14" name="正方形/長方形 13"/>
        <xdr:cNvSpPr/>
      </xdr:nvSpPr>
      <xdr:spPr>
        <a:xfrm>
          <a:off x="942975" y="962025"/>
          <a:ext cx="6877050" cy="1571625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638175</xdr:colOff>
      <xdr:row>10</xdr:row>
      <xdr:rowOff>0</xdr:rowOff>
    </xdr:from>
    <xdr:to>
      <xdr:col>5</xdr:col>
      <xdr:colOff>809625</xdr:colOff>
      <xdr:row>13</xdr:row>
      <xdr:rowOff>28575</xdr:rowOff>
    </xdr:to>
    <xdr:sp macro="" textlink="">
      <xdr:nvSpPr>
        <xdr:cNvPr id="15" name="正方形/長方形 14"/>
        <xdr:cNvSpPr/>
      </xdr:nvSpPr>
      <xdr:spPr>
        <a:xfrm>
          <a:off x="638175" y="3019425"/>
          <a:ext cx="6048375" cy="771525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809625</xdr:colOff>
      <xdr:row>11</xdr:row>
      <xdr:rowOff>19051</xdr:rowOff>
    </xdr:from>
    <xdr:to>
      <xdr:col>6</xdr:col>
      <xdr:colOff>133351</xdr:colOff>
      <xdr:row>11</xdr:row>
      <xdr:rowOff>138113</xdr:rowOff>
    </xdr:to>
    <xdr:cxnSp macro="">
      <xdr:nvCxnSpPr>
        <xdr:cNvPr id="17" name="直線コネクタ 16"/>
        <xdr:cNvCxnSpPr>
          <a:stCxn id="3" idx="1"/>
          <a:endCxn id="15" idx="3"/>
        </xdr:cNvCxnSpPr>
      </xdr:nvCxnSpPr>
      <xdr:spPr>
        <a:xfrm flipH="1">
          <a:off x="6686550" y="3286126"/>
          <a:ext cx="266701" cy="119062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561975</xdr:colOff>
      <xdr:row>37</xdr:row>
      <xdr:rowOff>9524</xdr:rowOff>
    </xdr:from>
    <xdr:to>
      <xdr:col>7</xdr:col>
      <xdr:colOff>647700</xdr:colOff>
      <xdr:row>40</xdr:row>
      <xdr:rowOff>47625</xdr:rowOff>
    </xdr:to>
    <xdr:sp macro="" textlink="">
      <xdr:nvSpPr>
        <xdr:cNvPr id="31" name="上矢印吹き出し 30"/>
        <xdr:cNvSpPr/>
      </xdr:nvSpPr>
      <xdr:spPr>
        <a:xfrm>
          <a:off x="6438900" y="10448924"/>
          <a:ext cx="2000250" cy="781051"/>
        </a:xfrm>
        <a:prstGeom prst="upArrowCallout">
          <a:avLst>
            <a:gd name="adj1" fmla="val 14706"/>
            <a:gd name="adj2" fmla="val 19017"/>
            <a:gd name="adj3" fmla="val 13235"/>
            <a:gd name="adj4" fmla="val 7453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rgbClr val="FF0000"/>
              </a:solidFill>
            </a:rPr>
            <a:t>補助金の金額が自動計算で算出。この金額を申請書に記載。</a:t>
          </a:r>
        </a:p>
      </xdr:txBody>
    </xdr:sp>
    <xdr:clientData/>
  </xdr:twoCellAnchor>
  <xdr:twoCellAnchor>
    <xdr:from>
      <xdr:col>2</xdr:col>
      <xdr:colOff>304800</xdr:colOff>
      <xdr:row>37</xdr:row>
      <xdr:rowOff>28573</xdr:rowOff>
    </xdr:from>
    <xdr:to>
      <xdr:col>3</xdr:col>
      <xdr:colOff>704850</xdr:colOff>
      <xdr:row>41</xdr:row>
      <xdr:rowOff>142874</xdr:rowOff>
    </xdr:to>
    <xdr:sp macro="" textlink="">
      <xdr:nvSpPr>
        <xdr:cNvPr id="32" name="上矢印吹き出し 31"/>
        <xdr:cNvSpPr/>
      </xdr:nvSpPr>
      <xdr:spPr>
        <a:xfrm>
          <a:off x="2571750" y="11210923"/>
          <a:ext cx="1733550" cy="1104901"/>
        </a:xfrm>
        <a:prstGeom prst="upArrowCallout">
          <a:avLst>
            <a:gd name="adj1" fmla="val 14630"/>
            <a:gd name="adj2" fmla="val 19262"/>
            <a:gd name="adj3" fmla="val 16852"/>
            <a:gd name="adj4" fmla="val 7312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rgbClr val="FF0000"/>
              </a:solidFill>
            </a:rPr>
            <a:t>寄付金等を設備整備に充てる場合にはその金額を記載。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他の欄は自動計算。</a:t>
          </a:r>
        </a:p>
      </xdr:txBody>
    </xdr:sp>
    <xdr:clientData/>
  </xdr:twoCellAnchor>
  <xdr:twoCellAnchor>
    <xdr:from>
      <xdr:col>3</xdr:col>
      <xdr:colOff>57149</xdr:colOff>
      <xdr:row>47</xdr:row>
      <xdr:rowOff>47626</xdr:rowOff>
    </xdr:from>
    <xdr:to>
      <xdr:col>5</xdr:col>
      <xdr:colOff>38099</xdr:colOff>
      <xdr:row>49</xdr:row>
      <xdr:rowOff>209550</xdr:rowOff>
    </xdr:to>
    <xdr:sp macro="" textlink="">
      <xdr:nvSpPr>
        <xdr:cNvPr id="34" name="左矢印吹き出し 33"/>
        <xdr:cNvSpPr/>
      </xdr:nvSpPr>
      <xdr:spPr>
        <a:xfrm>
          <a:off x="3657599" y="12963526"/>
          <a:ext cx="2257425" cy="657224"/>
        </a:xfrm>
        <a:prstGeom prst="leftArrowCallout">
          <a:avLst>
            <a:gd name="adj1" fmla="val 25000"/>
            <a:gd name="adj2" fmla="val 25000"/>
            <a:gd name="adj3" fmla="val 25000"/>
            <a:gd name="adj4" fmla="val 87209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rgbClr val="FF0000"/>
              </a:solidFill>
            </a:rPr>
            <a:t>借入金を設備整備に充てる場合には金額を記載。他の金額は自動計算。</a:t>
          </a:r>
          <a:endParaRPr kumimoji="1" lang="en-US" altLang="ja-JP" sz="10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104775</xdr:colOff>
      <xdr:row>40</xdr:row>
      <xdr:rowOff>57149</xdr:rowOff>
    </xdr:from>
    <xdr:to>
      <xdr:col>2</xdr:col>
      <xdr:colOff>209550</xdr:colOff>
      <xdr:row>42</xdr:row>
      <xdr:rowOff>219075</xdr:rowOff>
    </xdr:to>
    <xdr:sp macro="" textlink="">
      <xdr:nvSpPr>
        <xdr:cNvPr id="39" name="上矢印吹き出し 38"/>
        <xdr:cNvSpPr/>
      </xdr:nvSpPr>
      <xdr:spPr>
        <a:xfrm>
          <a:off x="104775" y="11239499"/>
          <a:ext cx="2371725" cy="657226"/>
        </a:xfrm>
        <a:prstGeom prst="upArrowCallout">
          <a:avLst>
            <a:gd name="adj1" fmla="val 17783"/>
            <a:gd name="adj2" fmla="val 19017"/>
            <a:gd name="adj3" fmla="val 13235"/>
            <a:gd name="adj4" fmla="val 76311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rgbClr val="FF0000"/>
              </a:solidFill>
            </a:rPr>
            <a:t>契約済みであればその日付。未契約であれば予定時期。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bcd@aaaa.bb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view="pageBreakPreview" zoomScaleNormal="100" zoomScaleSheetLayoutView="100" workbookViewId="0">
      <selection activeCell="B13" sqref="B13"/>
    </sheetView>
  </sheetViews>
  <sheetFormatPr defaultRowHeight="14.25" x14ac:dyDescent="0.15"/>
  <cols>
    <col min="1" max="1" width="9" style="1"/>
    <col min="2" max="2" width="12.25" style="1" customWidth="1"/>
    <col min="3" max="4" width="17.5" style="1" customWidth="1"/>
    <col min="5" max="5" width="17.125" style="1" customWidth="1"/>
    <col min="6" max="6" width="12.75" style="1" customWidth="1"/>
    <col min="7" max="7" width="12.375" style="1" customWidth="1"/>
    <col min="8" max="9" width="12.75" style="1" customWidth="1"/>
    <col min="10" max="10" width="7.875" style="1" bestFit="1" customWidth="1"/>
    <col min="11" max="16" width="15.625" style="1" customWidth="1"/>
    <col min="17" max="16384" width="9" style="1"/>
  </cols>
  <sheetData>
    <row r="1" spans="1:10" ht="20.100000000000001" customHeight="1" x14ac:dyDescent="0.15">
      <c r="B1" s="13" t="s">
        <v>72</v>
      </c>
      <c r="C1" s="13"/>
      <c r="D1" s="13"/>
      <c r="E1" s="13"/>
      <c r="F1" s="13"/>
      <c r="G1" s="13"/>
      <c r="H1" s="13"/>
      <c r="I1" s="13"/>
      <c r="J1" s="13"/>
    </row>
    <row r="2" spans="1:10" ht="20.100000000000001" customHeight="1" x14ac:dyDescent="0.15">
      <c r="A2" s="13"/>
      <c r="B2" s="75" t="s">
        <v>78</v>
      </c>
      <c r="C2" s="75"/>
      <c r="D2" s="75"/>
      <c r="E2" s="75"/>
      <c r="F2" s="75"/>
      <c r="G2" s="75"/>
      <c r="H2" s="75"/>
      <c r="I2" s="75"/>
      <c r="J2" s="30"/>
    </row>
    <row r="3" spans="1:10" s="2" customFormat="1" ht="20.100000000000001" customHeight="1" x14ac:dyDescent="0.15">
      <c r="A3" s="72"/>
      <c r="B3" s="75"/>
      <c r="C3" s="75"/>
      <c r="D3" s="75"/>
      <c r="E3" s="75"/>
      <c r="F3" s="75"/>
      <c r="G3" s="75"/>
      <c r="H3" s="75"/>
      <c r="I3" s="75"/>
      <c r="J3" s="30"/>
    </row>
    <row r="4" spans="1:10" s="2" customFormat="1" ht="20.100000000000001" customHeight="1" x14ac:dyDescent="0.15">
      <c r="A4" s="72"/>
      <c r="B4" s="79" t="s">
        <v>79</v>
      </c>
      <c r="C4" s="79"/>
      <c r="D4" s="79"/>
      <c r="E4" s="73"/>
      <c r="F4" s="73"/>
      <c r="G4" s="73"/>
      <c r="H4" s="73"/>
      <c r="I4" s="73"/>
      <c r="J4" s="30"/>
    </row>
    <row r="5" spans="1:10" ht="20.100000000000001" customHeight="1" x14ac:dyDescent="0.15">
      <c r="B5" s="13"/>
      <c r="C5" s="13"/>
      <c r="D5" s="13"/>
      <c r="E5" s="13"/>
      <c r="F5" s="13"/>
      <c r="G5" s="13"/>
      <c r="H5" s="13"/>
      <c r="I5" s="13"/>
    </row>
    <row r="6" spans="1:10" ht="46.5" customHeight="1" x14ac:dyDescent="0.15">
      <c r="B6" s="15"/>
      <c r="C6" s="28" t="s">
        <v>31</v>
      </c>
      <c r="D6" s="76"/>
      <c r="E6" s="77"/>
      <c r="F6" s="36" t="s">
        <v>32</v>
      </c>
      <c r="G6" s="76"/>
      <c r="H6" s="77"/>
      <c r="I6" s="20"/>
      <c r="J6" s="20"/>
    </row>
    <row r="7" spans="1:10" ht="24.95" customHeight="1" x14ac:dyDescent="0.15">
      <c r="B7" s="15"/>
      <c r="C7" s="29" t="s">
        <v>30</v>
      </c>
      <c r="D7" s="78"/>
      <c r="E7" s="78"/>
      <c r="F7" s="78"/>
      <c r="G7" s="78"/>
      <c r="H7" s="78"/>
      <c r="I7" s="27"/>
      <c r="J7" s="27"/>
    </row>
    <row r="8" spans="1:10" ht="24.95" customHeight="1" x14ac:dyDescent="0.15">
      <c r="B8" s="20"/>
      <c r="C8" s="29" t="s">
        <v>34</v>
      </c>
      <c r="D8" s="78"/>
      <c r="E8" s="78"/>
      <c r="F8" s="37" t="s">
        <v>35</v>
      </c>
      <c r="G8" s="78"/>
      <c r="H8" s="78"/>
      <c r="I8" s="27"/>
      <c r="J8" s="27"/>
    </row>
    <row r="9" spans="1:10" ht="24.95" customHeight="1" x14ac:dyDescent="0.15">
      <c r="B9" s="20"/>
      <c r="C9" s="29" t="s">
        <v>36</v>
      </c>
      <c r="D9" s="78"/>
      <c r="E9" s="78"/>
      <c r="F9" s="78"/>
      <c r="G9" s="78"/>
      <c r="H9" s="78"/>
      <c r="I9" s="27"/>
      <c r="J9" s="27"/>
    </row>
    <row r="10" spans="1:10" ht="20.100000000000001" customHeight="1" x14ac:dyDescent="0.15">
      <c r="B10" s="13"/>
      <c r="C10" s="13"/>
      <c r="D10" s="13"/>
      <c r="E10" s="13"/>
      <c r="F10" s="13"/>
      <c r="G10" s="13"/>
      <c r="H10" s="13"/>
      <c r="I10" s="13"/>
    </row>
    <row r="11" spans="1:10" ht="20.100000000000001" customHeight="1" x14ac:dyDescent="0.15">
      <c r="B11" s="13"/>
      <c r="C11" s="13"/>
      <c r="D11" s="13"/>
      <c r="E11" s="13"/>
      <c r="F11" s="13"/>
      <c r="G11" s="13"/>
      <c r="H11" s="13"/>
      <c r="I11" s="13"/>
    </row>
    <row r="12" spans="1:10" ht="20.100000000000001" customHeight="1" x14ac:dyDescent="0.15">
      <c r="B12" s="13" t="s">
        <v>88</v>
      </c>
      <c r="C12" s="13"/>
      <c r="D12" s="13"/>
      <c r="E12" s="13"/>
      <c r="F12" s="13"/>
      <c r="G12" s="13"/>
      <c r="H12" s="13"/>
      <c r="I12" s="13"/>
    </row>
    <row r="13" spans="1:10" ht="20.100000000000001" customHeight="1" x14ac:dyDescent="0.15">
      <c r="B13" s="13"/>
      <c r="C13" s="13"/>
      <c r="D13" s="13"/>
      <c r="E13" s="13"/>
      <c r="F13" s="13"/>
      <c r="G13" s="65"/>
      <c r="H13" s="13"/>
      <c r="I13" s="67" t="s">
        <v>2</v>
      </c>
    </row>
    <row r="14" spans="1:10" s="19" customFormat="1" ht="57" customHeight="1" x14ac:dyDescent="0.15">
      <c r="B14" s="80" t="s">
        <v>8</v>
      </c>
      <c r="C14" s="80"/>
      <c r="D14" s="64" t="s">
        <v>85</v>
      </c>
      <c r="E14" s="52" t="s">
        <v>86</v>
      </c>
      <c r="F14" s="64" t="s">
        <v>0</v>
      </c>
      <c r="G14" s="32" t="s">
        <v>48</v>
      </c>
      <c r="H14" s="32" t="s">
        <v>87</v>
      </c>
      <c r="I14" s="32" t="s">
        <v>7</v>
      </c>
    </row>
    <row r="15" spans="1:10" ht="45" customHeight="1" x14ac:dyDescent="0.15">
      <c r="B15" s="81" t="s">
        <v>80</v>
      </c>
      <c r="C15" s="81"/>
      <c r="D15" s="53"/>
      <c r="E15" s="53"/>
      <c r="F15" s="74">
        <v>0</v>
      </c>
      <c r="G15" s="33">
        <v>0</v>
      </c>
      <c r="H15" s="82">
        <v>500000</v>
      </c>
      <c r="I15" s="82">
        <f>IF(SUM(G15:G19)&lt;H15,SUM(G15:G19),H15)</f>
        <v>0</v>
      </c>
      <c r="J15" s="21"/>
    </row>
    <row r="16" spans="1:10" ht="45" customHeight="1" x14ac:dyDescent="0.15">
      <c r="B16" s="81" t="s">
        <v>81</v>
      </c>
      <c r="C16" s="81"/>
      <c r="D16" s="53"/>
      <c r="E16" s="53"/>
      <c r="F16" s="74">
        <v>0</v>
      </c>
      <c r="G16" s="33">
        <v>0</v>
      </c>
      <c r="H16" s="83"/>
      <c r="I16" s="83"/>
      <c r="J16" s="21"/>
    </row>
    <row r="17" spans="2:10" ht="45" customHeight="1" x14ac:dyDescent="0.15">
      <c r="B17" s="81" t="s">
        <v>82</v>
      </c>
      <c r="C17" s="81"/>
      <c r="D17" s="53"/>
      <c r="E17" s="53"/>
      <c r="F17" s="74">
        <v>0</v>
      </c>
      <c r="G17" s="33">
        <v>0</v>
      </c>
      <c r="H17" s="83"/>
      <c r="I17" s="83"/>
      <c r="J17" s="21"/>
    </row>
    <row r="18" spans="2:10" ht="45" customHeight="1" x14ac:dyDescent="0.15">
      <c r="B18" s="85" t="s">
        <v>83</v>
      </c>
      <c r="C18" s="86"/>
      <c r="D18" s="53"/>
      <c r="E18" s="53"/>
      <c r="F18" s="74">
        <v>0</v>
      </c>
      <c r="G18" s="33">
        <v>0</v>
      </c>
      <c r="H18" s="83"/>
      <c r="I18" s="83"/>
      <c r="J18" s="21"/>
    </row>
    <row r="19" spans="2:10" ht="45" customHeight="1" x14ac:dyDescent="0.15">
      <c r="B19" s="87" t="s">
        <v>84</v>
      </c>
      <c r="C19" s="88"/>
      <c r="D19" s="53"/>
      <c r="E19" s="53"/>
      <c r="F19" s="74">
        <v>0</v>
      </c>
      <c r="G19" s="33">
        <v>0</v>
      </c>
      <c r="H19" s="84"/>
      <c r="I19" s="84"/>
      <c r="J19" s="21"/>
    </row>
    <row r="20" spans="2:10" ht="20.100000000000001" customHeight="1" x14ac:dyDescent="0.15">
      <c r="B20" s="92" t="s">
        <v>19</v>
      </c>
      <c r="C20" s="92"/>
      <c r="D20" s="92"/>
      <c r="E20" s="92"/>
      <c r="F20" s="92"/>
      <c r="G20" s="40">
        <f>SUM(G15:G19)</f>
        <v>0</v>
      </c>
      <c r="H20" s="40">
        <f>SUM(H15:H19)</f>
        <v>500000</v>
      </c>
      <c r="I20" s="41">
        <f>SUM(I15:I19)</f>
        <v>0</v>
      </c>
      <c r="J20" s="23"/>
    </row>
    <row r="21" spans="2:10" ht="20.100000000000001" customHeight="1" x14ac:dyDescent="0.15">
      <c r="B21" s="71" t="s">
        <v>5</v>
      </c>
      <c r="C21" s="25"/>
      <c r="D21" s="25"/>
      <c r="E21" s="25"/>
      <c r="F21" s="25"/>
      <c r="G21" s="20"/>
      <c r="H21" s="22"/>
      <c r="I21" s="22"/>
      <c r="J21" s="22"/>
    </row>
    <row r="22" spans="2:10" ht="20.100000000000001" customHeight="1" x14ac:dyDescent="0.15">
      <c r="B22" s="95"/>
      <c r="C22" s="95"/>
      <c r="D22" s="95"/>
      <c r="E22" s="95"/>
      <c r="F22" s="95"/>
      <c r="G22" s="95"/>
      <c r="H22" s="95"/>
      <c r="I22" s="95"/>
      <c r="J22" s="22"/>
    </row>
    <row r="23" spans="2:10" ht="20.100000000000001" customHeight="1" x14ac:dyDescent="0.15">
      <c r="B23" s="95"/>
      <c r="C23" s="95"/>
      <c r="D23" s="95"/>
      <c r="E23" s="95"/>
      <c r="F23" s="95"/>
      <c r="G23" s="95"/>
      <c r="H23" s="95"/>
      <c r="I23" s="95"/>
      <c r="J23" s="22"/>
    </row>
    <row r="24" spans="2:10" ht="20.100000000000001" customHeight="1" x14ac:dyDescent="0.15">
      <c r="B24" s="66"/>
      <c r="C24" s="66"/>
      <c r="D24" s="66"/>
      <c r="E24" s="66"/>
      <c r="F24" s="66"/>
      <c r="G24" s="66"/>
      <c r="H24" s="66"/>
      <c r="I24" s="66"/>
      <c r="J24" s="22"/>
    </row>
    <row r="25" spans="2:10" ht="20.100000000000001" customHeight="1" x14ac:dyDescent="0.15">
      <c r="B25" s="13"/>
      <c r="C25" s="25"/>
      <c r="D25" s="25"/>
      <c r="E25" s="25"/>
      <c r="F25" s="25"/>
      <c r="G25" s="20"/>
      <c r="H25" s="67" t="s">
        <v>2</v>
      </c>
      <c r="I25" s="22"/>
      <c r="J25" s="22"/>
    </row>
    <row r="26" spans="2:10" ht="41.25" customHeight="1" x14ac:dyDescent="0.15">
      <c r="B26" s="13"/>
      <c r="C26" s="47" t="s">
        <v>18</v>
      </c>
      <c r="D26" s="48" t="s">
        <v>20</v>
      </c>
      <c r="E26" s="47" t="s">
        <v>22</v>
      </c>
      <c r="F26" s="47" t="s">
        <v>21</v>
      </c>
      <c r="G26" s="50" t="s">
        <v>23</v>
      </c>
      <c r="H26" s="47" t="s">
        <v>24</v>
      </c>
      <c r="I26" s="22"/>
      <c r="J26" s="22"/>
    </row>
    <row r="27" spans="2:10" ht="20.100000000000001" customHeight="1" x14ac:dyDescent="0.15">
      <c r="B27" s="13"/>
      <c r="C27" s="62">
        <f>D27+E27</f>
        <v>0</v>
      </c>
      <c r="D27" s="38">
        <v>0</v>
      </c>
      <c r="E27" s="62">
        <f>G20</f>
        <v>0</v>
      </c>
      <c r="F27" s="62">
        <f>H20</f>
        <v>500000</v>
      </c>
      <c r="G27" s="51">
        <f>I20</f>
        <v>0</v>
      </c>
      <c r="H27" s="54">
        <f>ROUNDDOWN(G27,-3)</f>
        <v>0</v>
      </c>
      <c r="I27" s="22"/>
      <c r="J27" s="22"/>
    </row>
    <row r="28" spans="2:10" ht="20.100000000000001" customHeight="1" x14ac:dyDescent="0.15">
      <c r="B28" s="13"/>
      <c r="C28" s="13"/>
      <c r="D28" s="13"/>
      <c r="E28" s="13"/>
      <c r="F28" s="13"/>
      <c r="G28" s="13"/>
      <c r="H28" s="13"/>
      <c r="I28" s="13"/>
    </row>
    <row r="29" spans="2:10" ht="20.100000000000001" customHeight="1" x14ac:dyDescent="0.15">
      <c r="B29" s="13" t="s">
        <v>4</v>
      </c>
      <c r="C29" s="13"/>
      <c r="D29" s="13"/>
      <c r="E29" s="13"/>
      <c r="F29" s="13"/>
      <c r="G29" s="13"/>
      <c r="H29" s="13"/>
      <c r="I29" s="13"/>
    </row>
    <row r="30" spans="2:10" ht="20.100000000000001" customHeight="1" x14ac:dyDescent="0.15">
      <c r="B30" s="13"/>
      <c r="C30" s="68" t="s">
        <v>6</v>
      </c>
      <c r="D30" s="13"/>
      <c r="E30" s="13"/>
      <c r="F30" s="13"/>
      <c r="G30" s="13"/>
      <c r="H30" s="13"/>
      <c r="I30" s="13"/>
    </row>
    <row r="31" spans="2:10" ht="20.100000000000001" customHeight="1" x14ac:dyDescent="0.15">
      <c r="B31" s="13"/>
      <c r="C31" s="13"/>
      <c r="D31" s="13"/>
      <c r="E31" s="13"/>
      <c r="F31" s="13"/>
      <c r="G31" s="13"/>
      <c r="H31" s="13"/>
      <c r="I31" s="13"/>
    </row>
    <row r="32" spans="2:10" ht="20.100000000000001" customHeight="1" x14ac:dyDescent="0.15">
      <c r="B32" s="13"/>
      <c r="C32" s="13"/>
      <c r="D32" s="13"/>
      <c r="E32" s="13"/>
      <c r="F32" s="13"/>
      <c r="G32" s="13"/>
      <c r="H32" s="13"/>
      <c r="I32" s="13"/>
    </row>
    <row r="33" spans="2:9" ht="20.100000000000001" customHeight="1" x14ac:dyDescent="0.15">
      <c r="B33" s="13"/>
      <c r="C33" s="13"/>
      <c r="D33" s="13"/>
      <c r="E33" s="13"/>
      <c r="F33" s="13"/>
      <c r="G33" s="13"/>
      <c r="H33" s="13"/>
      <c r="I33" s="13"/>
    </row>
    <row r="34" spans="2:9" ht="20.100000000000001" customHeight="1" x14ac:dyDescent="0.15">
      <c r="B34" s="13" t="s">
        <v>71</v>
      </c>
      <c r="C34" s="13"/>
      <c r="D34" s="13"/>
      <c r="E34" s="13"/>
      <c r="F34" s="13"/>
      <c r="G34" s="13"/>
      <c r="H34" s="13"/>
      <c r="I34" s="13"/>
    </row>
    <row r="35" spans="2:9" ht="20.100000000000001" customHeight="1" x14ac:dyDescent="0.15">
      <c r="B35" s="13"/>
      <c r="C35" s="13"/>
      <c r="D35" s="13"/>
      <c r="E35" s="13"/>
      <c r="F35" s="13"/>
      <c r="G35" s="93" t="s">
        <v>2</v>
      </c>
      <c r="H35" s="93"/>
      <c r="I35" s="65"/>
    </row>
    <row r="36" spans="2:9" ht="20.100000000000001" customHeight="1" x14ac:dyDescent="0.15">
      <c r="B36" s="13"/>
      <c r="C36" s="6" t="s">
        <v>42</v>
      </c>
      <c r="D36" s="63"/>
      <c r="E36" s="7" t="s">
        <v>43</v>
      </c>
      <c r="F36" s="8"/>
      <c r="G36" s="94"/>
      <c r="H36" s="94"/>
      <c r="I36" s="25"/>
    </row>
    <row r="37" spans="2:9" ht="20.100000000000001" customHeight="1" x14ac:dyDescent="0.15">
      <c r="B37" s="13"/>
      <c r="C37" s="16" t="s">
        <v>38</v>
      </c>
      <c r="D37" s="43">
        <f>H27</f>
        <v>0</v>
      </c>
      <c r="E37" s="96" t="s">
        <v>18</v>
      </c>
      <c r="F37" s="97"/>
      <c r="G37" s="98">
        <f>C27</f>
        <v>0</v>
      </c>
      <c r="H37" s="99"/>
      <c r="I37" s="13"/>
    </row>
    <row r="38" spans="2:9" ht="20.100000000000001" customHeight="1" x14ac:dyDescent="0.15">
      <c r="B38" s="13"/>
      <c r="C38" s="16" t="s">
        <v>16</v>
      </c>
      <c r="D38" s="44">
        <f>C27-D37-D39-D40</f>
        <v>0</v>
      </c>
      <c r="E38" s="9"/>
      <c r="F38" s="11"/>
      <c r="G38" s="100"/>
      <c r="H38" s="101"/>
      <c r="I38" s="13"/>
    </row>
    <row r="39" spans="2:9" ht="20.100000000000001" customHeight="1" x14ac:dyDescent="0.15">
      <c r="B39" s="13"/>
      <c r="C39" s="16" t="s">
        <v>17</v>
      </c>
      <c r="D39" s="39"/>
      <c r="E39" s="9"/>
      <c r="F39" s="11"/>
      <c r="G39" s="100"/>
      <c r="H39" s="101"/>
      <c r="I39" s="13"/>
    </row>
    <row r="40" spans="2:9" ht="20.100000000000001" customHeight="1" x14ac:dyDescent="0.15">
      <c r="B40" s="13"/>
      <c r="C40" s="17" t="s">
        <v>3</v>
      </c>
      <c r="D40" s="45">
        <f>D27</f>
        <v>0</v>
      </c>
      <c r="E40" s="10"/>
      <c r="F40" s="12"/>
      <c r="G40" s="102"/>
      <c r="H40" s="103"/>
      <c r="I40" s="13"/>
    </row>
    <row r="41" spans="2:9" ht="20.100000000000001" customHeight="1" x14ac:dyDescent="0.15">
      <c r="B41" s="13"/>
      <c r="C41" s="6" t="s">
        <v>1</v>
      </c>
      <c r="D41" s="62">
        <f>SUM(D37:D40)</f>
        <v>0</v>
      </c>
      <c r="E41" s="89" t="s">
        <v>1</v>
      </c>
      <c r="F41" s="90"/>
      <c r="G41" s="91">
        <f>SUM(G37:H40)</f>
        <v>0</v>
      </c>
      <c r="H41" s="91"/>
      <c r="I41" s="25"/>
    </row>
    <row r="42" spans="2:9" ht="20.100000000000001" customHeight="1" x14ac:dyDescent="0.15">
      <c r="B42" s="13"/>
      <c r="C42" s="13"/>
      <c r="D42" s="13"/>
      <c r="E42" s="13"/>
      <c r="F42" s="13"/>
      <c r="G42" s="13"/>
      <c r="H42" s="13"/>
      <c r="I42" s="13"/>
    </row>
    <row r="43" spans="2:9" ht="20.100000000000001" customHeight="1" x14ac:dyDescent="0.15">
      <c r="B43" s="13"/>
      <c r="C43" s="13"/>
      <c r="D43" s="13"/>
      <c r="E43" s="65"/>
      <c r="F43" s="13"/>
      <c r="G43" s="13"/>
      <c r="H43" s="13"/>
      <c r="I43" s="13"/>
    </row>
    <row r="44" spans="2:9" s="4" customFormat="1" ht="20.100000000000001" customHeight="1" x14ac:dyDescent="0.15">
      <c r="B44" s="13" t="s">
        <v>68</v>
      </c>
      <c r="C44" s="13"/>
      <c r="D44" s="13"/>
      <c r="E44" s="69"/>
      <c r="F44" s="69"/>
      <c r="G44" s="13"/>
      <c r="H44" s="69"/>
      <c r="I44" s="69"/>
    </row>
    <row r="45" spans="2:9" s="4" customFormat="1" ht="9.9499999999999993" customHeight="1" x14ac:dyDescent="0.15">
      <c r="B45" s="70"/>
      <c r="C45" s="69"/>
      <c r="D45" s="69"/>
      <c r="E45" s="13"/>
      <c r="F45" s="13"/>
      <c r="G45" s="69"/>
      <c r="H45" s="69"/>
      <c r="I45" s="69"/>
    </row>
    <row r="46" spans="2:9" ht="20.100000000000001" customHeight="1" x14ac:dyDescent="0.15">
      <c r="B46" s="13" t="s">
        <v>70</v>
      </c>
      <c r="C46" s="13"/>
      <c r="D46" s="13"/>
      <c r="E46" s="13"/>
      <c r="F46" s="13"/>
      <c r="G46" s="13"/>
      <c r="H46" s="13"/>
      <c r="I46" s="13"/>
    </row>
    <row r="47" spans="2:9" ht="20.100000000000001" customHeight="1" x14ac:dyDescent="0.15">
      <c r="B47" s="13" t="s">
        <v>69</v>
      </c>
      <c r="C47" s="13"/>
      <c r="D47" s="13"/>
      <c r="E47" s="13"/>
      <c r="F47" s="13"/>
      <c r="G47" s="13"/>
      <c r="H47" s="13"/>
      <c r="I47" s="13"/>
    </row>
    <row r="48" spans="2:9" ht="20.100000000000001" customHeight="1" x14ac:dyDescent="0.15"/>
    <row r="49" ht="20.100000000000001" customHeight="1" x14ac:dyDescent="0.15"/>
    <row r="50" ht="20.100000000000001" customHeight="1" x14ac:dyDescent="0.15"/>
  </sheetData>
  <mergeCells count="27">
    <mergeCell ref="E41:F41"/>
    <mergeCell ref="G41:H41"/>
    <mergeCell ref="B17:C17"/>
    <mergeCell ref="B20:F20"/>
    <mergeCell ref="G35:H35"/>
    <mergeCell ref="G36:H36"/>
    <mergeCell ref="B22:I23"/>
    <mergeCell ref="E37:F37"/>
    <mergeCell ref="G37:H37"/>
    <mergeCell ref="G38:H38"/>
    <mergeCell ref="G39:H39"/>
    <mergeCell ref="G40:H40"/>
    <mergeCell ref="I15:I19"/>
    <mergeCell ref="D9:H9"/>
    <mergeCell ref="B14:C14"/>
    <mergeCell ref="B15:C15"/>
    <mergeCell ref="B16:C16"/>
    <mergeCell ref="H15:H19"/>
    <mergeCell ref="B18:C18"/>
    <mergeCell ref="B19:C19"/>
    <mergeCell ref="B2:I3"/>
    <mergeCell ref="D6:E6"/>
    <mergeCell ref="G6:H6"/>
    <mergeCell ref="D7:H7"/>
    <mergeCell ref="D8:E8"/>
    <mergeCell ref="G8:H8"/>
    <mergeCell ref="B4:D4"/>
  </mergeCells>
  <phoneticPr fontId="1"/>
  <pageMargins left="0.70866141732283461" right="0.70866141732283461" top="0.74803149606299213" bottom="0.74803149606299213" header="0.31496062992125984" footer="0.31496062992125984"/>
  <pageSetup paperSize="9" scale="70" orientation="portrait" r:id="rId1"/>
  <rowBreaks count="1" manualBreakCount="1">
    <brk id="33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view="pageBreakPreview" zoomScaleNormal="100" zoomScaleSheetLayoutView="100" workbookViewId="0">
      <selection activeCell="C8" sqref="C8:G8"/>
    </sheetView>
  </sheetViews>
  <sheetFormatPr defaultRowHeight="14.25" x14ac:dyDescent="0.15"/>
  <cols>
    <col min="1" max="1" width="12.25" style="1" customWidth="1"/>
    <col min="2" max="3" width="17.5" style="1" customWidth="1"/>
    <col min="4" max="4" width="17.125" style="1" customWidth="1"/>
    <col min="5" max="5" width="12.75" style="1" customWidth="1"/>
    <col min="6" max="6" width="12.375" style="1" customWidth="1"/>
    <col min="7" max="8" width="12.75" style="1" customWidth="1"/>
    <col min="9" max="9" width="7.875" style="1" bestFit="1" customWidth="1"/>
    <col min="10" max="15" width="15.625" style="1" customWidth="1"/>
    <col min="16" max="16384" width="9" style="1"/>
  </cols>
  <sheetData>
    <row r="1" spans="1:9" ht="20.100000000000001" customHeight="1" x14ac:dyDescent="0.15">
      <c r="A1" s="1" t="s">
        <v>72</v>
      </c>
    </row>
    <row r="2" spans="1:9" ht="20.100000000000001" customHeight="1" x14ac:dyDescent="0.15">
      <c r="A2" s="104" t="s">
        <v>73</v>
      </c>
      <c r="B2" s="104"/>
      <c r="C2" s="104"/>
      <c r="D2" s="104"/>
      <c r="E2" s="104"/>
      <c r="F2" s="104"/>
      <c r="G2" s="104"/>
      <c r="H2" s="104"/>
      <c r="I2" s="30"/>
    </row>
    <row r="3" spans="1:9" s="2" customFormat="1" ht="20.100000000000001" customHeight="1" x14ac:dyDescent="0.15">
      <c r="A3" s="104"/>
      <c r="B3" s="104"/>
      <c r="C3" s="104"/>
      <c r="D3" s="104"/>
      <c r="E3" s="104"/>
      <c r="F3" s="104"/>
      <c r="G3" s="104"/>
      <c r="H3" s="104"/>
      <c r="I3" s="30"/>
    </row>
    <row r="4" spans="1:9" ht="20.100000000000001" customHeight="1" x14ac:dyDescent="0.15"/>
    <row r="5" spans="1:9" ht="46.5" customHeight="1" x14ac:dyDescent="0.15">
      <c r="A5" s="15"/>
      <c r="B5" s="28" t="s">
        <v>31</v>
      </c>
      <c r="C5" s="76" t="s">
        <v>33</v>
      </c>
      <c r="D5" s="77"/>
      <c r="E5" s="36" t="s">
        <v>32</v>
      </c>
      <c r="F5" s="76" t="s">
        <v>51</v>
      </c>
      <c r="G5" s="77"/>
      <c r="H5" s="20"/>
      <c r="I5" s="20"/>
    </row>
    <row r="6" spans="1:9" ht="24.95" customHeight="1" x14ac:dyDescent="0.15">
      <c r="A6" s="15"/>
      <c r="B6" s="29" t="s">
        <v>30</v>
      </c>
      <c r="C6" s="78" t="s">
        <v>66</v>
      </c>
      <c r="D6" s="78"/>
      <c r="E6" s="78"/>
      <c r="F6" s="78"/>
      <c r="G6" s="78"/>
      <c r="H6" s="27"/>
      <c r="I6" s="27"/>
    </row>
    <row r="7" spans="1:9" ht="24.95" customHeight="1" x14ac:dyDescent="0.15">
      <c r="A7" s="20"/>
      <c r="B7" s="29" t="s">
        <v>34</v>
      </c>
      <c r="C7" s="78" t="s">
        <v>77</v>
      </c>
      <c r="D7" s="78"/>
      <c r="E7" s="37" t="s">
        <v>35</v>
      </c>
      <c r="F7" s="78" t="s">
        <v>52</v>
      </c>
      <c r="G7" s="78"/>
      <c r="H7" s="27"/>
      <c r="I7" s="27"/>
    </row>
    <row r="8" spans="1:9" ht="24.95" customHeight="1" x14ac:dyDescent="0.15">
      <c r="A8" s="20"/>
      <c r="B8" s="29" t="s">
        <v>36</v>
      </c>
      <c r="C8" s="105" t="s">
        <v>53</v>
      </c>
      <c r="D8" s="78"/>
      <c r="E8" s="78"/>
      <c r="F8" s="78"/>
      <c r="G8" s="78"/>
      <c r="H8" s="27"/>
      <c r="I8" s="27"/>
    </row>
    <row r="9" spans="1:9" ht="20.100000000000001" customHeight="1" x14ac:dyDescent="0.15"/>
    <row r="10" spans="1:9" ht="20.100000000000001" customHeight="1" x14ac:dyDescent="0.15">
      <c r="A10" s="1" t="s">
        <v>39</v>
      </c>
    </row>
    <row r="11" spans="1:9" ht="20.100000000000001" customHeight="1" x14ac:dyDescent="0.15">
      <c r="A11" s="55" t="s">
        <v>54</v>
      </c>
      <c r="B11" s="56" t="s">
        <v>40</v>
      </c>
      <c r="C11" s="14"/>
      <c r="D11" s="14"/>
      <c r="E11" s="14"/>
      <c r="F11" s="14"/>
      <c r="G11" s="14"/>
      <c r="H11" s="14"/>
    </row>
    <row r="12" spans="1:9" ht="20.100000000000001" customHeight="1" x14ac:dyDescent="0.15">
      <c r="A12" s="55" t="s">
        <v>25</v>
      </c>
      <c r="B12" s="56" t="s">
        <v>41</v>
      </c>
      <c r="C12" s="24"/>
      <c r="D12" s="24"/>
      <c r="E12" s="24"/>
      <c r="F12" s="24"/>
      <c r="G12" s="24"/>
      <c r="H12" s="24"/>
    </row>
    <row r="13" spans="1:9" ht="20.100000000000001" customHeight="1" x14ac:dyDescent="0.15">
      <c r="A13" s="55" t="s">
        <v>25</v>
      </c>
      <c r="B13" s="56" t="s">
        <v>26</v>
      </c>
      <c r="C13" s="24"/>
      <c r="D13" s="24"/>
      <c r="E13" s="24"/>
      <c r="F13" s="24"/>
      <c r="G13" s="24"/>
      <c r="H13" s="24"/>
    </row>
    <row r="14" spans="1:9" ht="20.100000000000001" customHeight="1" x14ac:dyDescent="0.15"/>
    <row r="15" spans="1:9" ht="20.100000000000001" customHeight="1" x14ac:dyDescent="0.15">
      <c r="A15" s="1" t="s">
        <v>10</v>
      </c>
    </row>
    <row r="16" spans="1:9" ht="20.100000000000001" customHeight="1" x14ac:dyDescent="0.15">
      <c r="F16" s="5"/>
      <c r="H16" s="18" t="s">
        <v>2</v>
      </c>
    </row>
    <row r="17" spans="1:9" s="19" customFormat="1" ht="57" customHeight="1" x14ac:dyDescent="0.15">
      <c r="A17" s="80" t="s">
        <v>8</v>
      </c>
      <c r="B17" s="80"/>
      <c r="C17" s="31" t="s">
        <v>9</v>
      </c>
      <c r="D17" s="52" t="s">
        <v>55</v>
      </c>
      <c r="E17" s="31" t="s">
        <v>0</v>
      </c>
      <c r="F17" s="32" t="s">
        <v>56</v>
      </c>
      <c r="G17" s="32" t="s">
        <v>37</v>
      </c>
      <c r="H17" s="32" t="s">
        <v>7</v>
      </c>
    </row>
    <row r="18" spans="1:9" ht="47.25" customHeight="1" x14ac:dyDescent="0.15">
      <c r="A18" s="81" t="s">
        <v>11</v>
      </c>
      <c r="B18" s="81"/>
      <c r="C18" s="53" t="s">
        <v>60</v>
      </c>
      <c r="D18" s="53" t="s">
        <v>61</v>
      </c>
      <c r="E18" s="34">
        <v>1</v>
      </c>
      <c r="F18" s="33">
        <v>950000</v>
      </c>
      <c r="G18" s="40">
        <f>E18*905000</f>
        <v>905000</v>
      </c>
      <c r="H18" s="40">
        <f>MIN(F18:G18)</f>
        <v>905000</v>
      </c>
      <c r="I18" s="21"/>
    </row>
    <row r="19" spans="1:9" ht="41.25" customHeight="1" x14ac:dyDescent="0.15">
      <c r="A19" s="81" t="s">
        <v>12</v>
      </c>
      <c r="B19" s="81"/>
      <c r="C19" s="53" t="s">
        <v>57</v>
      </c>
      <c r="D19" s="53" t="s">
        <v>62</v>
      </c>
      <c r="E19" s="34">
        <v>1</v>
      </c>
      <c r="F19" s="33">
        <v>190000</v>
      </c>
      <c r="G19" s="40">
        <f>E19*205000</f>
        <v>205000</v>
      </c>
      <c r="H19" s="40">
        <f t="shared" ref="H19:H29" si="0">MIN(F19:G19)</f>
        <v>190000</v>
      </c>
      <c r="I19" s="21"/>
    </row>
    <row r="20" spans="1:9" ht="20.25" customHeight="1" x14ac:dyDescent="0.15">
      <c r="A20" s="106" t="s">
        <v>13</v>
      </c>
      <c r="B20" s="46" t="s">
        <v>28</v>
      </c>
      <c r="C20" s="53" t="s">
        <v>63</v>
      </c>
      <c r="D20" s="53" t="s">
        <v>65</v>
      </c>
      <c r="E20" s="109">
        <v>10</v>
      </c>
      <c r="F20" s="33">
        <v>33333</v>
      </c>
      <c r="G20" s="82">
        <f>3600*E20</f>
        <v>36000</v>
      </c>
      <c r="H20" s="82">
        <f>MIN(SUM(F20:F25),SUM(G20:G25))</f>
        <v>33333</v>
      </c>
      <c r="I20" s="21"/>
    </row>
    <row r="21" spans="1:9" ht="20.25" customHeight="1" x14ac:dyDescent="0.15">
      <c r="A21" s="107"/>
      <c r="B21" s="46" t="s">
        <v>44</v>
      </c>
      <c r="C21" s="53"/>
      <c r="D21" s="53"/>
      <c r="E21" s="110"/>
      <c r="F21" s="33"/>
      <c r="G21" s="83"/>
      <c r="H21" s="83"/>
      <c r="I21" s="21"/>
    </row>
    <row r="22" spans="1:9" ht="20.25" customHeight="1" x14ac:dyDescent="0.15">
      <c r="A22" s="107"/>
      <c r="B22" s="46" t="s">
        <v>29</v>
      </c>
      <c r="C22" s="53"/>
      <c r="D22" s="53"/>
      <c r="E22" s="110"/>
      <c r="F22" s="33"/>
      <c r="G22" s="83"/>
      <c r="H22" s="83"/>
      <c r="I22" s="21"/>
    </row>
    <row r="23" spans="1:9" ht="20.25" customHeight="1" x14ac:dyDescent="0.15">
      <c r="A23" s="107"/>
      <c r="B23" s="46" t="s">
        <v>45</v>
      </c>
      <c r="C23" s="53"/>
      <c r="D23" s="53"/>
      <c r="E23" s="110"/>
      <c r="F23" s="33"/>
      <c r="G23" s="83"/>
      <c r="H23" s="83"/>
      <c r="I23" s="21"/>
    </row>
    <row r="24" spans="1:9" ht="20.25" customHeight="1" x14ac:dyDescent="0.15">
      <c r="A24" s="107"/>
      <c r="B24" s="46" t="s">
        <v>46</v>
      </c>
      <c r="C24" s="53"/>
      <c r="D24" s="53"/>
      <c r="E24" s="110"/>
      <c r="F24" s="33"/>
      <c r="G24" s="83"/>
      <c r="H24" s="83"/>
      <c r="I24" s="21"/>
    </row>
    <row r="25" spans="1:9" ht="20.25" customHeight="1" x14ac:dyDescent="0.15">
      <c r="A25" s="108"/>
      <c r="B25" s="46" t="s">
        <v>47</v>
      </c>
      <c r="C25" s="53"/>
      <c r="D25" s="53"/>
      <c r="E25" s="110"/>
      <c r="F25" s="33"/>
      <c r="G25" s="83"/>
      <c r="H25" s="83"/>
      <c r="I25" s="21"/>
    </row>
    <row r="26" spans="1:9" ht="20.25" customHeight="1" x14ac:dyDescent="0.15">
      <c r="A26" s="111" t="s">
        <v>14</v>
      </c>
      <c r="B26" s="111"/>
      <c r="C26" s="53" t="s">
        <v>74</v>
      </c>
      <c r="D26" s="53" t="s">
        <v>64</v>
      </c>
      <c r="E26" s="34">
        <v>1</v>
      </c>
      <c r="F26" s="33">
        <v>50000</v>
      </c>
      <c r="G26" s="40">
        <f>51400*E26</f>
        <v>51400</v>
      </c>
      <c r="H26" s="40">
        <f t="shared" si="0"/>
        <v>50000</v>
      </c>
      <c r="I26" s="21"/>
    </row>
    <row r="27" spans="1:9" ht="20.25" customHeight="1" x14ac:dyDescent="0.15">
      <c r="A27" s="106" t="s">
        <v>15</v>
      </c>
      <c r="B27" s="49" t="s">
        <v>49</v>
      </c>
      <c r="C27" s="53" t="s">
        <v>58</v>
      </c>
      <c r="D27" s="53" t="s">
        <v>59</v>
      </c>
      <c r="E27" s="35">
        <v>1</v>
      </c>
      <c r="F27" s="33">
        <v>3000000</v>
      </c>
      <c r="G27" s="40">
        <f>F27</f>
        <v>3000000</v>
      </c>
      <c r="H27" s="40">
        <f t="shared" si="0"/>
        <v>3000000</v>
      </c>
      <c r="I27" s="21"/>
    </row>
    <row r="28" spans="1:9" ht="20.25" customHeight="1" x14ac:dyDescent="0.15">
      <c r="A28" s="107"/>
      <c r="B28" s="49" t="s">
        <v>50</v>
      </c>
      <c r="C28" s="53" t="s">
        <v>75</v>
      </c>
      <c r="D28" s="53"/>
      <c r="E28" s="35">
        <v>1</v>
      </c>
      <c r="F28" s="33">
        <v>123456</v>
      </c>
      <c r="G28" s="40">
        <f>F28</f>
        <v>123456</v>
      </c>
      <c r="H28" s="40">
        <f t="shared" si="0"/>
        <v>123456</v>
      </c>
      <c r="I28" s="21"/>
    </row>
    <row r="29" spans="1:9" ht="20.25" customHeight="1" x14ac:dyDescent="0.15">
      <c r="A29" s="108"/>
      <c r="B29" s="49" t="s">
        <v>50</v>
      </c>
      <c r="C29" s="53" t="s">
        <v>76</v>
      </c>
      <c r="D29" s="53"/>
      <c r="E29" s="35">
        <v>1</v>
      </c>
      <c r="F29" s="33">
        <v>34567</v>
      </c>
      <c r="G29" s="40">
        <f>F29</f>
        <v>34567</v>
      </c>
      <c r="H29" s="40">
        <f t="shared" si="0"/>
        <v>34567</v>
      </c>
      <c r="I29" s="21"/>
    </row>
    <row r="30" spans="1:9" ht="20.100000000000001" customHeight="1" x14ac:dyDescent="0.15">
      <c r="A30" s="92" t="s">
        <v>19</v>
      </c>
      <c r="B30" s="92"/>
      <c r="C30" s="92"/>
      <c r="D30" s="92"/>
      <c r="E30" s="92"/>
      <c r="F30" s="40">
        <f>SUM(F18:F29)</f>
        <v>4381356</v>
      </c>
      <c r="G30" s="40">
        <f>SUM(G18:G29)</f>
        <v>4355423</v>
      </c>
      <c r="H30" s="41">
        <f>SUM(H18:H29)</f>
        <v>4336356</v>
      </c>
      <c r="I30" s="23"/>
    </row>
    <row r="31" spans="1:9" ht="20.100000000000001" customHeight="1" x14ac:dyDescent="0.15">
      <c r="A31" s="58" t="s">
        <v>5</v>
      </c>
      <c r="B31" s="59"/>
      <c r="C31" s="59"/>
      <c r="D31" s="59"/>
      <c r="E31" s="59"/>
      <c r="F31" s="60"/>
      <c r="G31" s="61"/>
      <c r="H31" s="61"/>
      <c r="I31" s="22"/>
    </row>
    <row r="32" spans="1:9" ht="20.100000000000001" customHeight="1" x14ac:dyDescent="0.15">
      <c r="A32" s="112" t="s">
        <v>67</v>
      </c>
      <c r="B32" s="112"/>
      <c r="C32" s="112"/>
      <c r="D32" s="112"/>
      <c r="E32" s="112"/>
      <c r="F32" s="112"/>
      <c r="G32" s="112"/>
      <c r="H32" s="112"/>
      <c r="I32" s="22"/>
    </row>
    <row r="33" spans="1:9" ht="20.100000000000001" customHeight="1" x14ac:dyDescent="0.15">
      <c r="A33" s="112"/>
      <c r="B33" s="112"/>
      <c r="C33" s="112"/>
      <c r="D33" s="112"/>
      <c r="E33" s="112"/>
      <c r="F33" s="112"/>
      <c r="G33" s="112"/>
      <c r="H33" s="112"/>
      <c r="I33" s="22"/>
    </row>
    <row r="34" spans="1:9" ht="20.100000000000001" customHeight="1" x14ac:dyDescent="0.15">
      <c r="A34" s="57"/>
      <c r="B34" s="57"/>
      <c r="C34" s="57"/>
      <c r="D34" s="57"/>
      <c r="E34" s="57"/>
      <c r="F34" s="57"/>
      <c r="G34" s="57"/>
      <c r="H34" s="57"/>
      <c r="I34" s="22"/>
    </row>
    <row r="35" spans="1:9" ht="20.100000000000001" customHeight="1" x14ac:dyDescent="0.15">
      <c r="B35" s="25"/>
      <c r="C35" s="25"/>
      <c r="D35" s="25"/>
      <c r="E35" s="25"/>
      <c r="F35" s="20"/>
      <c r="G35" s="18" t="s">
        <v>2</v>
      </c>
      <c r="H35" s="22"/>
      <c r="I35" s="22"/>
    </row>
    <row r="36" spans="1:9" ht="41.25" customHeight="1" x14ac:dyDescent="0.15">
      <c r="B36" s="47" t="s">
        <v>18</v>
      </c>
      <c r="C36" s="48" t="s">
        <v>20</v>
      </c>
      <c r="D36" s="47" t="s">
        <v>22</v>
      </c>
      <c r="E36" s="47" t="s">
        <v>21</v>
      </c>
      <c r="F36" s="50" t="s">
        <v>23</v>
      </c>
      <c r="G36" s="47" t="s">
        <v>24</v>
      </c>
      <c r="H36" s="22"/>
      <c r="I36" s="22"/>
    </row>
    <row r="37" spans="1:9" ht="20.100000000000001" customHeight="1" x14ac:dyDescent="0.15">
      <c r="B37" s="42">
        <f>F30</f>
        <v>4381356</v>
      </c>
      <c r="C37" s="38">
        <v>0</v>
      </c>
      <c r="D37" s="42">
        <f>B37-C37</f>
        <v>4381356</v>
      </c>
      <c r="E37" s="42">
        <f>G30</f>
        <v>4355423</v>
      </c>
      <c r="F37" s="51">
        <f>H30</f>
        <v>4336356</v>
      </c>
      <c r="G37" s="54">
        <f>ROUNDDOWN(F37,-3)</f>
        <v>4336000</v>
      </c>
      <c r="H37" s="22"/>
      <c r="I37" s="22"/>
    </row>
    <row r="38" spans="1:9" ht="20.100000000000001" customHeight="1" x14ac:dyDescent="0.15"/>
    <row r="39" spans="1:9" ht="20.100000000000001" customHeight="1" x14ac:dyDescent="0.15">
      <c r="A39" s="1" t="s">
        <v>4</v>
      </c>
    </row>
    <row r="40" spans="1:9" ht="20.100000000000001" customHeight="1" x14ac:dyDescent="0.15">
      <c r="B40" s="1" t="s">
        <v>6</v>
      </c>
    </row>
    <row r="41" spans="1:9" ht="20.100000000000001" customHeight="1" x14ac:dyDescent="0.15"/>
    <row r="42" spans="1:9" ht="20.100000000000001" customHeight="1" x14ac:dyDescent="0.15"/>
    <row r="43" spans="1:9" ht="20.100000000000001" customHeight="1" x14ac:dyDescent="0.15"/>
    <row r="44" spans="1:9" ht="20.100000000000001" customHeight="1" x14ac:dyDescent="0.15">
      <c r="A44" s="1" t="s">
        <v>27</v>
      </c>
    </row>
    <row r="45" spans="1:9" ht="20.100000000000001" customHeight="1" x14ac:dyDescent="0.15">
      <c r="F45" s="93" t="s">
        <v>2</v>
      </c>
      <c r="G45" s="93"/>
      <c r="H45" s="5"/>
    </row>
    <row r="46" spans="1:9" ht="20.100000000000001" customHeight="1" x14ac:dyDescent="0.15">
      <c r="B46" s="6" t="s">
        <v>42</v>
      </c>
      <c r="C46" s="26"/>
      <c r="D46" s="7" t="s">
        <v>43</v>
      </c>
      <c r="E46" s="8"/>
      <c r="F46" s="94"/>
      <c r="G46" s="94"/>
      <c r="H46" s="25"/>
    </row>
    <row r="47" spans="1:9" ht="20.100000000000001" customHeight="1" x14ac:dyDescent="0.15">
      <c r="B47" s="16" t="s">
        <v>38</v>
      </c>
      <c r="C47" s="43">
        <f>G37</f>
        <v>4336000</v>
      </c>
      <c r="D47" s="96" t="s">
        <v>18</v>
      </c>
      <c r="E47" s="97"/>
      <c r="F47" s="98">
        <f>B37</f>
        <v>4381356</v>
      </c>
      <c r="G47" s="99"/>
      <c r="H47" s="13"/>
    </row>
    <row r="48" spans="1:9" ht="20.100000000000001" customHeight="1" x14ac:dyDescent="0.15">
      <c r="B48" s="16" t="s">
        <v>16</v>
      </c>
      <c r="C48" s="44">
        <f>B37-C47-C49-C50</f>
        <v>45356</v>
      </c>
      <c r="D48" s="9"/>
      <c r="E48" s="11"/>
      <c r="F48" s="100"/>
      <c r="G48" s="101"/>
      <c r="H48" s="13"/>
    </row>
    <row r="49" spans="1:8" ht="20.100000000000001" customHeight="1" x14ac:dyDescent="0.15">
      <c r="B49" s="16" t="s">
        <v>17</v>
      </c>
      <c r="C49" s="39"/>
      <c r="D49" s="9"/>
      <c r="E49" s="11"/>
      <c r="F49" s="100"/>
      <c r="G49" s="101"/>
      <c r="H49" s="13"/>
    </row>
    <row r="50" spans="1:8" ht="20.100000000000001" customHeight="1" x14ac:dyDescent="0.15">
      <c r="B50" s="17" t="s">
        <v>3</v>
      </c>
      <c r="C50" s="45">
        <f>C37</f>
        <v>0</v>
      </c>
      <c r="D50" s="10"/>
      <c r="E50" s="12"/>
      <c r="F50" s="102"/>
      <c r="G50" s="103"/>
      <c r="H50" s="13"/>
    </row>
    <row r="51" spans="1:8" ht="20.100000000000001" customHeight="1" x14ac:dyDescent="0.15">
      <c r="B51" s="6" t="s">
        <v>1</v>
      </c>
      <c r="C51" s="42">
        <f>SUM(C47:C50)</f>
        <v>4381356</v>
      </c>
      <c r="D51" s="89" t="s">
        <v>1</v>
      </c>
      <c r="E51" s="90"/>
      <c r="F51" s="91">
        <f>SUM(F47:G50)</f>
        <v>4381356</v>
      </c>
      <c r="G51" s="91"/>
      <c r="H51" s="25"/>
    </row>
    <row r="52" spans="1:8" ht="20.100000000000001" customHeight="1" x14ac:dyDescent="0.15"/>
    <row r="53" spans="1:8" ht="20.100000000000001" customHeight="1" x14ac:dyDescent="0.15">
      <c r="D53" s="5"/>
    </row>
    <row r="54" spans="1:8" s="4" customFormat="1" ht="20.100000000000001" customHeight="1" x14ac:dyDescent="0.15">
      <c r="A54" s="1" t="s">
        <v>68</v>
      </c>
      <c r="B54" s="1"/>
      <c r="C54" s="1"/>
      <c r="F54" s="1"/>
    </row>
    <row r="55" spans="1:8" s="4" customFormat="1" ht="9.9499999999999993" customHeight="1" x14ac:dyDescent="0.15">
      <c r="A55" s="3"/>
      <c r="D55" s="1"/>
      <c r="E55" s="1"/>
    </row>
    <row r="56" spans="1:8" ht="20.100000000000001" customHeight="1" x14ac:dyDescent="0.15">
      <c r="A56" s="1" t="s">
        <v>70</v>
      </c>
    </row>
    <row r="57" spans="1:8" ht="20.100000000000001" customHeight="1" x14ac:dyDescent="0.15">
      <c r="A57" s="1" t="s">
        <v>69</v>
      </c>
    </row>
    <row r="58" spans="1:8" ht="20.100000000000001" customHeight="1" x14ac:dyDescent="0.15"/>
    <row r="59" spans="1:8" ht="20.100000000000001" customHeight="1" x14ac:dyDescent="0.15"/>
    <row r="60" spans="1:8" ht="20.100000000000001" customHeight="1" x14ac:dyDescent="0.15"/>
  </sheetData>
  <mergeCells count="27">
    <mergeCell ref="D51:E51"/>
    <mergeCell ref="F51:G51"/>
    <mergeCell ref="H20:H25"/>
    <mergeCell ref="A26:B26"/>
    <mergeCell ref="A27:A29"/>
    <mergeCell ref="A30:E30"/>
    <mergeCell ref="F45:G45"/>
    <mergeCell ref="F46:G46"/>
    <mergeCell ref="A32:H33"/>
    <mergeCell ref="D47:E47"/>
    <mergeCell ref="F47:G47"/>
    <mergeCell ref="F48:G48"/>
    <mergeCell ref="F49:G49"/>
    <mergeCell ref="F50:G50"/>
    <mergeCell ref="C8:G8"/>
    <mergeCell ref="A17:B17"/>
    <mergeCell ref="A18:B18"/>
    <mergeCell ref="A19:B19"/>
    <mergeCell ref="A20:A25"/>
    <mergeCell ref="E20:E25"/>
    <mergeCell ref="G20:G25"/>
    <mergeCell ref="A2:H3"/>
    <mergeCell ref="C5:D5"/>
    <mergeCell ref="F5:G5"/>
    <mergeCell ref="C6:G6"/>
    <mergeCell ref="C7:D7"/>
    <mergeCell ref="F7:G7"/>
  </mergeCells>
  <phoneticPr fontId="1"/>
  <hyperlinks>
    <hyperlink ref="C8" r:id="rId1"/>
  </hyperlinks>
  <pageMargins left="0.7" right="0.7" top="0.75" bottom="0.75" header="0.3" footer="0.3"/>
  <pageSetup paperSize="9" scale="77" orientation="portrait" r:id="rId2"/>
  <rowBreaks count="1" manualBreakCount="1">
    <brk id="43" max="7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事業計画書</vt:lpstr>
      <vt:lpstr>記載例</vt:lpstr>
      <vt:lpstr>記載例!Print_Area</vt:lpstr>
      <vt:lpstr>事業計画書!Print_Area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宮城県</cp:lastModifiedBy>
  <cp:lastPrinted>2023-06-27T09:09:13Z</cp:lastPrinted>
  <dcterms:created xsi:type="dcterms:W3CDTF">2017-11-02T00:47:03Z</dcterms:created>
  <dcterms:modified xsi:type="dcterms:W3CDTF">2023-06-27T09:37:50Z</dcterms:modified>
</cp:coreProperties>
</file>