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0.37.76\05　感染症対策班\00_班共有\フォルダ（整理中）\008_感染症対策関係\000_感染症発生時の随時対応（全数，集団）\☆疾病別フォルダ\■武漢肺炎（新型コロナ）\21_保健衛生設備補助金（外来・入院・検査機関）\1_外来対応医療機関（旧外来協力）\交付要綱（外来）\R5年度\04_要綱改正(R5.10.1以降)\HP用\"/>
    </mc:Choice>
  </mc:AlternateContent>
  <bookViews>
    <workbookView xWindow="0" yWindow="0" windowWidth="28800" windowHeight="11460"/>
  </bookViews>
  <sheets>
    <sheet name="実績報告書" sheetId="7" r:id="rId1"/>
    <sheet name="付帯する備品内訳書" sheetId="10" r:id="rId2"/>
  </sheets>
  <definedNames>
    <definedName name="_xlnm.Print_Area" localSheetId="0">実績報告書!$A$1:$AM$113</definedName>
    <definedName name="_xlnm.Print_Area" localSheetId="1">付帯する備品内訳書!$A$1:$H$34</definedName>
  </definedNames>
  <calcPr calcId="162913"/>
</workbook>
</file>

<file path=xl/calcChain.xml><?xml version="1.0" encoding="utf-8"?>
<calcChain xmlns="http://schemas.openxmlformats.org/spreadsheetml/2006/main">
  <c r="CD23" i="7" l="1"/>
  <c r="BV94" i="7" l="1"/>
  <c r="BM73" i="7" l="1"/>
  <c r="BM72" i="7"/>
  <c r="BM71" i="7"/>
  <c r="BM70" i="7"/>
  <c r="BM69" i="7"/>
  <c r="BM68" i="7"/>
  <c r="Y73" i="7"/>
  <c r="Y72" i="7"/>
  <c r="Y71" i="7"/>
  <c r="Y70" i="7"/>
  <c r="Y69" i="7"/>
  <c r="BJ52" i="7" l="1"/>
  <c r="BJ50" i="7"/>
  <c r="BJ48" i="7"/>
  <c r="BJ46" i="7"/>
  <c r="V52" i="7"/>
  <c r="V50" i="7"/>
  <c r="V48" i="7"/>
  <c r="V46" i="7"/>
  <c r="BJ40" i="7"/>
  <c r="BJ38" i="7"/>
  <c r="BJ36" i="7"/>
  <c r="BJ34" i="7"/>
  <c r="BJ32" i="7"/>
  <c r="BJ30" i="7"/>
  <c r="AY106" i="7" l="1"/>
  <c r="BM80" i="7"/>
  <c r="BD89" i="7" s="1"/>
  <c r="AP89" i="7" s="1"/>
  <c r="BR78" i="7"/>
  <c r="BW78" i="7" s="1"/>
  <c r="BW76" i="7"/>
  <c r="BR76" i="7"/>
  <c r="BR74" i="7"/>
  <c r="BW74" i="7" s="1"/>
  <c r="BR68" i="7"/>
  <c r="BW68" i="7" s="1"/>
  <c r="BW66" i="7"/>
  <c r="BR66" i="7"/>
  <c r="BR64" i="7"/>
  <c r="BR80" i="7" l="1"/>
  <c r="BJ89" i="7" s="1"/>
  <c r="BW64" i="7"/>
  <c r="BW80" i="7" s="1"/>
  <c r="BP89" i="7" s="1"/>
  <c r="BV89" i="7" s="1"/>
  <c r="AY100" i="7" s="1"/>
  <c r="AY102" i="7" s="1"/>
  <c r="AY108" i="7" s="1"/>
  <c r="BQ100" i="7"/>
  <c r="BQ108" i="7" s="1"/>
  <c r="O30" i="10"/>
  <c r="N30" i="10"/>
  <c r="Q29" i="10"/>
  <c r="P29" i="10"/>
  <c r="Q28" i="10"/>
  <c r="P28" i="10"/>
  <c r="Q27" i="10"/>
  <c r="P27" i="10"/>
  <c r="Q26" i="10"/>
  <c r="P26" i="10"/>
  <c r="Q25" i="10"/>
  <c r="P25" i="10"/>
  <c r="Q24" i="10"/>
  <c r="P24" i="10"/>
  <c r="Q23" i="10"/>
  <c r="P23" i="10"/>
  <c r="Q22" i="10"/>
  <c r="P22" i="10"/>
  <c r="Q21" i="10"/>
  <c r="P21" i="10"/>
  <c r="Q20" i="10"/>
  <c r="P20" i="10"/>
  <c r="Q19" i="10"/>
  <c r="P19" i="10"/>
  <c r="Q18" i="10"/>
  <c r="P18" i="10"/>
  <c r="Q17" i="10"/>
  <c r="P17" i="10"/>
  <c r="Q16" i="10"/>
  <c r="P16" i="10"/>
  <c r="Q15" i="10"/>
  <c r="P15" i="10"/>
  <c r="O14" i="10"/>
  <c r="N14" i="10"/>
  <c r="Q13" i="10"/>
  <c r="P13" i="10"/>
  <c r="Q12" i="10"/>
  <c r="P12" i="10"/>
  <c r="Q11" i="10"/>
  <c r="Q14" i="10" s="1"/>
  <c r="P11" i="10"/>
  <c r="P14" i="10" s="1"/>
  <c r="C8" i="10"/>
  <c r="F7" i="10"/>
  <c r="C7" i="10"/>
  <c r="C6" i="10"/>
  <c r="F5" i="10"/>
  <c r="C5" i="10"/>
  <c r="F30" i="10"/>
  <c r="E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H30" i="10" s="1"/>
  <c r="G15" i="10"/>
  <c r="G30" i="10" s="1"/>
  <c r="F14" i="10"/>
  <c r="F31" i="10" s="1"/>
  <c r="E14" i="10"/>
  <c r="E31" i="10" s="1"/>
  <c r="H13" i="10"/>
  <c r="G13" i="10"/>
  <c r="H12" i="10"/>
  <c r="G12" i="10"/>
  <c r="H11" i="10"/>
  <c r="H14" i="10" s="1"/>
  <c r="G11" i="10"/>
  <c r="G14" i="10" s="1"/>
  <c r="G31" i="10" s="1"/>
  <c r="P30" i="10" l="1"/>
  <c r="P31" i="10" s="1"/>
  <c r="Q30" i="10"/>
  <c r="O31" i="10"/>
  <c r="N31" i="10"/>
  <c r="Q31" i="10"/>
  <c r="H31" i="10"/>
  <c r="V40" i="7" l="1"/>
  <c r="V38" i="7"/>
  <c r="V36" i="7"/>
  <c r="V34" i="7"/>
  <c r="V32" i="7"/>
  <c r="V30" i="7"/>
  <c r="Y68" i="7" s="1"/>
  <c r="K106" i="7" l="1"/>
  <c r="AD78" i="7"/>
  <c r="AI78" i="7" s="1"/>
  <c r="AD76" i="7"/>
  <c r="AI76" i="7" s="1"/>
  <c r="AD74" i="7"/>
  <c r="AI74" i="7" s="1"/>
  <c r="AD68" i="7"/>
  <c r="AI68" i="7" s="1"/>
  <c r="AD66" i="7"/>
  <c r="AI66" i="7" s="1"/>
  <c r="AD64" i="7"/>
  <c r="AI64" i="7" s="1"/>
  <c r="Y80" i="7"/>
  <c r="P89" i="7" s="1"/>
  <c r="B89" i="7" s="1"/>
  <c r="AC100" i="7" s="1"/>
  <c r="AC108" i="7" s="1"/>
  <c r="AI80" i="7" l="1"/>
  <c r="AB89" i="7" s="1"/>
  <c r="AH89" i="7" s="1"/>
  <c r="AD80" i="7"/>
  <c r="V89" i="7" s="1"/>
  <c r="K100" i="7" l="1"/>
  <c r="K102" i="7" s="1"/>
  <c r="K108" i="7" s="1"/>
  <c r="AH94" i="7"/>
</calcChain>
</file>

<file path=xl/sharedStrings.xml><?xml version="1.0" encoding="utf-8"?>
<sst xmlns="http://schemas.openxmlformats.org/spreadsheetml/2006/main" count="266" uniqueCount="118">
  <si>
    <t>数量</t>
    <rPh sb="0" eb="2">
      <t>スウリョウ</t>
    </rPh>
    <phoneticPr fontId="1"/>
  </si>
  <si>
    <t>計</t>
    <rPh sb="0" eb="1">
      <t>ケイ</t>
    </rPh>
    <phoneticPr fontId="1"/>
  </si>
  <si>
    <t>（円）</t>
    <rPh sb="1" eb="2">
      <t>エン</t>
    </rPh>
    <phoneticPr fontId="1"/>
  </si>
  <si>
    <t>分類</t>
    <rPh sb="0" eb="2">
      <t>ブンルイ</t>
    </rPh>
    <phoneticPr fontId="1"/>
  </si>
  <si>
    <t>設備名称</t>
    <rPh sb="0" eb="2">
      <t>セツビ</t>
    </rPh>
    <rPh sb="2" eb="4">
      <t>メイショウ</t>
    </rPh>
    <phoneticPr fontId="1"/>
  </si>
  <si>
    <t>自己資金</t>
    <rPh sb="0" eb="2">
      <t>ジコ</t>
    </rPh>
    <rPh sb="2" eb="4">
      <t>シキン</t>
    </rPh>
    <phoneticPr fontId="1"/>
  </si>
  <si>
    <t>合計</t>
    <rPh sb="0" eb="2">
      <t>ゴウケイ</t>
    </rPh>
    <phoneticPr fontId="1"/>
  </si>
  <si>
    <t>基準額</t>
    <rPh sb="0" eb="3">
      <t>キジュンガク</t>
    </rPh>
    <phoneticPr fontId="1"/>
  </si>
  <si>
    <t>選定額</t>
    <rPh sb="0" eb="2">
      <t>センテイ</t>
    </rPh>
    <rPh sb="2" eb="3">
      <t>ガク</t>
    </rPh>
    <phoneticPr fontId="1"/>
  </si>
  <si>
    <t>補助額</t>
    <rPh sb="0" eb="3">
      <t>ホジョガク</t>
    </rPh>
    <phoneticPr fontId="1"/>
  </si>
  <si>
    <t>マスク</t>
    <phoneticPr fontId="1"/>
  </si>
  <si>
    <t>ガウン</t>
    <phoneticPr fontId="1"/>
  </si>
  <si>
    <t>担当者TEL</t>
    <rPh sb="0" eb="3">
      <t>タントウシャ</t>
    </rPh>
    <phoneticPr fontId="1"/>
  </si>
  <si>
    <t>担当者メール</t>
    <rPh sb="0" eb="3">
      <t>タントウシャ</t>
    </rPh>
    <phoneticPr fontId="1"/>
  </si>
  <si>
    <t>（収入）</t>
    <rPh sb="1" eb="3">
      <t>シュウニュウ</t>
    </rPh>
    <phoneticPr fontId="1"/>
  </si>
  <si>
    <t>（支出）</t>
    <rPh sb="1" eb="3">
      <t>シシュツ</t>
    </rPh>
    <phoneticPr fontId="1"/>
  </si>
  <si>
    <t>ゴーグル</t>
    <phoneticPr fontId="1"/>
  </si>
  <si>
    <t>グローブ</t>
    <phoneticPr fontId="1"/>
  </si>
  <si>
    <t>キャップ</t>
    <phoneticPr fontId="1"/>
  </si>
  <si>
    <t>フェイスシールド</t>
    <phoneticPr fontId="1"/>
  </si>
  <si>
    <t>付帯する備品</t>
    <rPh sb="0" eb="2">
      <t>フタイ</t>
    </rPh>
    <rPh sb="4" eb="6">
      <t>ビヒン</t>
    </rPh>
    <phoneticPr fontId="1"/>
  </si>
  <si>
    <t>規格
型番等</t>
    <rPh sb="0" eb="2">
      <t>キカク</t>
    </rPh>
    <rPh sb="3" eb="5">
      <t>カタバン</t>
    </rPh>
    <rPh sb="5" eb="6">
      <t>トウ</t>
    </rPh>
    <phoneticPr fontId="1"/>
  </si>
  <si>
    <t>別紙２</t>
    <rPh sb="0" eb="2">
      <t>ベッシ</t>
    </rPh>
    <phoneticPr fontId="1"/>
  </si>
  <si>
    <t>単価</t>
    <rPh sb="0" eb="2">
      <t>タンカ</t>
    </rPh>
    <phoneticPr fontId="1"/>
  </si>
  <si>
    <t>代 表 者 名</t>
    <rPh sb="0" eb="1">
      <t>ダイ</t>
    </rPh>
    <rPh sb="2" eb="3">
      <t>ヒョウ</t>
    </rPh>
    <rPh sb="4" eb="5">
      <t>シャ</t>
    </rPh>
    <rPh sb="6" eb="7">
      <t>メイ</t>
    </rPh>
    <phoneticPr fontId="1"/>
  </si>
  <si>
    <t>１　目的</t>
    <rPh sb="2" eb="4">
      <t>モクテキ</t>
    </rPh>
    <phoneticPr fontId="1"/>
  </si>
  <si>
    <t>新型コロナウイルス感染拡大防止のため、発熱患者と一般患者の動線を分離する。</t>
    <phoneticPr fontId="1"/>
  </si>
  <si>
    <t>新型コロナウイルス感染拡大防止のため、適切な感染対策を行う。</t>
    <phoneticPr fontId="1"/>
  </si>
  <si>
    <t>その他（</t>
    <rPh sb="2" eb="3">
      <t>タ</t>
    </rPh>
    <phoneticPr fontId="1"/>
  </si>
  <si>
    <t>）</t>
    <phoneticPr fontId="1"/>
  </si>
  <si>
    <t>２　診療実績</t>
    <rPh sb="2" eb="4">
      <t>シンリョウ</t>
    </rPh>
    <rPh sb="4" eb="6">
      <t>ジッセキ</t>
    </rPh>
    <phoneticPr fontId="1"/>
  </si>
  <si>
    <t>施　設　名</t>
    <rPh sb="0" eb="1">
      <t>シ</t>
    </rPh>
    <rPh sb="2" eb="3">
      <t>セツ</t>
    </rPh>
    <rPh sb="4" eb="5">
      <t>メイ</t>
    </rPh>
    <phoneticPr fontId="1"/>
  </si>
  <si>
    <t>所　在　地</t>
    <rPh sb="0" eb="1">
      <t>ショ</t>
    </rPh>
    <rPh sb="2" eb="3">
      <t>ザイ</t>
    </rPh>
    <rPh sb="4" eb="5">
      <t>チ</t>
    </rPh>
    <phoneticPr fontId="1"/>
  </si>
  <si>
    <t>担 当 者 名</t>
    <rPh sb="0" eb="1">
      <t>タン</t>
    </rPh>
    <rPh sb="2" eb="3">
      <t>トウ</t>
    </rPh>
    <rPh sb="4" eb="5">
      <t>シャ</t>
    </rPh>
    <rPh sb="6" eb="7">
      <t>メイ</t>
    </rPh>
    <phoneticPr fontId="1"/>
  </si>
  <si>
    <t>日です。）</t>
    <phoneticPr fontId="1"/>
  </si>
  <si>
    <t>月</t>
    <rPh sb="0" eb="1">
      <t>ガツ</t>
    </rPh>
    <phoneticPr fontId="1"/>
  </si>
  <si>
    <t>年</t>
    <rPh sb="0" eb="1">
      <t>ネン</t>
    </rPh>
    <phoneticPr fontId="1"/>
  </si>
  <si>
    <t>（直近で新型コロナウイルス感染症患者の診療を行ったのは令和</t>
    <phoneticPr fontId="1"/>
  </si>
  <si>
    <t>令和5年度　宮城県外来対応医療機関設備整備事業実績報告書</t>
    <phoneticPr fontId="1"/>
  </si>
  <si>
    <t>これまでの間に、新型コロナウイルス感染症患者を診察したことはないが、令和6年3月31日までに診察する予定であり、G-MIS等により適時適切に報告を行う。</t>
    <phoneticPr fontId="1"/>
  </si>
  <si>
    <t>４　設備整備の内容及び補助金額</t>
    <rPh sb="2" eb="4">
      <t>セツビ</t>
    </rPh>
    <rPh sb="4" eb="6">
      <t>セイビ</t>
    </rPh>
    <rPh sb="7" eb="9">
      <t>ナイヨウ</t>
    </rPh>
    <rPh sb="9" eb="10">
      <t>オヨ</t>
    </rPh>
    <rPh sb="11" eb="13">
      <t>ホジョ</t>
    </rPh>
    <rPh sb="13" eb="15">
      <t>キンガク</t>
    </rPh>
    <phoneticPr fontId="1"/>
  </si>
  <si>
    <t>実支出費
Ａ</t>
    <rPh sb="0" eb="4">
      <t>ジツシシュツヒ</t>
    </rPh>
    <phoneticPr fontId="1"/>
  </si>
  <si>
    <t>基準額
Ｂ</t>
    <rPh sb="0" eb="3">
      <t>キジュンガク</t>
    </rPh>
    <phoneticPr fontId="1"/>
  </si>
  <si>
    <t>HEPAフィルター付き空気清浄機
（陰圧対応可能な物に限る）</t>
    <phoneticPr fontId="1"/>
  </si>
  <si>
    <t>個人防護具</t>
    <rPh sb="0" eb="5">
      <t>コジンボウゴグ</t>
    </rPh>
    <phoneticPr fontId="1"/>
  </si>
  <si>
    <t>簡易ベッド</t>
    <rPh sb="0" eb="2">
      <t>カンイ</t>
    </rPh>
    <phoneticPr fontId="1"/>
  </si>
  <si>
    <t>HEPAフィルター付き
パーティション</t>
    <phoneticPr fontId="1"/>
  </si>
  <si>
    <t>簡易診察室
及び付帯する備品</t>
    <rPh sb="0" eb="2">
      <t>カンイ</t>
    </rPh>
    <rPh sb="2" eb="5">
      <t>シンサツシツ</t>
    </rPh>
    <rPh sb="6" eb="7">
      <t>オヨ</t>
    </rPh>
    <rPh sb="8" eb="10">
      <t>フタイ</t>
    </rPh>
    <rPh sb="12" eb="14">
      <t>ビヒン</t>
    </rPh>
    <phoneticPr fontId="1"/>
  </si>
  <si>
    <t>簡易診察室</t>
    <rPh sb="0" eb="5">
      <t>カンイシンサツシツ</t>
    </rPh>
    <phoneticPr fontId="1"/>
  </si>
  <si>
    <r>
      <t xml:space="preserve">選定額
</t>
    </r>
    <r>
      <rPr>
        <b/>
        <sz val="6"/>
        <color theme="1"/>
        <rFont val="ＭＳ 明朝"/>
        <family val="1"/>
        <charset val="128"/>
      </rPr>
      <t>（ＡＢの低い額）</t>
    </r>
    <rPh sb="0" eb="2">
      <t>センテイ</t>
    </rPh>
    <rPh sb="2" eb="3">
      <t>ガク</t>
    </rPh>
    <rPh sb="8" eb="9">
      <t>ヒク</t>
    </rPh>
    <rPh sb="10" eb="11">
      <t>ガク</t>
    </rPh>
    <phoneticPr fontId="1"/>
  </si>
  <si>
    <t>一式</t>
    <rPh sb="0" eb="2">
      <t>イッシキ</t>
    </rPh>
    <phoneticPr fontId="1"/>
  </si>
  <si>
    <t>実支出額</t>
    <rPh sb="0" eb="3">
      <t>ジツシシュツ</t>
    </rPh>
    <rPh sb="3" eb="4">
      <t>ガク</t>
    </rPh>
    <phoneticPr fontId="1"/>
  </si>
  <si>
    <t>事業費における寄付金その他収入額</t>
    <rPh sb="0" eb="3">
      <t>ジギョウヒ</t>
    </rPh>
    <rPh sb="7" eb="10">
      <t>キフキン</t>
    </rPh>
    <rPh sb="12" eb="13">
      <t>タ</t>
    </rPh>
    <rPh sb="13" eb="15">
      <t>シュウニュウ</t>
    </rPh>
    <rPh sb="15" eb="16">
      <t>ガク</t>
    </rPh>
    <phoneticPr fontId="1"/>
  </si>
  <si>
    <t>総事業費</t>
    <rPh sb="0" eb="4">
      <t>ソウジギョウヒ</t>
    </rPh>
    <phoneticPr fontId="1"/>
  </si>
  <si>
    <t>交付決定額</t>
    <rPh sb="0" eb="2">
      <t>コウフ</t>
    </rPh>
    <rPh sb="2" eb="4">
      <t>ケッテイ</t>
    </rPh>
    <rPh sb="4" eb="5">
      <t>ガク</t>
    </rPh>
    <phoneticPr fontId="1"/>
  </si>
  <si>
    <t>確定額</t>
    <rPh sb="0" eb="2">
      <t>カクテイ</t>
    </rPh>
    <rPh sb="2" eb="3">
      <t>ガク</t>
    </rPh>
    <phoneticPr fontId="1"/>
  </si>
  <si>
    <t>５　補助事業に係る収支決算書</t>
    <rPh sb="2" eb="4">
      <t>ホジョ</t>
    </rPh>
    <rPh sb="4" eb="6">
      <t>ジギョウ</t>
    </rPh>
    <rPh sb="7" eb="8">
      <t>カカ</t>
    </rPh>
    <rPh sb="9" eb="11">
      <t>シュウシ</t>
    </rPh>
    <rPh sb="11" eb="13">
      <t>ケッサン</t>
    </rPh>
    <rPh sb="13" eb="14">
      <t>ショ</t>
    </rPh>
    <phoneticPr fontId="1"/>
  </si>
  <si>
    <t>繰越事業費</t>
    <rPh sb="0" eb="2">
      <t>クリコシ</t>
    </rPh>
    <rPh sb="2" eb="5">
      <t>ジギョウヒ</t>
    </rPh>
    <phoneticPr fontId="1"/>
  </si>
  <si>
    <t>県補助金</t>
    <rPh sb="0" eb="4">
      <t>ケンホジョキン</t>
    </rPh>
    <phoneticPr fontId="1"/>
  </si>
  <si>
    <t>借入金</t>
    <rPh sb="0" eb="3">
      <t>カリイレキン</t>
    </rPh>
    <phoneticPr fontId="1"/>
  </si>
  <si>
    <t>寄付金その他</t>
    <rPh sb="0" eb="3">
      <t>キフキン</t>
    </rPh>
    <rPh sb="5" eb="6">
      <t>タ</t>
    </rPh>
    <phoneticPr fontId="1"/>
  </si>
  <si>
    <t>６　添付書類</t>
    <rPh sb="2" eb="4">
      <t>テンプ</t>
    </rPh>
    <rPh sb="4" eb="6">
      <t>ショルイ</t>
    </rPh>
    <phoneticPr fontId="1"/>
  </si>
  <si>
    <t>（１）　納品書の写し又は領収書の写し等及び写真</t>
    <phoneticPr fontId="1"/>
  </si>
  <si>
    <t>（２）　その他参考となる書類</t>
    <phoneticPr fontId="1"/>
  </si>
  <si>
    <t>実支出費</t>
    <rPh sb="0" eb="3">
      <t>ジツシシュツ</t>
    </rPh>
    <rPh sb="3" eb="4">
      <t>ヒ</t>
    </rPh>
    <phoneticPr fontId="1"/>
  </si>
  <si>
    <t>使用数量</t>
    <rPh sb="0" eb="2">
      <t>シヨウ</t>
    </rPh>
    <rPh sb="2" eb="4">
      <t>スウリョウ</t>
    </rPh>
    <phoneticPr fontId="1"/>
  </si>
  <si>
    <t>期間（自）</t>
    <rPh sb="0" eb="2">
      <t>キカン</t>
    </rPh>
    <rPh sb="3" eb="4">
      <t>ジ</t>
    </rPh>
    <phoneticPr fontId="1"/>
  </si>
  <si>
    <t>期間（至）</t>
    <rPh sb="0" eb="2">
      <t>キカン</t>
    </rPh>
    <rPh sb="3" eb="4">
      <t>イタル</t>
    </rPh>
    <phoneticPr fontId="1"/>
  </si>
  <si>
    <t>(例)</t>
    <rPh sb="1" eb="2">
      <t>レイ</t>
    </rPh>
    <phoneticPr fontId="1"/>
  </si>
  <si>
    <t>～</t>
    <phoneticPr fontId="1"/>
  </si>
  <si>
    <t>３　下記対象期間における個人防護具の使用数量</t>
    <rPh sb="2" eb="4">
      <t>カキ</t>
    </rPh>
    <rPh sb="4" eb="8">
      <t>タイショウキカン</t>
    </rPh>
    <rPh sb="12" eb="17">
      <t>コジンボウゴグ</t>
    </rPh>
    <rPh sb="18" eb="22">
      <t>シヨウスウリョウ</t>
    </rPh>
    <phoneticPr fontId="1"/>
  </si>
  <si>
    <t>（円）</t>
    <phoneticPr fontId="1"/>
  </si>
  <si>
    <t>※簡易診療室とは、テントやプレハブなど簡易な構造をもち、緊急的かつ一時的に設置するものであって、新型コロナウイ</t>
    <phoneticPr fontId="1"/>
  </si>
  <si>
    <t>　ルス感染症患者等に外来診療を行う診察室をいう。</t>
    <phoneticPr fontId="1"/>
  </si>
  <si>
    <t>　ロナウイルス感染症対策本部事務連絡）で規定する「対象期間」に使用するものに限る。</t>
    <phoneticPr fontId="1"/>
  </si>
  <si>
    <t>※個人防護具は、令和5年10月1日から令和6年3月31日までに整備したもので、「新型コロナウイルス感染症の令和</t>
    <phoneticPr fontId="1"/>
  </si>
  <si>
    <t>　５年10月以降の医療提供体制の移行及び公費支援の具体的内容について」（令和５年９月15日厚生労働省新型コ</t>
    <phoneticPr fontId="1"/>
  </si>
  <si>
    <t>※令和2年度、令和3年度、令和4年度、令和5年4月1日から9月30日までに本事業による補助を受けた医療機関は、個人</t>
    <phoneticPr fontId="1"/>
  </si>
  <si>
    <t>　防護具以外は対象外とする。</t>
    <phoneticPr fontId="1"/>
  </si>
  <si>
    <t>対象期間（令和5年10月1日から令和6年3月31日の間で該当する期間）</t>
    <rPh sb="0" eb="4">
      <t>タイショウキカン</t>
    </rPh>
    <rPh sb="5" eb="7">
      <t>レイワ</t>
    </rPh>
    <rPh sb="8" eb="9">
      <t>ネン</t>
    </rPh>
    <rPh sb="11" eb="12">
      <t>ガツ</t>
    </rPh>
    <rPh sb="13" eb="14">
      <t>ニチ</t>
    </rPh>
    <rPh sb="16" eb="18">
      <t>レイワ</t>
    </rPh>
    <rPh sb="19" eb="20">
      <t>ネン</t>
    </rPh>
    <rPh sb="21" eb="22">
      <t>ガツ</t>
    </rPh>
    <rPh sb="24" eb="25">
      <t>ニチ</t>
    </rPh>
    <rPh sb="26" eb="27">
      <t>アイダ</t>
    </rPh>
    <rPh sb="28" eb="30">
      <t>ガイトウ</t>
    </rPh>
    <rPh sb="32" eb="34">
      <t>キカン</t>
    </rPh>
    <phoneticPr fontId="1"/>
  </si>
  <si>
    <t>令和2年から本日（実績報告日）までの間に、新型コロナウイルス感染症患者を診察したことがあり、G-MIS等により適時適切に報告を行っている。</t>
    <phoneticPr fontId="1"/>
  </si>
  <si>
    <t>※対象期間…宮城県において「県全体の在院者数が217人以上の期間」</t>
    <rPh sb="1" eb="5">
      <t>タイショウキカン</t>
    </rPh>
    <phoneticPr fontId="1"/>
  </si>
  <si>
    <t>※令和6年3月31日までに診療実績がない場合、本事業の対象外となり、補助金の交付はできません。</t>
    <phoneticPr fontId="1"/>
  </si>
  <si>
    <t>簡易診察室に付帯する備品内訳</t>
    <phoneticPr fontId="1"/>
  </si>
  <si>
    <t>施   設   名</t>
    <rPh sb="0" eb="1">
      <t>シ</t>
    </rPh>
    <rPh sb="4" eb="5">
      <t>セツ</t>
    </rPh>
    <rPh sb="8" eb="9">
      <t>ナ</t>
    </rPh>
    <phoneticPr fontId="1"/>
  </si>
  <si>
    <t>所   在   地</t>
    <rPh sb="0" eb="1">
      <t>ショ</t>
    </rPh>
    <rPh sb="4" eb="5">
      <t>ザイ</t>
    </rPh>
    <rPh sb="8" eb="9">
      <t>チ</t>
    </rPh>
    <phoneticPr fontId="1"/>
  </si>
  <si>
    <t>（円）</t>
  </si>
  <si>
    <t>規格・型番等</t>
    <rPh sb="0" eb="2">
      <t>キカク</t>
    </rPh>
    <rPh sb="3" eb="5">
      <t>カタバン</t>
    </rPh>
    <rPh sb="5" eb="6">
      <t>トウ</t>
    </rPh>
    <phoneticPr fontId="1"/>
  </si>
  <si>
    <t>選定額</t>
    <rPh sb="0" eb="3">
      <t>センテイガク</t>
    </rPh>
    <phoneticPr fontId="1"/>
  </si>
  <si>
    <t>小計</t>
    <rPh sb="0" eb="2">
      <t>ショウケイ</t>
    </rPh>
    <phoneticPr fontId="1"/>
  </si>
  <si>
    <r>
      <t>※簡易診察室の付帯する備品については、</t>
    </r>
    <r>
      <rPr>
        <u/>
        <sz val="11"/>
        <color rgb="FFFF0000"/>
        <rFont val="メイリオ"/>
        <family val="3"/>
        <charset val="128"/>
      </rPr>
      <t>簡易診察室内で使用するものであり</t>
    </r>
    <r>
      <rPr>
        <sz val="11"/>
        <color theme="1"/>
        <rFont val="メイリオ"/>
        <family val="3"/>
        <charset val="128"/>
      </rPr>
      <t>、</t>
    </r>
    <r>
      <rPr>
        <u/>
        <sz val="11"/>
        <color rgb="FFFF0000"/>
        <rFont val="メイリオ"/>
        <family val="3"/>
        <charset val="128"/>
      </rPr>
      <t>発熱患者の診察をするうえで最低限必要な備品</t>
    </r>
    <r>
      <rPr>
        <sz val="11"/>
        <color theme="1"/>
        <rFont val="メイリオ"/>
        <family val="3"/>
        <charset val="128"/>
      </rPr>
      <t>を想定しております。（付帯する備品を希望する場合は別添「導入理由書」を提出願います。）</t>
    </r>
    <rPh sb="68" eb="70">
      <t>フタイ</t>
    </rPh>
    <rPh sb="72" eb="74">
      <t>ビヒン</t>
    </rPh>
    <rPh sb="75" eb="77">
      <t>キボウ</t>
    </rPh>
    <rPh sb="79" eb="81">
      <t>バアイ</t>
    </rPh>
    <rPh sb="82" eb="84">
      <t>ベッテン</t>
    </rPh>
    <rPh sb="85" eb="87">
      <t>ドウニュウ</t>
    </rPh>
    <rPh sb="87" eb="90">
      <t>リユウショ</t>
    </rPh>
    <rPh sb="92" eb="94">
      <t>テイシュツ</t>
    </rPh>
    <rPh sb="94" eb="95">
      <t>ネガ</t>
    </rPh>
    <phoneticPr fontId="1"/>
  </si>
  <si>
    <t>簡易診察室に付帯する備品内訳
（記載例）</t>
    <rPh sb="16" eb="18">
      <t>キサイ</t>
    </rPh>
    <rPh sb="18" eb="19">
      <t>レイ</t>
    </rPh>
    <phoneticPr fontId="1"/>
  </si>
  <si>
    <t>○○簡易診察室</t>
    <rPh sb="2" eb="4">
      <t>カンイ</t>
    </rPh>
    <rPh sb="4" eb="7">
      <t>シンサツシツ</t>
    </rPh>
    <phoneticPr fontId="1"/>
  </si>
  <si>
    <t>ABC○○○○</t>
  </si>
  <si>
    <t>ABC○○○○</t>
    <phoneticPr fontId="1"/>
  </si>
  <si>
    <t>①デスク</t>
    <phoneticPr fontId="1"/>
  </si>
  <si>
    <t>②椅子</t>
    <rPh sb="1" eb="3">
      <t>イス</t>
    </rPh>
    <phoneticPr fontId="1"/>
  </si>
  <si>
    <t>③棚</t>
    <rPh sb="1" eb="2">
      <t>タナ</t>
    </rPh>
    <phoneticPr fontId="1"/>
  </si>
  <si>
    <t>④パーテーション</t>
    <phoneticPr fontId="1"/>
  </si>
  <si>
    <t>○○○○病院</t>
    <phoneticPr fontId="1"/>
  </si>
  <si>
    <t>宮城　太郎</t>
    <phoneticPr fontId="1"/>
  </si>
  <si>
    <t>宮城県仙台市青葉区○○町○―○</t>
    <phoneticPr fontId="1"/>
  </si>
  <si>
    <t>宮城　次郎</t>
    <phoneticPr fontId="1"/>
  </si>
  <si>
    <t>022-○○○-○○○○</t>
    <phoneticPr fontId="1"/>
  </si>
  <si>
    <t>○○○○＠○○○.○○.○○</t>
    <phoneticPr fontId="1"/>
  </si>
  <si>
    <t>日数</t>
    <rPh sb="0" eb="2">
      <t>ニッスウ</t>
    </rPh>
    <phoneticPr fontId="1"/>
  </si>
  <si>
    <t>令和2年から本日（実績報告日）までの間に、新型コロナウイルス感染症患者や同感染症の疑い例を診療したことがあり、G-MIS等により適時適切に報告を行っている。</t>
    <rPh sb="45" eb="47">
      <t>シンリョウ</t>
    </rPh>
    <phoneticPr fontId="1"/>
  </si>
  <si>
    <t>（直近で新型コロナウイルス感染症患者等の診療を行ったのは令和</t>
    <rPh sb="18" eb="19">
      <t>トウ</t>
    </rPh>
    <rPh sb="20" eb="22">
      <t>シンリョウ</t>
    </rPh>
    <phoneticPr fontId="1"/>
  </si>
  <si>
    <t>これまでの間に、新型コロナウイルス感染症患者や同感染症の疑い例を診療したことはないが、令和6年3月31日までに診療する予定であり、G-MIS等により適時適切に報告を行う。</t>
    <rPh sb="32" eb="34">
      <t>シンリョウ</t>
    </rPh>
    <rPh sb="55" eb="57">
      <t>シンリョウ</t>
    </rPh>
    <phoneticPr fontId="1"/>
  </si>
  <si>
    <t>※令和6年3月31日までに診療実績がない場合、本事業の対象外となり、補助金の交付はできません。</t>
    <rPh sb="13" eb="15">
      <t>シンリョウ</t>
    </rPh>
    <rPh sb="15" eb="17">
      <t>ジッセキ</t>
    </rPh>
    <phoneticPr fontId="1"/>
  </si>
  <si>
    <t>○○○○</t>
    <phoneticPr fontId="1"/>
  </si>
  <si>
    <t>○○フェイスシールド</t>
    <phoneticPr fontId="1"/>
  </si>
  <si>
    <t>○○キャップ</t>
    <phoneticPr fontId="1"/>
  </si>
  <si>
    <t>○○グローブ</t>
    <phoneticPr fontId="1"/>
  </si>
  <si>
    <t>○○ガウン</t>
    <phoneticPr fontId="1"/>
  </si>
  <si>
    <t>○○ゴーグル</t>
    <phoneticPr fontId="1"/>
  </si>
  <si>
    <t>○○マスク</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</si>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</sst>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個&quot;"/>
    <numFmt numFmtId="177" formatCode="[$-411]ggge&quot;年&quot;m&quot;月&quot;d&quot;日&quot;;@"/>
    <numFmt numFmtId="178" formatCode="#,##0&quot;枚&quot;"/>
    <numFmt numFmtId="179" formatCode="#,##0&quot;個&quot;"/>
    <numFmt numFmtId="180" formatCode="#,##0&quot;組&quot;"/>
    <numFmt numFmtId="181" formatCode="#,##0&quot;台&quot;"/>
    <numFmt numFmtId="182" formatCode="#,##0&quot;人分&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rgb="FFFF0000"/>
      <name val="ＭＳ 明朝"/>
      <family val="1"/>
      <charset val="128"/>
    </font>
    <font>
      <sz val="9"/>
      <color theme="1"/>
      <name val="ＭＳ 明朝"/>
      <family val="1"/>
      <charset val="128"/>
    </font>
    <font>
      <sz val="10.5"/>
      <color theme="1"/>
      <name val="ＭＳ 明朝"/>
      <family val="1"/>
      <charset val="128"/>
    </font>
    <font>
      <sz val="7"/>
      <color theme="1"/>
      <name val="ＭＳ 明朝"/>
      <family val="1"/>
      <charset val="128"/>
    </font>
    <font>
      <b/>
      <sz val="11"/>
      <color theme="1"/>
      <name val="ＭＳ 明朝"/>
      <family val="1"/>
      <charset val="128"/>
    </font>
    <font>
      <b/>
      <sz val="6"/>
      <color theme="1"/>
      <name val="ＭＳ 明朝"/>
      <family val="1"/>
      <charset val="128"/>
    </font>
    <font>
      <u/>
      <sz val="9"/>
      <color theme="1"/>
      <name val="ＭＳ 明朝"/>
      <family val="1"/>
      <charset val="128"/>
    </font>
    <font>
      <b/>
      <sz val="9"/>
      <color theme="1"/>
      <name val="ＭＳ 明朝"/>
      <family val="1"/>
      <charset val="128"/>
    </font>
    <font>
      <b/>
      <u/>
      <sz val="11"/>
      <color theme="1"/>
      <name val="ＭＳ 明朝"/>
      <family val="1"/>
      <charset val="128"/>
    </font>
    <font>
      <sz val="11"/>
      <color theme="1"/>
      <name val="メイリオ"/>
      <family val="3"/>
      <charset val="128"/>
    </font>
    <font>
      <sz val="20"/>
      <color theme="1"/>
      <name val="メイリオ"/>
      <family val="3"/>
      <charset val="128"/>
    </font>
    <font>
      <sz val="16"/>
      <color theme="1"/>
      <name val="メイリオ"/>
      <family val="3"/>
      <charset val="128"/>
    </font>
    <font>
      <u/>
      <sz val="12"/>
      <color theme="1"/>
      <name val="メイリオ"/>
      <family val="3"/>
      <charset val="128"/>
    </font>
    <font>
      <u/>
      <sz val="11"/>
      <color rgb="FFFF0000"/>
      <name val="メイリオ"/>
      <family val="3"/>
      <charset val="128"/>
    </font>
    <font>
      <sz val="36"/>
      <color theme="1"/>
      <name val="メイリオ"/>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00"/>
        <bgColor indexed="64"/>
      </patternFill>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8">
    <xf numFmtId="0" fontId="0" fillId="0" borderId="0" xfId="0">
      <alignment vertical="center"/>
    </xf>
    <xf numFmtId="0" fontId="4" fillId="0" borderId="0" xfId="0" applyFont="1" applyAlignment="1">
      <alignment vertical="center"/>
    </xf>
    <xf numFmtId="0" fontId="4" fillId="0" borderId="0" xfId="0" applyFont="1">
      <alignment vertical="center"/>
    </xf>
    <xf numFmtId="0" fontId="8" fillId="0" borderId="18" xfId="0" applyFont="1" applyBorder="1">
      <alignment vertical="center"/>
    </xf>
    <xf numFmtId="0" fontId="9" fillId="0" borderId="0" xfId="0" applyFont="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4" fillId="0" borderId="0" xfId="0" applyFont="1" applyBorder="1" applyAlignment="1">
      <alignment horizontal="left" vertical="center"/>
    </xf>
    <xf numFmtId="176" fontId="4" fillId="0" borderId="0" xfId="0" applyNumberFormat="1" applyFont="1" applyFill="1" applyBorder="1" applyAlignment="1">
      <alignment horizontal="right" vertical="center" shrinkToFit="1"/>
    </xf>
    <xf numFmtId="0" fontId="4" fillId="0" borderId="0" xfId="0" applyFont="1" applyFill="1" applyBorder="1" applyAlignment="1">
      <alignment horizontal="center" vertical="center" shrinkToFit="1"/>
    </xf>
    <xf numFmtId="38" fontId="4" fillId="0" borderId="0" xfId="1" applyFont="1" applyFill="1" applyBorder="1" applyAlignment="1">
      <alignment horizontal="center" vertical="center" shrinkToFit="1"/>
    </xf>
    <xf numFmtId="0" fontId="9" fillId="0" borderId="0" xfId="0" applyFont="1" applyBorder="1" applyAlignment="1">
      <alignmen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16" fillId="0" borderId="0" xfId="0" applyFont="1">
      <alignment vertical="center"/>
    </xf>
    <xf numFmtId="0" fontId="4" fillId="0" borderId="0" xfId="0" applyFont="1" applyBorder="1" applyAlignment="1">
      <alignment horizontal="left" vertical="center"/>
    </xf>
    <xf numFmtId="0" fontId="16" fillId="0" borderId="1" xfId="0" applyFont="1" applyBorder="1" applyAlignment="1">
      <alignment horizontal="center" vertical="center"/>
    </xf>
    <xf numFmtId="38" fontId="16" fillId="0" borderId="1" xfId="1" applyFont="1" applyBorder="1" applyAlignment="1">
      <alignment horizontal="center" vertical="center"/>
    </xf>
    <xf numFmtId="38" fontId="16" fillId="0" borderId="0" xfId="1" applyFont="1">
      <alignment vertical="center"/>
    </xf>
    <xf numFmtId="0" fontId="18" fillId="0" borderId="0" xfId="0" applyFont="1" applyAlignment="1">
      <alignment horizontal="center" vertical="center"/>
    </xf>
    <xf numFmtId="38" fontId="18" fillId="0" borderId="0" xfId="1" applyFont="1" applyAlignment="1">
      <alignment horizontal="center" vertical="center"/>
    </xf>
    <xf numFmtId="38" fontId="19" fillId="0" borderId="0" xfId="1" applyFont="1" applyAlignment="1">
      <alignment horizontal="right" vertical="center"/>
    </xf>
    <xf numFmtId="0" fontId="16" fillId="5" borderId="1" xfId="0" applyFont="1" applyFill="1" applyBorder="1">
      <alignment vertical="center"/>
    </xf>
    <xf numFmtId="0" fontId="16" fillId="5" borderId="1" xfId="0" applyFont="1" applyFill="1" applyBorder="1" applyAlignment="1">
      <alignment horizontal="center" vertical="center"/>
    </xf>
    <xf numFmtId="38" fontId="16" fillId="5" borderId="1" xfId="1" applyFont="1" applyFill="1" applyBorder="1" applyAlignment="1">
      <alignment horizontal="center" vertical="center"/>
    </xf>
    <xf numFmtId="0" fontId="16" fillId="0" borderId="13" xfId="0" applyFont="1" applyBorder="1">
      <alignment vertical="center"/>
    </xf>
    <xf numFmtId="0" fontId="16" fillId="0" borderId="15" xfId="0" applyFont="1" applyBorder="1" applyAlignment="1">
      <alignment vertical="center" wrapText="1"/>
    </xf>
    <xf numFmtId="38" fontId="16" fillId="0" borderId="15" xfId="1" applyFont="1" applyBorder="1" applyAlignment="1">
      <alignment vertical="center" shrinkToFit="1"/>
    </xf>
    <xf numFmtId="0" fontId="16" fillId="0" borderId="2" xfId="0" applyFont="1" applyBorder="1">
      <alignment vertical="center"/>
    </xf>
    <xf numFmtId="0" fontId="16" fillId="0" borderId="31" xfId="0" applyFont="1" applyBorder="1" applyAlignment="1">
      <alignment vertical="center" wrapText="1"/>
    </xf>
    <xf numFmtId="38" fontId="16" fillId="0" borderId="31" xfId="1" applyFont="1" applyBorder="1" applyAlignment="1">
      <alignment vertical="center" shrinkToFit="1"/>
    </xf>
    <xf numFmtId="0" fontId="16" fillId="0" borderId="3" xfId="0" applyFont="1" applyBorder="1">
      <alignment vertical="center"/>
    </xf>
    <xf numFmtId="0" fontId="16" fillId="0" borderId="17" xfId="0" applyFont="1" applyBorder="1" applyAlignment="1">
      <alignment vertical="center" wrapText="1"/>
    </xf>
    <xf numFmtId="38" fontId="16" fillId="0" borderId="17" xfId="1" applyFont="1" applyBorder="1" applyAlignment="1">
      <alignment vertical="center" shrinkToFit="1"/>
    </xf>
    <xf numFmtId="38" fontId="16" fillId="6" borderId="1" xfId="1" applyFont="1" applyFill="1" applyBorder="1" applyAlignment="1">
      <alignment vertical="center" shrinkToFit="1"/>
    </xf>
    <xf numFmtId="38" fontId="16" fillId="5" borderId="1" xfId="1" applyFont="1" applyFill="1" applyBorder="1" applyAlignment="1">
      <alignment vertical="center" shrinkToFit="1"/>
    </xf>
    <xf numFmtId="0" fontId="4" fillId="0" borderId="0" xfId="0" applyFont="1" applyProtection="1">
      <alignment vertical="center"/>
      <protection locked="0"/>
    </xf>
    <xf numFmtId="0" fontId="4" fillId="0" borderId="0" xfId="0" applyFont="1" applyAlignment="1">
      <alignment horizontal="left" vertical="center"/>
    </xf>
    <xf numFmtId="0" fontId="9" fillId="0" borderId="0" xfId="0" applyFont="1" applyAlignment="1">
      <alignment horizontal="left" vertical="center"/>
    </xf>
    <xf numFmtId="38" fontId="11" fillId="0" borderId="1" xfId="1" applyFont="1" applyFill="1" applyBorder="1" applyAlignment="1">
      <alignment horizontal="center" vertical="center" shrinkToFit="1"/>
    </xf>
    <xf numFmtId="38" fontId="4" fillId="3" borderId="1" xfId="1" applyFont="1" applyFill="1" applyBorder="1" applyAlignment="1">
      <alignment horizontal="center" vertical="center" shrinkToFit="1"/>
    </xf>
    <xf numFmtId="0" fontId="4" fillId="0" borderId="17" xfId="0" applyFont="1" applyBorder="1" applyAlignment="1">
      <alignment horizontal="center" vertical="center"/>
    </xf>
    <xf numFmtId="0" fontId="4" fillId="0" borderId="15" xfId="0" applyFont="1" applyBorder="1" applyAlignment="1">
      <alignment horizontal="center" vertical="center"/>
    </xf>
    <xf numFmtId="38" fontId="4" fillId="2" borderId="17" xfId="1" applyFont="1" applyFill="1" applyBorder="1" applyAlignment="1">
      <alignment horizontal="right" vertical="center" shrinkToFit="1"/>
    </xf>
    <xf numFmtId="38" fontId="4" fillId="2" borderId="15" xfId="1" applyFont="1" applyFill="1" applyBorder="1" applyAlignment="1">
      <alignment horizontal="right" vertical="center" shrinkToFit="1"/>
    </xf>
    <xf numFmtId="0" fontId="4" fillId="0" borderId="3" xfId="0" applyFont="1" applyBorder="1" applyAlignment="1">
      <alignment horizontal="center" vertical="center"/>
    </xf>
    <xf numFmtId="0" fontId="4" fillId="0" borderId="13" xfId="0" applyFont="1" applyBorder="1" applyAlignment="1">
      <alignment horizontal="center" vertical="center"/>
    </xf>
    <xf numFmtId="38" fontId="4" fillId="0" borderId="3" xfId="1" applyFont="1" applyBorder="1" applyAlignment="1">
      <alignment horizontal="right" vertical="center" shrinkToFit="1"/>
    </xf>
    <xf numFmtId="38" fontId="4" fillId="0" borderId="13" xfId="1" applyFont="1" applyBorder="1" applyAlignment="1">
      <alignment horizontal="right" vertical="center" shrinkToFit="1"/>
    </xf>
    <xf numFmtId="0" fontId="4" fillId="0" borderId="1" xfId="0" applyFont="1" applyBorder="1" applyAlignment="1">
      <alignment horizontal="center" vertical="center"/>
    </xf>
    <xf numFmtId="38" fontId="4" fillId="3" borderId="3" xfId="1" applyFont="1" applyFill="1" applyBorder="1" applyAlignment="1">
      <alignment horizontal="right" vertical="center" shrinkToFit="1"/>
    </xf>
    <xf numFmtId="38" fontId="4" fillId="3" borderId="1" xfId="1" applyFont="1" applyFill="1" applyBorder="1" applyAlignment="1">
      <alignment horizontal="right" vertical="center" shrinkToFit="1"/>
    </xf>
    <xf numFmtId="38" fontId="4" fillId="0" borderId="1" xfId="1" applyFont="1" applyBorder="1" applyAlignment="1">
      <alignment horizontal="right" vertical="center" shrinkToFit="1"/>
    </xf>
    <xf numFmtId="0" fontId="13" fillId="0" borderId="0" xfId="0" applyFont="1" applyAlignment="1">
      <alignment horizontal="righ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38" fontId="4" fillId="3" borderId="15"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8" fillId="2" borderId="1" xfId="1" applyFont="1" applyFill="1" applyBorder="1" applyAlignment="1">
      <alignment horizontal="right" vertical="center" shrinkToFit="1"/>
    </xf>
    <xf numFmtId="38" fontId="15" fillId="3" borderId="1" xfId="1" applyFont="1" applyFill="1" applyBorder="1" applyAlignment="1">
      <alignment horizontal="right" vertical="center" shrinkToFi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11" fillId="0" borderId="6" xfId="0" applyFont="1" applyBorder="1" applyAlignment="1">
      <alignment horizontal="center" vertical="center"/>
    </xf>
    <xf numFmtId="38" fontId="4" fillId="2" borderId="26" xfId="1" applyFont="1" applyFill="1" applyBorder="1" applyAlignment="1">
      <alignment horizontal="right" vertical="center" shrinkToFit="1"/>
    </xf>
    <xf numFmtId="38" fontId="4" fillId="2" borderId="1" xfId="1" applyFont="1" applyFill="1" applyBorder="1" applyAlignment="1">
      <alignment horizontal="right" vertical="center" shrinkToFit="1"/>
    </xf>
    <xf numFmtId="38" fontId="4" fillId="2" borderId="27" xfId="1" applyFont="1" applyFill="1" applyBorder="1" applyAlignment="1">
      <alignment horizontal="right" vertical="center" shrinkToFit="1"/>
    </xf>
    <xf numFmtId="38" fontId="4" fillId="2" borderId="28" xfId="1" applyFont="1" applyFill="1" applyBorder="1" applyAlignment="1">
      <alignment horizontal="right" vertical="center" shrinkToFit="1"/>
    </xf>
    <xf numFmtId="38" fontId="4" fillId="2" borderId="29" xfId="1" applyFont="1" applyFill="1" applyBorder="1" applyAlignment="1">
      <alignment horizontal="right" vertical="center" shrinkToFit="1"/>
    </xf>
    <xf numFmtId="38" fontId="4" fillId="2" borderId="30" xfId="1" applyFont="1" applyFill="1" applyBorder="1" applyAlignment="1">
      <alignment horizontal="right" vertical="center" shrinkToFit="1"/>
    </xf>
    <xf numFmtId="38" fontId="15" fillId="4" borderId="6" xfId="1" applyFont="1" applyFill="1" applyBorder="1" applyAlignment="1">
      <alignment horizontal="right" vertical="center" shrinkToFit="1"/>
    </xf>
    <xf numFmtId="38" fontId="15" fillId="4" borderId="1" xfId="1" applyFont="1" applyFill="1" applyBorder="1" applyAlignment="1">
      <alignment horizontal="right" vertical="center" shrinkToFit="1"/>
    </xf>
    <xf numFmtId="0" fontId="11" fillId="0" borderId="1" xfId="0" applyFont="1" applyBorder="1" applyAlignment="1">
      <alignment horizontal="center" vertical="center" shrinkToFit="1"/>
    </xf>
    <xf numFmtId="38" fontId="11" fillId="3" borderId="1" xfId="1" applyFont="1" applyFill="1" applyBorder="1" applyAlignment="1">
      <alignment horizontal="right" vertical="center" shrinkToFit="1"/>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4" fillId="0" borderId="1" xfId="0" applyFont="1" applyBorder="1" applyAlignment="1">
      <alignment horizontal="left" vertical="center" shrinkToFit="1"/>
    </xf>
    <xf numFmtId="0" fontId="4" fillId="2" borderId="1" xfId="0" applyFont="1" applyFill="1" applyBorder="1" applyAlignment="1">
      <alignment horizontal="left" vertical="center" shrinkToFit="1"/>
    </xf>
    <xf numFmtId="0" fontId="4" fillId="2" borderId="1" xfId="0" applyFont="1" applyFill="1" applyBorder="1" applyAlignment="1">
      <alignment horizontal="right" vertical="center" shrinkToFit="1"/>
    </xf>
    <xf numFmtId="181" fontId="4" fillId="2" borderId="1" xfId="0" applyNumberFormat="1" applyFont="1" applyFill="1" applyBorder="1" applyAlignment="1">
      <alignment horizontal="right" vertical="center"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shrinkToFit="1"/>
    </xf>
    <xf numFmtId="0" fontId="8" fillId="0" borderId="1" xfId="0" applyFont="1" applyBorder="1" applyAlignment="1">
      <alignment horizontal="center" vertical="center"/>
    </xf>
    <xf numFmtId="182" fontId="4" fillId="2" borderId="1" xfId="0" applyNumberFormat="1" applyFont="1" applyFill="1" applyBorder="1" applyAlignment="1">
      <alignment horizontal="right" vertical="center" shrinkToFit="1"/>
    </xf>
    <xf numFmtId="0" fontId="5" fillId="0" borderId="1" xfId="0" applyFont="1" applyBorder="1" applyAlignment="1">
      <alignment horizontal="left" vertical="center" wrapText="1" shrinkToFit="1"/>
    </xf>
    <xf numFmtId="0" fontId="5" fillId="0" borderId="1" xfId="0" applyFont="1" applyBorder="1" applyAlignment="1">
      <alignment horizontal="left" vertical="center" shrinkToFit="1"/>
    </xf>
    <xf numFmtId="0" fontId="8" fillId="0" borderId="0" xfId="0" applyFont="1" applyAlignment="1">
      <alignment horizontal="left" vertical="center"/>
    </xf>
    <xf numFmtId="0" fontId="4" fillId="0" borderId="12" xfId="0" applyFont="1" applyBorder="1" applyAlignment="1">
      <alignment horizontal="left" vertical="center"/>
    </xf>
    <xf numFmtId="0" fontId="13" fillId="0" borderId="12" xfId="0" applyFont="1" applyBorder="1" applyAlignment="1">
      <alignment horizontal="right" vertical="center"/>
    </xf>
    <xf numFmtId="0" fontId="11" fillId="0" borderId="1" xfId="0" applyFont="1" applyBorder="1" applyAlignment="1">
      <alignment horizontal="center" vertical="center" wrapText="1"/>
    </xf>
    <xf numFmtId="177" fontId="4" fillId="3" borderId="1" xfId="0" applyNumberFormat="1" applyFont="1" applyFill="1" applyBorder="1" applyAlignment="1">
      <alignment horizontal="center" vertical="center"/>
    </xf>
    <xf numFmtId="177" fontId="4" fillId="3" borderId="7" xfId="0" applyNumberFormat="1" applyFont="1" applyFill="1" applyBorder="1" applyAlignment="1">
      <alignment horizontal="center" vertical="center"/>
    </xf>
    <xf numFmtId="176" fontId="4" fillId="3" borderId="6" xfId="0" applyNumberFormat="1" applyFont="1" applyFill="1" applyBorder="1" applyAlignment="1">
      <alignment horizontal="center" vertical="center" shrinkToFit="1"/>
    </xf>
    <xf numFmtId="176" fontId="4" fillId="3" borderId="7" xfId="0" applyNumberFormat="1" applyFont="1" applyFill="1" applyBorder="1" applyAlignment="1">
      <alignment horizontal="center" vertical="center" shrinkToFit="1"/>
    </xf>
    <xf numFmtId="177" fontId="4" fillId="3" borderId="6" xfId="0" applyNumberFormat="1" applyFont="1" applyFill="1" applyBorder="1" applyAlignment="1">
      <alignment horizontal="center" vertical="center"/>
    </xf>
    <xf numFmtId="0" fontId="11" fillId="0" borderId="21" xfId="0" applyFont="1" applyBorder="1" applyAlignment="1">
      <alignment horizontal="center" vertical="center"/>
    </xf>
    <xf numFmtId="176" fontId="11" fillId="0" borderId="22" xfId="0" applyNumberFormat="1" applyFont="1" applyFill="1" applyBorder="1" applyAlignment="1">
      <alignment horizontal="center" vertical="center" shrinkToFit="1"/>
    </xf>
    <xf numFmtId="176" fontId="11" fillId="0" borderId="21" xfId="0" applyNumberFormat="1" applyFont="1" applyFill="1" applyBorder="1" applyAlignment="1">
      <alignment horizontal="center" vertical="center" shrinkToFit="1"/>
    </xf>
    <xf numFmtId="0" fontId="4" fillId="0" borderId="1" xfId="0" applyFont="1" applyBorder="1" applyAlignment="1">
      <alignment horizontal="left" vertical="center"/>
    </xf>
    <xf numFmtId="178" fontId="4" fillId="2" borderId="1" xfId="0" applyNumberFormat="1" applyFont="1" applyFill="1" applyBorder="1" applyAlignment="1">
      <alignment horizontal="right" vertical="center" shrinkToFit="1"/>
    </xf>
    <xf numFmtId="40" fontId="4" fillId="2" borderId="1" xfId="1"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0" fontId="4" fillId="0" borderId="0" xfId="0" applyFont="1" applyBorder="1" applyAlignment="1">
      <alignment horizontal="left" vertical="center"/>
    </xf>
    <xf numFmtId="180" fontId="4" fillId="2" borderId="1" xfId="0" applyNumberFormat="1" applyFont="1" applyFill="1" applyBorder="1" applyAlignment="1">
      <alignment horizontal="right" vertical="center" shrinkToFi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9" fillId="0" borderId="1" xfId="0" applyFont="1" applyBorder="1" applyAlignment="1">
      <alignment horizontal="left" vertical="center" wrapText="1"/>
    </xf>
    <xf numFmtId="0" fontId="9" fillId="0" borderId="15" xfId="0" applyFont="1" applyBorder="1" applyAlignment="1">
      <alignment horizontal="left" vertical="center" wrapText="1"/>
    </xf>
    <xf numFmtId="0" fontId="7" fillId="0" borderId="3" xfId="0" applyFont="1" applyBorder="1" applyAlignment="1">
      <alignment horizontal="right" vertical="center"/>
    </xf>
    <xf numFmtId="0" fontId="4" fillId="2" borderId="1" xfId="0" applyFont="1" applyFill="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left" vertical="center" wrapText="1"/>
    </xf>
    <xf numFmtId="0" fontId="9" fillId="0" borderId="20" xfId="0" applyFont="1" applyBorder="1" applyAlignment="1">
      <alignment horizontal="left" vertical="center" wrapText="1"/>
    </xf>
    <xf numFmtId="0" fontId="8" fillId="0" borderId="19" xfId="0" applyFont="1" applyBorder="1" applyAlignment="1">
      <alignment horizontal="right" vertical="center"/>
    </xf>
    <xf numFmtId="0" fontId="8" fillId="0" borderId="17" xfId="0" applyFont="1" applyBorder="1" applyAlignment="1">
      <alignment horizontal="right" vertical="center"/>
    </xf>
    <xf numFmtId="0" fontId="8" fillId="0" borderId="16" xfId="0" applyFont="1" applyBorder="1" applyAlignment="1">
      <alignment horizontal="right" vertical="center"/>
    </xf>
    <xf numFmtId="0" fontId="8" fillId="2" borderId="19"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181" fontId="4" fillId="2" borderId="1" xfId="0" applyNumberFormat="1" applyFont="1" applyFill="1" applyBorder="1" applyAlignment="1" applyProtection="1">
      <alignment horizontal="right" vertical="center" shrinkToFit="1"/>
      <protection locked="0"/>
    </xf>
    <xf numFmtId="38" fontId="4" fillId="2" borderId="1" xfId="1" applyFont="1" applyFill="1" applyBorder="1" applyAlignment="1" applyProtection="1">
      <alignment horizontal="right" vertical="center" shrinkToFit="1"/>
      <protection locked="0"/>
    </xf>
    <xf numFmtId="40" fontId="4" fillId="2" borderId="1" xfId="1" applyNumberFormat="1" applyFont="1" applyFill="1" applyBorder="1" applyAlignment="1" applyProtection="1">
      <alignment horizontal="right" vertical="center" shrinkToFit="1"/>
      <protection locked="0"/>
    </xf>
    <xf numFmtId="179" fontId="4" fillId="2" borderId="1" xfId="0" applyNumberFormat="1" applyFont="1" applyFill="1" applyBorder="1" applyAlignment="1" applyProtection="1">
      <alignment horizontal="right" vertical="center" shrinkToFit="1"/>
      <protection locked="0"/>
    </xf>
    <xf numFmtId="178" fontId="4" fillId="2" borderId="1" xfId="0" applyNumberFormat="1" applyFont="1" applyFill="1" applyBorder="1" applyAlignment="1" applyProtection="1">
      <alignment horizontal="right" vertical="center" shrinkToFit="1"/>
      <protection locked="0"/>
    </xf>
    <xf numFmtId="38" fontId="4" fillId="2" borderId="26" xfId="1" applyFont="1" applyFill="1" applyBorder="1" applyAlignment="1" applyProtection="1">
      <alignment horizontal="right" vertical="center" shrinkToFit="1"/>
      <protection locked="0"/>
    </xf>
    <xf numFmtId="38" fontId="4" fillId="2" borderId="27" xfId="1" applyFont="1" applyFill="1" applyBorder="1" applyAlignment="1" applyProtection="1">
      <alignment horizontal="right" vertical="center" shrinkToFit="1"/>
      <protection locked="0"/>
    </xf>
    <xf numFmtId="38" fontId="4" fillId="2" borderId="28" xfId="1" applyFont="1" applyFill="1" applyBorder="1" applyAlignment="1" applyProtection="1">
      <alignment horizontal="right" vertical="center" shrinkToFit="1"/>
      <protection locked="0"/>
    </xf>
    <xf numFmtId="38" fontId="4" fillId="2" borderId="29" xfId="1" applyFont="1" applyFill="1" applyBorder="1" applyAlignment="1" applyProtection="1">
      <alignment horizontal="right" vertical="center" shrinkToFit="1"/>
      <protection locked="0"/>
    </xf>
    <xf numFmtId="38" fontId="4" fillId="2" borderId="30" xfId="1" applyFont="1" applyFill="1" applyBorder="1" applyAlignment="1" applyProtection="1">
      <alignment horizontal="right" vertical="center" shrinkToFit="1"/>
      <protection locked="0"/>
    </xf>
    <xf numFmtId="38" fontId="4" fillId="2" borderId="17" xfId="1" applyFont="1" applyFill="1" applyBorder="1" applyAlignment="1" applyProtection="1">
      <alignment horizontal="right" vertical="center" shrinkToFit="1"/>
      <protection locked="0"/>
    </xf>
    <xf numFmtId="38" fontId="4" fillId="2" borderId="15" xfId="1" applyFont="1" applyFill="1" applyBorder="1" applyAlignment="1" applyProtection="1">
      <alignment horizontal="right" vertical="center" shrinkToFit="1"/>
      <protection locked="0"/>
    </xf>
    <xf numFmtId="180" fontId="4" fillId="2" borderId="1" xfId="0" applyNumberFormat="1" applyFont="1" applyFill="1" applyBorder="1" applyAlignment="1" applyProtection="1">
      <alignment horizontal="right" vertical="center" shrinkToFi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38" fontId="8" fillId="2" borderId="1" xfId="1" applyFont="1" applyFill="1" applyBorder="1" applyAlignment="1" applyProtection="1">
      <alignment horizontal="right" vertical="center" shrinkToFit="1"/>
      <protection locked="0"/>
    </xf>
    <xf numFmtId="182" fontId="4" fillId="2" borderId="1" xfId="0" applyNumberFormat="1" applyFont="1" applyFill="1" applyBorder="1" applyAlignment="1" applyProtection="1">
      <alignment horizontal="right" vertical="center" shrinkToFit="1"/>
      <protection locked="0"/>
    </xf>
    <xf numFmtId="0" fontId="17" fillId="0" borderId="0" xfId="0" applyFont="1" applyAlignment="1">
      <alignment horizontal="center" vertical="center"/>
    </xf>
    <xf numFmtId="0" fontId="16" fillId="3" borderId="1" xfId="0" applyFont="1" applyFill="1" applyBorder="1" applyAlignment="1">
      <alignment horizontal="center" vertical="center" shrinkToFit="1"/>
    </xf>
    <xf numFmtId="38" fontId="16" fillId="3" borderId="1" xfId="1" applyFont="1" applyFill="1" applyBorder="1" applyAlignment="1">
      <alignment horizontal="center" vertical="center" shrinkToFit="1"/>
    </xf>
    <xf numFmtId="0" fontId="16" fillId="6"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0" borderId="14" xfId="0" applyFont="1" applyBorder="1" applyAlignment="1">
      <alignment horizontal="left" vertical="top" wrapText="1"/>
    </xf>
    <xf numFmtId="0" fontId="16" fillId="0" borderId="0" xfId="0" applyFont="1" applyAlignment="1">
      <alignment horizontal="left" vertical="top" wrapText="1"/>
    </xf>
    <xf numFmtId="0" fontId="21" fillId="0" borderId="0" xfId="0" applyFont="1" applyAlignment="1">
      <alignment horizontal="center" vertical="top" wrapText="1"/>
    </xf>
    <xf numFmtId="0" fontId="21" fillId="0" borderId="0" xfId="0" applyFont="1" applyAlignment="1">
      <alignment horizontal="center" vertical="top"/>
    </xf>
    <xf numFmtId="0" fontId="4" fillId="2" borderId="1" xfId="0" applyFont="1" applyFill="1" applyBorder="1" applyAlignment="1" applyProtection="1">
      <alignment horizontal="right" vertical="center" shrinkToFit="1"/>
    </xf>
  </cellXfs>
  <cellStyles count="2">
    <cellStyle name="桁区切り" xfId="1" builtinId="6"/>
    <cellStyle name="標準" xfId="0" builtinId="0"/>
  </cellStyles>
  <dxfs count="3">
    <dxf>
      <font>
        <color theme="3" tint="0.79998168889431442"/>
      </font>
    </dxf>
    <dxf>
      <fill>
        <patternFill>
          <bgColor theme="1" tint="0.14996795556505021"/>
        </patternFill>
      </fill>
    </dxf>
    <dxf>
      <fill>
        <patternFill>
          <bgColor theme="1" tint="0.1499679555650502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C$20" lockText="1" noThreeD="1"/>
</file>

<file path=xl/ctrlProps/ctrlProp5.xml><?xml version="1.0" encoding="utf-8"?>
<formControlPr xmlns="http://schemas.microsoft.com/office/spreadsheetml/2009/9/main" objectType="CheckBox" fmlaLink="$CC$23"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13</xdr:row>
          <xdr:rowOff>95250</xdr:rowOff>
        </xdr:from>
        <xdr:to>
          <xdr:col>3</xdr:col>
          <xdr:colOff>95250</xdr:colOff>
          <xdr:row>15</xdr:row>
          <xdr:rowOff>76200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104775</xdr:rowOff>
        </xdr:from>
        <xdr:to>
          <xdr:col>3</xdr:col>
          <xdr:colOff>95250</xdr:colOff>
          <xdr:row>16</xdr:row>
          <xdr:rowOff>85725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95250</xdr:rowOff>
        </xdr:from>
        <xdr:to>
          <xdr:col>3</xdr:col>
          <xdr:colOff>95250</xdr:colOff>
          <xdr:row>17</xdr:row>
          <xdr:rowOff>76200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95250</xdr:rowOff>
        </xdr:from>
        <xdr:to>
          <xdr:col>3</xdr:col>
          <xdr:colOff>95250</xdr:colOff>
          <xdr:row>21</xdr:row>
          <xdr:rowOff>76200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85725</xdr:rowOff>
        </xdr:from>
        <xdr:to>
          <xdr:col>3</xdr:col>
          <xdr:colOff>104775</xdr:colOff>
          <xdr:row>24</xdr:row>
          <xdr:rowOff>66675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13</xdr:row>
          <xdr:rowOff>95250</xdr:rowOff>
        </xdr:from>
        <xdr:to>
          <xdr:col>43</xdr:col>
          <xdr:colOff>95250</xdr:colOff>
          <xdr:row>15</xdr:row>
          <xdr:rowOff>76200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14</xdr:row>
          <xdr:rowOff>104775</xdr:rowOff>
        </xdr:from>
        <xdr:to>
          <xdr:col>43</xdr:col>
          <xdr:colOff>95250</xdr:colOff>
          <xdr:row>16</xdr:row>
          <xdr:rowOff>85725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15</xdr:row>
          <xdr:rowOff>95250</xdr:rowOff>
        </xdr:from>
        <xdr:to>
          <xdr:col>43</xdr:col>
          <xdr:colOff>95250</xdr:colOff>
          <xdr:row>17</xdr:row>
          <xdr:rowOff>76200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19</xdr:row>
          <xdr:rowOff>95250</xdr:rowOff>
        </xdr:from>
        <xdr:to>
          <xdr:col>43</xdr:col>
          <xdr:colOff>95250</xdr:colOff>
          <xdr:row>21</xdr:row>
          <xdr:rowOff>76200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22</xdr:row>
          <xdr:rowOff>85725</xdr:rowOff>
        </xdr:from>
        <xdr:to>
          <xdr:col>43</xdr:col>
          <xdr:colOff>104775</xdr:colOff>
          <xdr:row>24</xdr:row>
          <xdr:rowOff>66675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8283</xdr:colOff>
      <xdr:row>47</xdr:row>
      <xdr:rowOff>1</xdr:rowOff>
    </xdr:from>
    <xdr:to>
      <xdr:col>64</xdr:col>
      <xdr:colOff>0</xdr:colOff>
      <xdr:row>53</xdr:row>
      <xdr:rowOff>0</xdr:rowOff>
    </xdr:to>
    <xdr:sp macro="" textlink="">
      <xdr:nvSpPr>
        <xdr:cNvPr id="12" name="正方形/長方形 11"/>
        <xdr:cNvSpPr/>
      </xdr:nvSpPr>
      <xdr:spPr>
        <a:xfrm>
          <a:off x="7139609" y="8108675"/>
          <a:ext cx="3992217" cy="10436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800" b="1">
            <a:solidFill>
              <a:schemeClr val="tx1"/>
            </a:solidFill>
          </a:endParaRPr>
        </a:p>
      </xdr:txBody>
    </xdr:sp>
    <xdr:clientData/>
  </xdr:twoCellAnchor>
  <xdr:twoCellAnchor>
    <xdr:from>
      <xdr:col>40</xdr:col>
      <xdr:colOff>0</xdr:colOff>
      <xdr:row>27</xdr:row>
      <xdr:rowOff>0</xdr:rowOff>
    </xdr:from>
    <xdr:to>
      <xdr:col>67</xdr:col>
      <xdr:colOff>8283</xdr:colOff>
      <xdr:row>40</xdr:row>
      <xdr:rowOff>157370</xdr:rowOff>
    </xdr:to>
    <xdr:sp macro="" textlink="">
      <xdr:nvSpPr>
        <xdr:cNvPr id="13" name="正方形/長方形 12"/>
        <xdr:cNvSpPr/>
      </xdr:nvSpPr>
      <xdr:spPr>
        <a:xfrm>
          <a:off x="6957391" y="4696239"/>
          <a:ext cx="4704522" cy="241852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800" b="1">
            <a:solidFill>
              <a:schemeClr val="tx1"/>
            </a:solidFill>
          </a:endParaRPr>
        </a:p>
      </xdr:txBody>
    </xdr:sp>
    <xdr:clientData/>
  </xdr:twoCellAnchor>
  <xdr:twoCellAnchor>
    <xdr:from>
      <xdr:col>65</xdr:col>
      <xdr:colOff>165652</xdr:colOff>
      <xdr:row>49</xdr:row>
      <xdr:rowOff>8282</xdr:rowOff>
    </xdr:from>
    <xdr:to>
      <xdr:col>93</xdr:col>
      <xdr:colOff>66261</xdr:colOff>
      <xdr:row>56</xdr:row>
      <xdr:rowOff>74542</xdr:rowOff>
    </xdr:to>
    <xdr:sp macro="" textlink="">
      <xdr:nvSpPr>
        <xdr:cNvPr id="14" name="四角形吹き出し 13"/>
        <xdr:cNvSpPr/>
      </xdr:nvSpPr>
      <xdr:spPr>
        <a:xfrm>
          <a:off x="11471413" y="8464825"/>
          <a:ext cx="4770783" cy="1250674"/>
        </a:xfrm>
        <a:prstGeom prst="wedgeRectCallout">
          <a:avLst>
            <a:gd name="adj1" fmla="val -54543"/>
            <a:gd name="adj2" fmla="val -18824"/>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tx1"/>
              </a:solidFill>
            </a:rPr>
            <a:t>令和</a:t>
          </a:r>
          <a:r>
            <a:rPr kumimoji="1" lang="en-US" altLang="ja-JP" sz="1800" b="1">
              <a:solidFill>
                <a:schemeClr val="tx1"/>
              </a:solidFill>
            </a:rPr>
            <a:t>5</a:t>
          </a:r>
          <a:r>
            <a:rPr kumimoji="1" lang="ja-JP" altLang="en-US" sz="1800" b="1">
              <a:solidFill>
                <a:schemeClr val="tx1"/>
              </a:solidFill>
            </a:rPr>
            <a:t>年</a:t>
          </a:r>
          <a:r>
            <a:rPr kumimoji="1" lang="en-US" altLang="ja-JP" sz="1800" b="1">
              <a:solidFill>
                <a:schemeClr val="tx1"/>
              </a:solidFill>
            </a:rPr>
            <a:t>10</a:t>
          </a:r>
          <a:r>
            <a:rPr kumimoji="1" lang="ja-JP" altLang="en-US" sz="1800" b="1">
              <a:solidFill>
                <a:schemeClr val="tx1"/>
              </a:solidFill>
            </a:rPr>
            <a:t>月</a:t>
          </a:r>
          <a:r>
            <a:rPr kumimoji="1" lang="en-US" altLang="ja-JP" sz="1800" b="1">
              <a:solidFill>
                <a:schemeClr val="tx1"/>
              </a:solidFill>
            </a:rPr>
            <a:t>1</a:t>
          </a:r>
          <a:r>
            <a:rPr kumimoji="1" lang="ja-JP" altLang="en-US" sz="1800" b="1">
              <a:solidFill>
                <a:schemeClr val="tx1"/>
              </a:solidFill>
            </a:rPr>
            <a:t>日から令和</a:t>
          </a:r>
          <a:r>
            <a:rPr kumimoji="1" lang="en-US" altLang="ja-JP" sz="1800" b="1">
              <a:solidFill>
                <a:schemeClr val="tx1"/>
              </a:solidFill>
            </a:rPr>
            <a:t>6</a:t>
          </a:r>
          <a:r>
            <a:rPr kumimoji="1" lang="ja-JP" altLang="en-US" sz="1800" b="1">
              <a:solidFill>
                <a:schemeClr val="tx1"/>
              </a:solidFill>
            </a:rPr>
            <a:t>年</a:t>
          </a:r>
          <a:r>
            <a:rPr kumimoji="1" lang="en-US" altLang="ja-JP" sz="1800" b="1">
              <a:solidFill>
                <a:schemeClr val="tx1"/>
              </a:solidFill>
            </a:rPr>
            <a:t>3</a:t>
          </a:r>
          <a:r>
            <a:rPr kumimoji="1" lang="ja-JP" altLang="en-US" sz="1800" b="1">
              <a:solidFill>
                <a:schemeClr val="tx1"/>
              </a:solidFill>
            </a:rPr>
            <a:t>月</a:t>
          </a:r>
          <a:r>
            <a:rPr kumimoji="1" lang="en-US" altLang="ja-JP" sz="1800" b="1">
              <a:solidFill>
                <a:schemeClr val="tx1"/>
              </a:solidFill>
            </a:rPr>
            <a:t>31</a:t>
          </a:r>
          <a:r>
            <a:rPr kumimoji="1" lang="ja-JP" altLang="en-US" sz="1800" b="1">
              <a:solidFill>
                <a:schemeClr val="tx1"/>
              </a:solidFill>
            </a:rPr>
            <a:t>日の間で、</a:t>
          </a:r>
          <a:r>
            <a:rPr kumimoji="1" lang="ja-JP" altLang="en-US" sz="1800" b="1">
              <a:solidFill>
                <a:srgbClr val="FF0000"/>
              </a:solidFill>
            </a:rPr>
            <a:t>「段階１」以上となった期間</a:t>
          </a:r>
          <a:r>
            <a:rPr kumimoji="1" lang="ja-JP" altLang="en-US" sz="1800" b="1">
              <a:solidFill>
                <a:schemeClr val="tx1"/>
              </a:solidFill>
            </a:rPr>
            <a:t>です。</a:t>
          </a:r>
          <a:endParaRPr kumimoji="1" lang="en-US" altLang="ja-JP" sz="1800" b="1">
            <a:solidFill>
              <a:schemeClr val="tx1"/>
            </a:solidFill>
          </a:endParaRPr>
        </a:p>
        <a:p>
          <a:pPr algn="l"/>
          <a:r>
            <a:rPr kumimoji="1" lang="ja-JP" altLang="en-US" sz="1800" b="1">
              <a:solidFill>
                <a:schemeClr val="tx1"/>
              </a:solidFill>
            </a:rPr>
            <a:t>（宮城県疾病・感染症対策課で記載します。）</a:t>
          </a:r>
        </a:p>
      </xdr:txBody>
    </xdr:sp>
    <xdr:clientData fPrintsWithSheet="0"/>
  </xdr:twoCellAnchor>
  <xdr:twoCellAnchor>
    <xdr:from>
      <xdr:col>69</xdr:col>
      <xdr:colOff>57978</xdr:colOff>
      <xdr:row>25</xdr:row>
      <xdr:rowOff>99390</xdr:rowOff>
    </xdr:from>
    <xdr:to>
      <xdr:col>99</xdr:col>
      <xdr:colOff>57978</xdr:colOff>
      <xdr:row>41</xdr:row>
      <xdr:rowOff>24848</xdr:rowOff>
    </xdr:to>
    <xdr:sp macro="" textlink="">
      <xdr:nvSpPr>
        <xdr:cNvPr id="15" name="四角形吹き出し 14"/>
        <xdr:cNvSpPr/>
      </xdr:nvSpPr>
      <xdr:spPr>
        <a:xfrm>
          <a:off x="12059478" y="4447760"/>
          <a:ext cx="5218043" cy="2708414"/>
        </a:xfrm>
        <a:prstGeom prst="wedgeRectCallout">
          <a:avLst>
            <a:gd name="adj1" fmla="val -56105"/>
            <a:gd name="adj2" fmla="val -1605"/>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tx1"/>
              </a:solidFill>
            </a:rPr>
            <a:t>●下記の対象期間（例では</a:t>
          </a:r>
          <a:r>
            <a:rPr kumimoji="1" lang="en-US" altLang="ja-JP" sz="1800" b="1">
              <a:solidFill>
                <a:schemeClr val="tx1"/>
              </a:solidFill>
            </a:rPr>
            <a:t>2024/1/1</a:t>
          </a:r>
          <a:r>
            <a:rPr kumimoji="1" lang="ja-JP" altLang="en-US" sz="1800" b="1">
              <a:solidFill>
                <a:schemeClr val="tx1"/>
              </a:solidFill>
            </a:rPr>
            <a:t>～</a:t>
          </a:r>
          <a:r>
            <a:rPr kumimoji="1" lang="en-US" altLang="ja-JP" sz="1800" b="1">
              <a:solidFill>
                <a:schemeClr val="tx1"/>
              </a:solidFill>
            </a:rPr>
            <a:t>2024/1/31</a:t>
          </a:r>
          <a:r>
            <a:rPr kumimoji="1" lang="ja-JP" altLang="en-US" sz="1800" b="1">
              <a:solidFill>
                <a:schemeClr val="tx1"/>
              </a:solidFill>
            </a:rPr>
            <a:t>までの</a:t>
          </a:r>
          <a:r>
            <a:rPr kumimoji="1" lang="en-US" altLang="ja-JP" sz="1800" b="1">
              <a:solidFill>
                <a:schemeClr val="tx1"/>
              </a:solidFill>
            </a:rPr>
            <a:t>31</a:t>
          </a:r>
          <a:r>
            <a:rPr kumimoji="1" lang="ja-JP" altLang="en-US" sz="1800" b="1">
              <a:solidFill>
                <a:schemeClr val="tx1"/>
              </a:solidFill>
            </a:rPr>
            <a:t>日間）に</a:t>
          </a:r>
          <a:r>
            <a:rPr kumimoji="1" lang="ja-JP" altLang="en-US" sz="1800" b="1" u="sng">
              <a:solidFill>
                <a:srgbClr val="FF0000"/>
              </a:solidFill>
            </a:rPr>
            <a:t>使用した</a:t>
          </a:r>
          <a:r>
            <a:rPr kumimoji="1" lang="ja-JP" altLang="en-US" sz="1800" b="1">
              <a:solidFill>
                <a:schemeClr val="tx1"/>
              </a:solidFill>
            </a:rPr>
            <a:t>個人防護具の実績を記入</a:t>
          </a:r>
          <a:endParaRPr kumimoji="1" lang="en-US" altLang="ja-JP" sz="1800" b="1">
            <a:solidFill>
              <a:schemeClr val="tx1"/>
            </a:solidFill>
          </a:endParaRPr>
        </a:p>
        <a:p>
          <a:pPr algn="l"/>
          <a:r>
            <a:rPr kumimoji="1" lang="ja-JP" altLang="en-US" sz="1400" b="0">
              <a:solidFill>
                <a:schemeClr val="tx1"/>
              </a:solidFill>
            </a:rPr>
            <a:t>　</a:t>
          </a:r>
          <a:r>
            <a:rPr kumimoji="1" lang="en-US" altLang="ja-JP" sz="1400" b="0">
              <a:solidFill>
                <a:schemeClr val="tx1"/>
              </a:solidFill>
            </a:rPr>
            <a:t>※</a:t>
          </a:r>
          <a:r>
            <a:rPr kumimoji="1" lang="ja-JP" altLang="en-US" sz="1400" b="0">
              <a:solidFill>
                <a:schemeClr val="tx1"/>
              </a:solidFill>
            </a:rPr>
            <a:t>実支出費は小数点以下切り捨て</a:t>
          </a:r>
          <a:endParaRPr kumimoji="1" lang="en-US" altLang="ja-JP" sz="1400" b="0">
            <a:solidFill>
              <a:schemeClr val="tx1"/>
            </a:solidFill>
          </a:endParaRPr>
        </a:p>
        <a:p>
          <a:pPr algn="l"/>
          <a:r>
            <a:rPr kumimoji="1" lang="ja-JP" altLang="en-US" sz="1800" b="1">
              <a:solidFill>
                <a:schemeClr val="tx1"/>
              </a:solidFill>
            </a:rPr>
            <a:t>●「個人防護具使用数量管理表」等により、対象期間に</a:t>
          </a:r>
          <a:r>
            <a:rPr kumimoji="1" lang="ja-JP" altLang="en-US" sz="1800" b="1" u="sng">
              <a:solidFill>
                <a:srgbClr val="FF0000"/>
              </a:solidFill>
            </a:rPr>
            <a:t>使用した数量を明確</a:t>
          </a:r>
          <a:r>
            <a:rPr kumimoji="1" lang="ja-JP" altLang="en-US" sz="1800" b="1">
              <a:solidFill>
                <a:schemeClr val="tx1"/>
              </a:solidFill>
            </a:rPr>
            <a:t>にすること。</a:t>
          </a:r>
          <a:endParaRPr kumimoji="1" lang="en-US" altLang="ja-JP" sz="1800" b="1">
            <a:solidFill>
              <a:schemeClr val="tx1"/>
            </a:solidFill>
          </a:endParaRPr>
        </a:p>
        <a:p>
          <a:pPr algn="l"/>
          <a:r>
            <a:rPr kumimoji="1" lang="ja-JP" altLang="en-US" sz="1800" b="1">
              <a:solidFill>
                <a:schemeClr val="tx1"/>
              </a:solidFill>
            </a:rPr>
            <a:t>●各個人防護具の単価は、可能な限り同一のものを使用すること。</a:t>
          </a:r>
          <a:endParaRPr kumimoji="1" lang="en-US" altLang="ja-JP" sz="1800" b="1">
            <a:solidFill>
              <a:schemeClr val="tx1"/>
            </a:solidFill>
          </a:endParaRPr>
        </a:p>
        <a:p>
          <a:pPr algn="l"/>
          <a:r>
            <a:rPr kumimoji="1" lang="ja-JP" altLang="en-US" sz="1800" b="1">
              <a:solidFill>
                <a:schemeClr val="tx1"/>
              </a:solidFill>
            </a:rPr>
            <a:t>●添付する納品書は、必ず使用日より前に納品されていること。</a:t>
          </a:r>
          <a:endParaRPr kumimoji="1" lang="en-US" altLang="ja-JP" sz="1800" b="1">
            <a:solidFill>
              <a:schemeClr val="tx1"/>
            </a:solidFill>
          </a:endParaRPr>
        </a:p>
      </xdr:txBody>
    </xdr:sp>
    <xdr:clientData fPrintsWithSheet="0"/>
  </xdr:twoCellAnchor>
  <xdr:twoCellAnchor>
    <xdr:from>
      <xdr:col>64</xdr:col>
      <xdr:colOff>49696</xdr:colOff>
      <xdr:row>41</xdr:row>
      <xdr:rowOff>24847</xdr:rowOff>
    </xdr:from>
    <xdr:to>
      <xdr:col>77</xdr:col>
      <xdr:colOff>149088</xdr:colOff>
      <xdr:row>48</xdr:row>
      <xdr:rowOff>91107</xdr:rowOff>
    </xdr:to>
    <xdr:sp macro="" textlink="">
      <xdr:nvSpPr>
        <xdr:cNvPr id="2" name="屈折矢印 1"/>
        <xdr:cNvSpPr/>
      </xdr:nvSpPr>
      <xdr:spPr>
        <a:xfrm>
          <a:off x="11181522" y="7156173"/>
          <a:ext cx="2360544" cy="1217543"/>
        </a:xfrm>
        <a:prstGeom prst="bentUpArrow">
          <a:avLst>
            <a:gd name="adj1" fmla="val 11752"/>
            <a:gd name="adj2" fmla="val 16980"/>
            <a:gd name="adj3" fmla="val 19444"/>
          </a:avLst>
        </a:prstGeom>
        <a:solidFill>
          <a:schemeClr val="tx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solidFill>
              <a:schemeClr val="tx1"/>
            </a:solidFill>
          </a:endParaRPr>
        </a:p>
      </xdr:txBody>
    </xdr:sp>
    <xdr:clientData/>
  </xdr:twoCellAnchor>
  <xdr:twoCellAnchor>
    <xdr:from>
      <xdr:col>65</xdr:col>
      <xdr:colOff>57978</xdr:colOff>
      <xdr:row>20</xdr:row>
      <xdr:rowOff>157369</xdr:rowOff>
    </xdr:from>
    <xdr:to>
      <xdr:col>76</xdr:col>
      <xdr:colOff>16566</xdr:colOff>
      <xdr:row>22</xdr:row>
      <xdr:rowOff>24848</xdr:rowOff>
    </xdr:to>
    <xdr:sp macro="" textlink="">
      <xdr:nvSpPr>
        <xdr:cNvPr id="18" name="正方形/長方形 17"/>
        <xdr:cNvSpPr/>
      </xdr:nvSpPr>
      <xdr:spPr>
        <a:xfrm>
          <a:off x="11363739" y="3636065"/>
          <a:ext cx="1871870" cy="21534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800" b="1">
            <a:solidFill>
              <a:schemeClr val="tx1"/>
            </a:solidFill>
          </a:endParaRPr>
        </a:p>
      </xdr:txBody>
    </xdr:sp>
    <xdr:clientData/>
  </xdr:twoCellAnchor>
  <xdr:twoCellAnchor>
    <xdr:from>
      <xdr:col>48</xdr:col>
      <xdr:colOff>157368</xdr:colOff>
      <xdr:row>75</xdr:row>
      <xdr:rowOff>8283</xdr:rowOff>
    </xdr:from>
    <xdr:to>
      <xdr:col>79</xdr:col>
      <xdr:colOff>33129</xdr:colOff>
      <xdr:row>79</xdr:row>
      <xdr:rowOff>8284</xdr:rowOff>
    </xdr:to>
    <xdr:sp macro="" textlink="">
      <xdr:nvSpPr>
        <xdr:cNvPr id="20" name="正方形/長方形 19"/>
        <xdr:cNvSpPr/>
      </xdr:nvSpPr>
      <xdr:spPr>
        <a:xfrm>
          <a:off x="8506238" y="13881653"/>
          <a:ext cx="5267739" cy="6957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80</xdr:col>
      <xdr:colOff>140803</xdr:colOff>
      <xdr:row>74</xdr:row>
      <xdr:rowOff>165652</xdr:rowOff>
    </xdr:from>
    <xdr:to>
      <xdr:col>106</xdr:col>
      <xdr:colOff>82826</xdr:colOff>
      <xdr:row>81</xdr:row>
      <xdr:rowOff>66261</xdr:rowOff>
    </xdr:to>
    <xdr:sp macro="" textlink="">
      <xdr:nvSpPr>
        <xdr:cNvPr id="23" name="四角形吹き出し 22">
          <a:extLst>
            <a:ext uri="{FF2B5EF4-FFF2-40B4-BE49-F238E27FC236}">
              <a16:creationId xmlns:a16="http://schemas.microsoft.com/office/drawing/2014/main" id="{00000000-0008-0000-0100-000005000000}"/>
            </a:ext>
          </a:extLst>
        </xdr:cNvPr>
        <xdr:cNvSpPr/>
      </xdr:nvSpPr>
      <xdr:spPr>
        <a:xfrm>
          <a:off x="14055586" y="13865087"/>
          <a:ext cx="4464327" cy="1118152"/>
        </a:xfrm>
        <a:prstGeom prst="wedgeRectCallout">
          <a:avLst>
            <a:gd name="adj1" fmla="val -53881"/>
            <a:gd name="adj2" fmla="val -6916"/>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400" b="1">
              <a:solidFill>
                <a:schemeClr val="tx1"/>
              </a:solidFill>
              <a:effectLst/>
              <a:latin typeface="+mn-ea"/>
              <a:ea typeface="+mn-ea"/>
              <a:cs typeface="+mn-cs"/>
            </a:rPr>
            <a:t>簡易診察室や付帯する備品の項目が不足する場合は、設備名称に別紙参考と記載し、「付帯する備品内訳書」シートに内訳を記載願います。</a:t>
          </a:r>
          <a:endParaRPr kumimoji="0" lang="en-US" altLang="ja-JP" sz="1400" b="1">
            <a:solidFill>
              <a:schemeClr val="tx1"/>
            </a:solidFill>
            <a:effectLst/>
            <a:latin typeface="+mn-ea"/>
            <a:ea typeface="+mn-ea"/>
            <a:cs typeface="+mn-cs"/>
          </a:endParaRPr>
        </a:p>
        <a:p>
          <a:pPr algn="l"/>
          <a:r>
            <a:rPr kumimoji="0" lang="ja-JP" altLang="en-US" sz="1400" b="1">
              <a:solidFill>
                <a:schemeClr val="tx1"/>
              </a:solidFill>
              <a:effectLst/>
              <a:latin typeface="+mn-ea"/>
              <a:ea typeface="+mn-ea"/>
              <a:cs typeface="+mn-cs"/>
            </a:rPr>
            <a:t>なお、実支出費は合計金額を記載願います。</a:t>
          </a:r>
          <a:endParaRPr kumimoji="1" lang="ja-JP" altLang="en-US" sz="1200" b="0">
            <a:solidFill>
              <a:schemeClr val="tx1"/>
            </a:solidFill>
            <a:latin typeface="+mn-ea"/>
            <a:ea typeface="+mn-ea"/>
          </a:endParaRPr>
        </a:p>
      </xdr:txBody>
    </xdr:sp>
    <xdr:clientData fPrintsWithSheet="0"/>
  </xdr:twoCellAnchor>
  <xdr:twoCellAnchor>
    <xdr:from>
      <xdr:col>19</xdr:col>
      <xdr:colOff>74544</xdr:colOff>
      <xdr:row>24</xdr:row>
      <xdr:rowOff>157368</xdr:rowOff>
    </xdr:from>
    <xdr:to>
      <xdr:col>35</xdr:col>
      <xdr:colOff>24848</xdr:colOff>
      <xdr:row>27</xdr:row>
      <xdr:rowOff>107673</xdr:rowOff>
    </xdr:to>
    <xdr:sp macro="" textlink="">
      <xdr:nvSpPr>
        <xdr:cNvPr id="25" name="四角形吹き出し 24"/>
        <xdr:cNvSpPr/>
      </xdr:nvSpPr>
      <xdr:spPr>
        <a:xfrm>
          <a:off x="3379305" y="4331803"/>
          <a:ext cx="2733260" cy="472109"/>
        </a:xfrm>
        <a:prstGeom prst="wedgeRectCallout">
          <a:avLst>
            <a:gd name="adj1" fmla="val -59755"/>
            <a:gd name="adj2" fmla="val 39673"/>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使用枚数は個人防護具使用数量管理表の対象期間の数量と一致すること</a:t>
          </a:r>
          <a:endParaRPr kumimoji="1" lang="en-US" altLang="ja-JP" sz="1100" b="1">
            <a:solidFill>
              <a:schemeClr val="tx1"/>
            </a:solidFill>
          </a:endParaRPr>
        </a:p>
      </xdr:txBody>
    </xdr:sp>
    <xdr:clientData fPrintsWithSheet="0"/>
  </xdr:twoCellAnchor>
  <xdr:twoCellAnchor>
    <xdr:from>
      <xdr:col>68</xdr:col>
      <xdr:colOff>8282</xdr:colOff>
      <xdr:row>56</xdr:row>
      <xdr:rowOff>149088</xdr:rowOff>
    </xdr:from>
    <xdr:to>
      <xdr:col>91</xdr:col>
      <xdr:colOff>132521</xdr:colOff>
      <xdr:row>60</xdr:row>
      <xdr:rowOff>24849</xdr:rowOff>
    </xdr:to>
    <xdr:sp macro="" textlink="">
      <xdr:nvSpPr>
        <xdr:cNvPr id="29" name="四角形吹き出し 28">
          <a:extLst>
            <a:ext uri="{FF2B5EF4-FFF2-40B4-BE49-F238E27FC236}">
              <a16:creationId xmlns:a16="http://schemas.microsoft.com/office/drawing/2014/main" id="{00000000-0008-0000-0100-000005000000}"/>
            </a:ext>
          </a:extLst>
        </xdr:cNvPr>
        <xdr:cNvSpPr/>
      </xdr:nvSpPr>
      <xdr:spPr>
        <a:xfrm>
          <a:off x="11835847" y="9790045"/>
          <a:ext cx="4124739" cy="505239"/>
        </a:xfrm>
        <a:prstGeom prst="wedgeRectCallout">
          <a:avLst>
            <a:gd name="adj1" fmla="val -45340"/>
            <a:gd name="adj2" fmla="val 87903"/>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入力した金額　＝　納品書等の合計金額</a:t>
          </a:r>
          <a:endParaRPr kumimoji="1" lang="en-US" altLang="ja-JP" sz="1400" b="1">
            <a:solidFill>
              <a:srgbClr val="FF0000"/>
            </a:solidFill>
            <a:latin typeface="+mn-ea"/>
            <a:ea typeface="+mn-ea"/>
          </a:endParaRPr>
        </a:p>
        <a:p>
          <a:pPr algn="l"/>
          <a:r>
            <a:rPr kumimoji="1" lang="ja-JP" altLang="en-US" sz="1000" b="0">
              <a:solidFill>
                <a:schemeClr val="tx1"/>
              </a:solidFill>
              <a:latin typeface="+mn-ea"/>
              <a:ea typeface="+mn-ea"/>
            </a:rPr>
            <a:t>となるように</a:t>
          </a:r>
          <a:r>
            <a:rPr kumimoji="1" lang="ja-JP" altLang="en-US" sz="1000" b="0">
              <a:solidFill>
                <a:srgbClr val="FF0000"/>
              </a:solidFill>
              <a:latin typeface="+mn-ea"/>
              <a:ea typeface="+mn-ea"/>
            </a:rPr>
            <a:t>必ず</a:t>
          </a:r>
          <a:r>
            <a:rPr kumimoji="1" lang="ja-JP" altLang="en-US" sz="1000" b="0">
              <a:solidFill>
                <a:schemeClr val="tx1"/>
              </a:solidFill>
              <a:latin typeface="+mn-ea"/>
              <a:ea typeface="+mn-ea"/>
            </a:rPr>
            <a:t>確認願います！なお、金額は税込みでお願いします</a:t>
          </a:r>
          <a:r>
            <a:rPr kumimoji="1" lang="ja-JP" altLang="en-US" sz="1050" b="0">
              <a:solidFill>
                <a:schemeClr val="tx1"/>
              </a:solidFill>
              <a:latin typeface="+mn-ea"/>
              <a:ea typeface="+mn-ea"/>
            </a:rPr>
            <a:t>。</a:t>
          </a:r>
          <a:endParaRPr kumimoji="1" lang="en-US" altLang="ja-JP" sz="1050" b="0">
            <a:solidFill>
              <a:schemeClr val="tx1"/>
            </a:solidFill>
            <a:latin typeface="+mn-ea"/>
            <a:ea typeface="+mn-ea"/>
          </a:endParaRPr>
        </a:p>
      </xdr:txBody>
    </xdr:sp>
    <xdr:clientData fPrintsWithSheet="0"/>
  </xdr:twoCellAnchor>
  <xdr:twoCellAnchor>
    <xdr:from>
      <xdr:col>0</xdr:col>
      <xdr:colOff>0</xdr:colOff>
      <xdr:row>90</xdr:row>
      <xdr:rowOff>107673</xdr:rowOff>
    </xdr:from>
    <xdr:to>
      <xdr:col>24</xdr:col>
      <xdr:colOff>140804</xdr:colOff>
      <xdr:row>95</xdr:row>
      <xdr:rowOff>49695</xdr:rowOff>
    </xdr:to>
    <xdr:sp macro="" textlink="">
      <xdr:nvSpPr>
        <xdr:cNvPr id="31" name="四角形吹き出し 30">
          <a:extLst>
            <a:ext uri="{FF2B5EF4-FFF2-40B4-BE49-F238E27FC236}">
              <a16:creationId xmlns:a16="http://schemas.microsoft.com/office/drawing/2014/main" id="{00000000-0008-0000-0100-000005000000}"/>
            </a:ext>
          </a:extLst>
        </xdr:cNvPr>
        <xdr:cNvSpPr/>
      </xdr:nvSpPr>
      <xdr:spPr>
        <a:xfrm>
          <a:off x="0" y="16556934"/>
          <a:ext cx="4315239" cy="770283"/>
        </a:xfrm>
        <a:prstGeom prst="wedgeRectCallout">
          <a:avLst>
            <a:gd name="adj1" fmla="val 57267"/>
            <a:gd name="adj2" fmla="val 13992"/>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b="1">
              <a:solidFill>
                <a:schemeClr val="tx1"/>
              </a:solidFill>
              <a:effectLst/>
              <a:latin typeface="+mn-ea"/>
              <a:ea typeface="+mn-ea"/>
              <a:cs typeface="+mn-cs"/>
            </a:rPr>
            <a:t>　</a:t>
          </a:r>
          <a:r>
            <a:rPr lang="ja-JP" altLang="en-US" sz="1100" b="1">
              <a:solidFill>
                <a:schemeClr val="tx1"/>
              </a:solidFill>
              <a:effectLst/>
              <a:latin typeface="+mn-ea"/>
              <a:ea typeface="+mn-ea"/>
              <a:cs typeface="+mn-cs"/>
            </a:rPr>
            <a:t>「交付決定額」の欄に、当課から送付された、交付決定の指令書に記載されている金額を記入願います。</a:t>
          </a:r>
          <a:endParaRPr lang="en-US" altLang="ja-JP" sz="1100" b="1">
            <a:solidFill>
              <a:schemeClr val="tx1"/>
            </a:solidFill>
            <a:effectLst/>
            <a:latin typeface="+mn-ea"/>
            <a:ea typeface="+mn-ea"/>
            <a:cs typeface="+mn-cs"/>
          </a:endParaRPr>
        </a:p>
        <a:p>
          <a:pPr algn="l"/>
          <a:r>
            <a:rPr kumimoji="1" lang="ja-JP" altLang="en-US" sz="1100" b="1">
              <a:solidFill>
                <a:schemeClr val="tx1"/>
              </a:solidFill>
              <a:effectLst/>
              <a:latin typeface="+mn-ea"/>
              <a:ea typeface="+mn-ea"/>
              <a:cs typeface="+mn-cs"/>
            </a:rPr>
            <a:t>　こちらの金額が、補助の上限額となりますので</a:t>
          </a:r>
          <a:r>
            <a:rPr kumimoji="1" lang="ja-JP" altLang="en-US" sz="1400" b="1" u="none">
              <a:solidFill>
                <a:srgbClr val="FF0000"/>
              </a:solidFill>
              <a:effectLst/>
              <a:latin typeface="+mn-ea"/>
              <a:ea typeface="+mn-ea"/>
              <a:cs typeface="+mn-cs"/>
            </a:rPr>
            <a:t>必ず記入</a:t>
          </a:r>
          <a:r>
            <a:rPr kumimoji="1" lang="ja-JP" altLang="en-US" sz="1100" b="1">
              <a:solidFill>
                <a:schemeClr val="tx1"/>
              </a:solidFill>
              <a:effectLst/>
              <a:latin typeface="+mn-ea"/>
              <a:ea typeface="+mn-ea"/>
              <a:cs typeface="+mn-cs"/>
            </a:rPr>
            <a:t>願います。</a:t>
          </a:r>
          <a:endParaRPr kumimoji="1" lang="ja-JP" altLang="en-US" sz="1050" b="0">
            <a:solidFill>
              <a:schemeClr val="tx1"/>
            </a:solidFill>
            <a:latin typeface="+mn-ea"/>
            <a:ea typeface="+mn-ea"/>
          </a:endParaRPr>
        </a:p>
      </xdr:txBody>
    </xdr:sp>
    <xdr:clientData fPrintsWithSheet="0"/>
  </xdr:twoCellAnchor>
  <xdr:twoCellAnchor>
    <xdr:from>
      <xdr:col>27</xdr:col>
      <xdr:colOff>0</xdr:colOff>
      <xdr:row>91</xdr:row>
      <xdr:rowOff>0</xdr:rowOff>
    </xdr:from>
    <xdr:to>
      <xdr:col>33</xdr:col>
      <xdr:colOff>16564</xdr:colOff>
      <xdr:row>95</xdr:row>
      <xdr:rowOff>33131</xdr:rowOff>
    </xdr:to>
    <xdr:sp macro="" textlink="">
      <xdr:nvSpPr>
        <xdr:cNvPr id="32" name="正方形/長方形 31"/>
        <xdr:cNvSpPr/>
      </xdr:nvSpPr>
      <xdr:spPr>
        <a:xfrm>
          <a:off x="4696239" y="16614913"/>
          <a:ext cx="1060173" cy="6957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50</xdr:col>
      <xdr:colOff>0</xdr:colOff>
      <xdr:row>103</xdr:row>
      <xdr:rowOff>0</xdr:rowOff>
    </xdr:from>
    <xdr:to>
      <xdr:col>59</xdr:col>
      <xdr:colOff>8283</xdr:colOff>
      <xdr:row>105</xdr:row>
      <xdr:rowOff>0</xdr:rowOff>
    </xdr:to>
    <xdr:sp macro="" textlink="">
      <xdr:nvSpPr>
        <xdr:cNvPr id="33" name="正方形/長方形 32"/>
        <xdr:cNvSpPr/>
      </xdr:nvSpPr>
      <xdr:spPr>
        <a:xfrm>
          <a:off x="8696739" y="18619304"/>
          <a:ext cx="1573696" cy="33130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61</xdr:col>
      <xdr:colOff>132522</xdr:colOff>
      <xdr:row>102</xdr:row>
      <xdr:rowOff>149089</xdr:rowOff>
    </xdr:from>
    <xdr:to>
      <xdr:col>83</xdr:col>
      <xdr:colOff>82826</xdr:colOff>
      <xdr:row>104</xdr:row>
      <xdr:rowOff>99392</xdr:rowOff>
    </xdr:to>
    <xdr:sp macro="" textlink="">
      <xdr:nvSpPr>
        <xdr:cNvPr id="34" name="四角形吹き出し 33">
          <a:extLst>
            <a:ext uri="{FF2B5EF4-FFF2-40B4-BE49-F238E27FC236}">
              <a16:creationId xmlns:a16="http://schemas.microsoft.com/office/drawing/2014/main" id="{00000000-0008-0000-0100-000005000000}"/>
            </a:ext>
          </a:extLst>
        </xdr:cNvPr>
        <xdr:cNvSpPr/>
      </xdr:nvSpPr>
      <xdr:spPr>
        <a:xfrm>
          <a:off x="10742544" y="18602741"/>
          <a:ext cx="3776869" cy="281608"/>
        </a:xfrm>
        <a:prstGeom prst="wedgeRectCallout">
          <a:avLst>
            <a:gd name="adj1" fmla="val -57445"/>
            <a:gd name="adj2" fmla="val 22816"/>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latin typeface="+mn-ea"/>
              <a:ea typeface="+mn-ea"/>
            </a:rPr>
            <a:t>当事業費に借入金等の財源を使用した場合のみ記入願います。</a:t>
          </a:r>
        </a:p>
      </xdr:txBody>
    </xdr:sp>
    <xdr:clientData fPrintsWithSheet="0"/>
  </xdr:twoCellAnchor>
  <xdr:twoCellAnchor>
    <xdr:from>
      <xdr:col>47</xdr:col>
      <xdr:colOff>140805</xdr:colOff>
      <xdr:row>85</xdr:row>
      <xdr:rowOff>157371</xdr:rowOff>
    </xdr:from>
    <xdr:to>
      <xdr:col>55</xdr:col>
      <xdr:colOff>33130</xdr:colOff>
      <xdr:row>89</xdr:row>
      <xdr:rowOff>157371</xdr:rowOff>
    </xdr:to>
    <xdr:sp macro="" textlink="">
      <xdr:nvSpPr>
        <xdr:cNvPr id="35" name="正方形/長方形 34"/>
        <xdr:cNvSpPr/>
      </xdr:nvSpPr>
      <xdr:spPr>
        <a:xfrm>
          <a:off x="8315740" y="15770088"/>
          <a:ext cx="1283803" cy="67089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99391</xdr:colOff>
      <xdr:row>91</xdr:row>
      <xdr:rowOff>132521</xdr:rowOff>
    </xdr:from>
    <xdr:to>
      <xdr:col>64</xdr:col>
      <xdr:colOff>107674</xdr:colOff>
      <xdr:row>93</xdr:row>
      <xdr:rowOff>82825</xdr:rowOff>
    </xdr:to>
    <xdr:sp macro="" textlink="">
      <xdr:nvSpPr>
        <xdr:cNvPr id="37" name="四角形吹き出し 36">
          <a:extLst>
            <a:ext uri="{FF2B5EF4-FFF2-40B4-BE49-F238E27FC236}">
              <a16:creationId xmlns:a16="http://schemas.microsoft.com/office/drawing/2014/main" id="{00000000-0008-0000-0100-000005000000}"/>
            </a:ext>
          </a:extLst>
        </xdr:cNvPr>
        <xdr:cNvSpPr/>
      </xdr:nvSpPr>
      <xdr:spPr>
        <a:xfrm>
          <a:off x="7404652" y="16747434"/>
          <a:ext cx="3834848" cy="281608"/>
        </a:xfrm>
        <a:prstGeom prst="wedgeRectCallout">
          <a:avLst>
            <a:gd name="adj1" fmla="val 2595"/>
            <a:gd name="adj2" fmla="val -121302"/>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latin typeface="+mn-ea"/>
              <a:ea typeface="+mn-ea"/>
            </a:rPr>
            <a:t>当事業費に寄付金等の財源を使用した場合のみ記入願います。</a:t>
          </a:r>
        </a:p>
      </xdr:txBody>
    </xdr:sp>
    <xdr:clientData fPrintsWithSheet="0"/>
  </xdr:twoCellAnchor>
  <xdr:twoCellAnchor>
    <xdr:from>
      <xdr:col>59</xdr:col>
      <xdr:colOff>157370</xdr:colOff>
      <xdr:row>66</xdr:row>
      <xdr:rowOff>173934</xdr:rowOff>
    </xdr:from>
    <xdr:to>
      <xdr:col>69</xdr:col>
      <xdr:colOff>33129</xdr:colOff>
      <xdr:row>73</xdr:row>
      <xdr:rowOff>8282</xdr:rowOff>
    </xdr:to>
    <xdr:sp macro="" textlink="">
      <xdr:nvSpPr>
        <xdr:cNvPr id="38" name="正方形/長方形 37"/>
        <xdr:cNvSpPr/>
      </xdr:nvSpPr>
      <xdr:spPr>
        <a:xfrm>
          <a:off x="10419522" y="11487977"/>
          <a:ext cx="1615107" cy="204580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71</xdr:col>
      <xdr:colOff>99391</xdr:colOff>
      <xdr:row>67</xdr:row>
      <xdr:rowOff>41413</xdr:rowOff>
    </xdr:from>
    <xdr:to>
      <xdr:col>95</xdr:col>
      <xdr:colOff>49696</xdr:colOff>
      <xdr:row>68</xdr:row>
      <xdr:rowOff>207065</xdr:rowOff>
    </xdr:to>
    <xdr:sp macro="" textlink="">
      <xdr:nvSpPr>
        <xdr:cNvPr id="39" name="四角形吹き出し 38">
          <a:extLst>
            <a:ext uri="{FF2B5EF4-FFF2-40B4-BE49-F238E27FC236}">
              <a16:creationId xmlns:a16="http://schemas.microsoft.com/office/drawing/2014/main" id="{00000000-0008-0000-0100-000005000000}"/>
            </a:ext>
          </a:extLst>
        </xdr:cNvPr>
        <xdr:cNvSpPr/>
      </xdr:nvSpPr>
      <xdr:spPr>
        <a:xfrm>
          <a:off x="12448761" y="11529391"/>
          <a:ext cx="4124739" cy="505239"/>
        </a:xfrm>
        <a:prstGeom prst="wedgeRectCallout">
          <a:avLst>
            <a:gd name="adj1" fmla="val -45340"/>
            <a:gd name="adj2" fmla="val 87903"/>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入力した金額　＝　納品書等の合計金額</a:t>
          </a:r>
          <a:endParaRPr kumimoji="1" lang="en-US" altLang="ja-JP" sz="1400" b="1">
            <a:solidFill>
              <a:srgbClr val="FF0000"/>
            </a:solidFill>
            <a:latin typeface="+mn-ea"/>
            <a:ea typeface="+mn-ea"/>
          </a:endParaRPr>
        </a:p>
        <a:p>
          <a:pPr algn="l"/>
          <a:r>
            <a:rPr kumimoji="1" lang="ja-JP" altLang="en-US" sz="1000" b="0">
              <a:solidFill>
                <a:schemeClr val="tx1"/>
              </a:solidFill>
              <a:latin typeface="+mn-ea"/>
              <a:ea typeface="+mn-ea"/>
            </a:rPr>
            <a:t>となるように</a:t>
          </a:r>
          <a:r>
            <a:rPr kumimoji="1" lang="ja-JP" altLang="en-US" sz="1000" b="0">
              <a:solidFill>
                <a:srgbClr val="FF0000"/>
              </a:solidFill>
              <a:latin typeface="+mn-ea"/>
              <a:ea typeface="+mn-ea"/>
            </a:rPr>
            <a:t>必ず</a:t>
          </a:r>
          <a:r>
            <a:rPr kumimoji="1" lang="ja-JP" altLang="en-US" sz="1000" b="0">
              <a:solidFill>
                <a:schemeClr val="tx1"/>
              </a:solidFill>
              <a:latin typeface="+mn-ea"/>
              <a:ea typeface="+mn-ea"/>
            </a:rPr>
            <a:t>確認願います！なお、金額は税込みでお願いします</a:t>
          </a:r>
          <a:r>
            <a:rPr kumimoji="1" lang="ja-JP" altLang="en-US" sz="1050" b="0">
              <a:solidFill>
                <a:schemeClr val="tx1"/>
              </a:solidFill>
              <a:latin typeface="+mn-ea"/>
              <a:ea typeface="+mn-ea"/>
            </a:rPr>
            <a:t>。</a:t>
          </a:r>
          <a:endParaRPr kumimoji="1" lang="en-US" altLang="ja-JP" sz="1050" b="0">
            <a:solidFill>
              <a:schemeClr val="tx1"/>
            </a:solidFill>
            <a:latin typeface="+mn-ea"/>
            <a:ea typeface="+mn-ea"/>
          </a:endParaRPr>
        </a:p>
      </xdr:txBody>
    </xdr:sp>
    <xdr:clientData fPrintsWithSheet="0"/>
  </xdr:twoCellAnchor>
  <xdr:twoCellAnchor>
    <xdr:from>
      <xdr:col>40</xdr:col>
      <xdr:colOff>8284</xdr:colOff>
      <xdr:row>17</xdr:row>
      <xdr:rowOff>165653</xdr:rowOff>
    </xdr:from>
    <xdr:to>
      <xdr:col>79</xdr:col>
      <xdr:colOff>17137</xdr:colOff>
      <xdr:row>25</xdr:row>
      <xdr:rowOff>74828</xdr:rowOff>
    </xdr:to>
    <xdr:sp macro="" textlink="">
      <xdr:nvSpPr>
        <xdr:cNvPr id="36" name="正方形/長方形 35"/>
        <xdr:cNvSpPr/>
      </xdr:nvSpPr>
      <xdr:spPr>
        <a:xfrm>
          <a:off x="6965675" y="3122544"/>
          <a:ext cx="6792310" cy="1300654"/>
        </a:xfrm>
        <a:prstGeom prst="rect">
          <a:avLst/>
        </a:prstGeom>
        <a:noFill/>
        <a:ln w="38100">
          <a:solidFill>
            <a:srgbClr val="FF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60</xdr:col>
      <xdr:colOff>107674</xdr:colOff>
      <xdr:row>12</xdr:row>
      <xdr:rowOff>24849</xdr:rowOff>
    </xdr:from>
    <xdr:to>
      <xdr:col>82</xdr:col>
      <xdr:colOff>12281</xdr:colOff>
      <xdr:row>16</xdr:row>
      <xdr:rowOff>132823</xdr:rowOff>
    </xdr:to>
    <xdr:sp macro="" textlink="">
      <xdr:nvSpPr>
        <xdr:cNvPr id="41" name="四角形吹き出し 40">
          <a:extLst>
            <a:ext uri="{FF2B5EF4-FFF2-40B4-BE49-F238E27FC236}">
              <a16:creationId xmlns:a16="http://schemas.microsoft.com/office/drawing/2014/main" id="{00000000-0008-0000-0100-000005000000}"/>
            </a:ext>
          </a:extLst>
        </xdr:cNvPr>
        <xdr:cNvSpPr/>
      </xdr:nvSpPr>
      <xdr:spPr>
        <a:xfrm>
          <a:off x="10543761" y="2112066"/>
          <a:ext cx="3731172" cy="803714"/>
        </a:xfrm>
        <a:prstGeom prst="wedgeRectCallout">
          <a:avLst>
            <a:gd name="adj1" fmla="val -24131"/>
            <a:gd name="adj2" fmla="val 69193"/>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effectLst/>
              <a:latin typeface="+mn-ea"/>
              <a:ea typeface="+mn-ea"/>
            </a:rPr>
            <a:t>診療実績が補助金交付の要件になっているため、必ずどちらかを選択願います。</a:t>
          </a:r>
          <a:endParaRPr kumimoji="1" lang="en-US" altLang="ja-JP" sz="1200" b="0">
            <a:solidFill>
              <a:schemeClr val="tx1"/>
            </a:solidFill>
            <a:effectLst/>
            <a:latin typeface="+mn-ea"/>
            <a:ea typeface="+mn-ea"/>
          </a:endParaRPr>
        </a:p>
        <a:p>
          <a:pPr algn="l"/>
          <a:r>
            <a:rPr kumimoji="1" lang="ja-JP" altLang="en-US" sz="1200" b="0">
              <a:solidFill>
                <a:schemeClr val="tx1"/>
              </a:solidFill>
              <a:effectLst/>
              <a:latin typeface="+mn-ea"/>
              <a:ea typeface="+mn-ea"/>
            </a:rPr>
            <a:t>なお、実績がある場合は、直近の日付を記入願います。</a:t>
          </a:r>
          <a:endParaRPr lang="ja-JP" altLang="ja-JP" sz="1000" b="0">
            <a:solidFill>
              <a:schemeClr val="tx1"/>
            </a:solidFill>
            <a:effectLst/>
          </a:endParaRPr>
        </a:p>
      </xdr:txBody>
    </xdr:sp>
    <xdr:clientData fPrintsWithSheet="0"/>
  </xdr:twoCellAnchor>
  <xdr:twoCellAnchor>
    <xdr:from>
      <xdr:col>15</xdr:col>
      <xdr:colOff>124239</xdr:colOff>
      <xdr:row>57</xdr:row>
      <xdr:rowOff>99392</xdr:rowOff>
    </xdr:from>
    <xdr:to>
      <xdr:col>36</xdr:col>
      <xdr:colOff>91109</xdr:colOff>
      <xdr:row>62</xdr:row>
      <xdr:rowOff>49564</xdr:rowOff>
    </xdr:to>
    <xdr:sp macro="" textlink="">
      <xdr:nvSpPr>
        <xdr:cNvPr id="40" name="四角形吹き出し 31">
          <a:extLst>
            <a:ext uri="{FF2B5EF4-FFF2-40B4-BE49-F238E27FC236}">
              <a16:creationId xmlns:a16="http://schemas.microsoft.com/office/drawing/2014/main" id="{00000000-0008-0000-0100-000005000000}"/>
            </a:ext>
          </a:extLst>
        </xdr:cNvPr>
        <xdr:cNvSpPr/>
      </xdr:nvSpPr>
      <xdr:spPr>
        <a:xfrm>
          <a:off x="2733261" y="9914283"/>
          <a:ext cx="3619500" cy="753585"/>
        </a:xfrm>
        <a:custGeom>
          <a:avLst/>
          <a:gdLst>
            <a:gd name="connsiteX0" fmla="*/ 0 w 3619500"/>
            <a:gd name="connsiteY0" fmla="*/ 0 h 459828"/>
            <a:gd name="connsiteX1" fmla="*/ 2111375 w 3619500"/>
            <a:gd name="connsiteY1" fmla="*/ 0 h 459828"/>
            <a:gd name="connsiteX2" fmla="*/ 2111375 w 3619500"/>
            <a:gd name="connsiteY2" fmla="*/ 0 h 459828"/>
            <a:gd name="connsiteX3" fmla="*/ 3016250 w 3619500"/>
            <a:gd name="connsiteY3" fmla="*/ 0 h 459828"/>
            <a:gd name="connsiteX4" fmla="*/ 3619500 w 3619500"/>
            <a:gd name="connsiteY4" fmla="*/ 0 h 459828"/>
            <a:gd name="connsiteX5" fmla="*/ 3619500 w 3619500"/>
            <a:gd name="connsiteY5" fmla="*/ 268233 h 459828"/>
            <a:gd name="connsiteX6" fmla="*/ 3619500 w 3619500"/>
            <a:gd name="connsiteY6" fmla="*/ 268233 h 459828"/>
            <a:gd name="connsiteX7" fmla="*/ 3619500 w 3619500"/>
            <a:gd name="connsiteY7" fmla="*/ 383190 h 459828"/>
            <a:gd name="connsiteX8" fmla="*/ 3619500 w 3619500"/>
            <a:gd name="connsiteY8" fmla="*/ 459828 h 459828"/>
            <a:gd name="connsiteX9" fmla="*/ 3016250 w 3619500"/>
            <a:gd name="connsiteY9" fmla="*/ 459828 h 459828"/>
            <a:gd name="connsiteX10" fmla="*/ 2305477 w 3619500"/>
            <a:gd name="connsiteY10" fmla="*/ 753585 h 459828"/>
            <a:gd name="connsiteX11" fmla="*/ 2111375 w 3619500"/>
            <a:gd name="connsiteY11" fmla="*/ 459828 h 459828"/>
            <a:gd name="connsiteX12" fmla="*/ 0 w 3619500"/>
            <a:gd name="connsiteY12" fmla="*/ 459828 h 459828"/>
            <a:gd name="connsiteX13" fmla="*/ 0 w 3619500"/>
            <a:gd name="connsiteY13" fmla="*/ 383190 h 459828"/>
            <a:gd name="connsiteX14" fmla="*/ 0 w 3619500"/>
            <a:gd name="connsiteY14" fmla="*/ 268233 h 459828"/>
            <a:gd name="connsiteX15" fmla="*/ 0 w 3619500"/>
            <a:gd name="connsiteY15" fmla="*/ 268233 h 459828"/>
            <a:gd name="connsiteX16" fmla="*/ 0 w 3619500"/>
            <a:gd name="connsiteY16" fmla="*/ 0 h 459828"/>
            <a:gd name="connsiteX0" fmla="*/ 0 w 3619500"/>
            <a:gd name="connsiteY0" fmla="*/ 0 h 753585"/>
            <a:gd name="connsiteX1" fmla="*/ 2111375 w 3619500"/>
            <a:gd name="connsiteY1" fmla="*/ 0 h 753585"/>
            <a:gd name="connsiteX2" fmla="*/ 2111375 w 3619500"/>
            <a:gd name="connsiteY2" fmla="*/ 0 h 753585"/>
            <a:gd name="connsiteX3" fmla="*/ 3016250 w 3619500"/>
            <a:gd name="connsiteY3" fmla="*/ 0 h 753585"/>
            <a:gd name="connsiteX4" fmla="*/ 3619500 w 3619500"/>
            <a:gd name="connsiteY4" fmla="*/ 0 h 753585"/>
            <a:gd name="connsiteX5" fmla="*/ 3619500 w 3619500"/>
            <a:gd name="connsiteY5" fmla="*/ 268233 h 753585"/>
            <a:gd name="connsiteX6" fmla="*/ 3619500 w 3619500"/>
            <a:gd name="connsiteY6" fmla="*/ 268233 h 753585"/>
            <a:gd name="connsiteX7" fmla="*/ 3619500 w 3619500"/>
            <a:gd name="connsiteY7" fmla="*/ 383190 h 753585"/>
            <a:gd name="connsiteX8" fmla="*/ 3619500 w 3619500"/>
            <a:gd name="connsiteY8" fmla="*/ 459828 h 753585"/>
            <a:gd name="connsiteX9" fmla="*/ 3016250 w 3619500"/>
            <a:gd name="connsiteY9" fmla="*/ 459828 h 753585"/>
            <a:gd name="connsiteX10" fmla="*/ 2305477 w 3619500"/>
            <a:gd name="connsiteY10" fmla="*/ 753585 h 753585"/>
            <a:gd name="connsiteX11" fmla="*/ 2321582 w 3619500"/>
            <a:gd name="connsiteY11" fmla="*/ 459828 h 753585"/>
            <a:gd name="connsiteX12" fmla="*/ 0 w 3619500"/>
            <a:gd name="connsiteY12" fmla="*/ 459828 h 753585"/>
            <a:gd name="connsiteX13" fmla="*/ 0 w 3619500"/>
            <a:gd name="connsiteY13" fmla="*/ 383190 h 753585"/>
            <a:gd name="connsiteX14" fmla="*/ 0 w 3619500"/>
            <a:gd name="connsiteY14" fmla="*/ 268233 h 753585"/>
            <a:gd name="connsiteX15" fmla="*/ 0 w 3619500"/>
            <a:gd name="connsiteY15" fmla="*/ 268233 h 753585"/>
            <a:gd name="connsiteX16" fmla="*/ 0 w 3619500"/>
            <a:gd name="connsiteY16" fmla="*/ 0 h 753585"/>
            <a:gd name="connsiteX0" fmla="*/ 0 w 3619500"/>
            <a:gd name="connsiteY0" fmla="*/ 0 h 753585"/>
            <a:gd name="connsiteX1" fmla="*/ 2111375 w 3619500"/>
            <a:gd name="connsiteY1" fmla="*/ 0 h 753585"/>
            <a:gd name="connsiteX2" fmla="*/ 2111375 w 3619500"/>
            <a:gd name="connsiteY2" fmla="*/ 0 h 753585"/>
            <a:gd name="connsiteX3" fmla="*/ 3016250 w 3619500"/>
            <a:gd name="connsiteY3" fmla="*/ 0 h 753585"/>
            <a:gd name="connsiteX4" fmla="*/ 3619500 w 3619500"/>
            <a:gd name="connsiteY4" fmla="*/ 0 h 753585"/>
            <a:gd name="connsiteX5" fmla="*/ 3619500 w 3619500"/>
            <a:gd name="connsiteY5" fmla="*/ 268233 h 753585"/>
            <a:gd name="connsiteX6" fmla="*/ 3619500 w 3619500"/>
            <a:gd name="connsiteY6" fmla="*/ 268233 h 753585"/>
            <a:gd name="connsiteX7" fmla="*/ 3619500 w 3619500"/>
            <a:gd name="connsiteY7" fmla="*/ 383190 h 753585"/>
            <a:gd name="connsiteX8" fmla="*/ 3619500 w 3619500"/>
            <a:gd name="connsiteY8" fmla="*/ 459828 h 753585"/>
            <a:gd name="connsiteX9" fmla="*/ 2635250 w 3619500"/>
            <a:gd name="connsiteY9" fmla="*/ 466397 h 753585"/>
            <a:gd name="connsiteX10" fmla="*/ 2305477 w 3619500"/>
            <a:gd name="connsiteY10" fmla="*/ 753585 h 753585"/>
            <a:gd name="connsiteX11" fmla="*/ 2321582 w 3619500"/>
            <a:gd name="connsiteY11" fmla="*/ 459828 h 753585"/>
            <a:gd name="connsiteX12" fmla="*/ 0 w 3619500"/>
            <a:gd name="connsiteY12" fmla="*/ 459828 h 753585"/>
            <a:gd name="connsiteX13" fmla="*/ 0 w 3619500"/>
            <a:gd name="connsiteY13" fmla="*/ 383190 h 753585"/>
            <a:gd name="connsiteX14" fmla="*/ 0 w 3619500"/>
            <a:gd name="connsiteY14" fmla="*/ 268233 h 753585"/>
            <a:gd name="connsiteX15" fmla="*/ 0 w 3619500"/>
            <a:gd name="connsiteY15" fmla="*/ 268233 h 753585"/>
            <a:gd name="connsiteX16" fmla="*/ 0 w 3619500"/>
            <a:gd name="connsiteY16" fmla="*/ 0 h 7535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19500" h="753585">
              <a:moveTo>
                <a:pt x="0" y="0"/>
              </a:moveTo>
              <a:lnTo>
                <a:pt x="2111375" y="0"/>
              </a:lnTo>
              <a:lnTo>
                <a:pt x="2111375" y="0"/>
              </a:lnTo>
              <a:lnTo>
                <a:pt x="3016250" y="0"/>
              </a:lnTo>
              <a:lnTo>
                <a:pt x="3619500" y="0"/>
              </a:lnTo>
              <a:lnTo>
                <a:pt x="3619500" y="268233"/>
              </a:lnTo>
              <a:lnTo>
                <a:pt x="3619500" y="268233"/>
              </a:lnTo>
              <a:lnTo>
                <a:pt x="3619500" y="383190"/>
              </a:lnTo>
              <a:lnTo>
                <a:pt x="3619500" y="459828"/>
              </a:lnTo>
              <a:lnTo>
                <a:pt x="2635250" y="466397"/>
              </a:lnTo>
              <a:lnTo>
                <a:pt x="2305477" y="753585"/>
              </a:lnTo>
              <a:lnTo>
                <a:pt x="2321582" y="459828"/>
              </a:lnTo>
              <a:lnTo>
                <a:pt x="0" y="459828"/>
              </a:lnTo>
              <a:lnTo>
                <a:pt x="0" y="383190"/>
              </a:lnTo>
              <a:lnTo>
                <a:pt x="0" y="268233"/>
              </a:lnTo>
              <a:lnTo>
                <a:pt x="0" y="268233"/>
              </a:lnTo>
              <a:lnTo>
                <a:pt x="0" y="0"/>
              </a:lnTo>
              <a:close/>
            </a:path>
          </a:pathLst>
        </a:cu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effectLst/>
              <a:latin typeface="+mn-ea"/>
              <a:ea typeface="+mn-ea"/>
            </a:rPr>
            <a:t>「２　診療実績」及び「３　本事業における過去の補助実績」を選択すると入力可能になります。</a:t>
          </a:r>
          <a:endParaRPr lang="ja-JP" altLang="ja-JP" sz="1000" b="0">
            <a:solidFill>
              <a:schemeClr val="tx1"/>
            </a:solidFill>
            <a:effectLst/>
          </a:endParaRPr>
        </a:p>
      </xdr:txBody>
    </xdr:sp>
    <xdr:clientData fPrintsWithSheet="0"/>
  </xdr:twoCellAnchor>
  <xdr:twoCellAnchor>
    <xdr:from>
      <xdr:col>28</xdr:col>
      <xdr:colOff>74543</xdr:colOff>
      <xdr:row>30</xdr:row>
      <xdr:rowOff>165652</xdr:rowOff>
    </xdr:from>
    <xdr:to>
      <xdr:col>37</xdr:col>
      <xdr:colOff>107674</xdr:colOff>
      <xdr:row>35</xdr:row>
      <xdr:rowOff>149087</xdr:rowOff>
    </xdr:to>
    <xdr:sp macro="" textlink="">
      <xdr:nvSpPr>
        <xdr:cNvPr id="42" name="四角形吹き出し 31">
          <a:extLst>
            <a:ext uri="{FF2B5EF4-FFF2-40B4-BE49-F238E27FC236}">
              <a16:creationId xmlns:a16="http://schemas.microsoft.com/office/drawing/2014/main" id="{00000000-0008-0000-0100-000005000000}"/>
            </a:ext>
          </a:extLst>
        </xdr:cNvPr>
        <xdr:cNvSpPr/>
      </xdr:nvSpPr>
      <xdr:spPr>
        <a:xfrm>
          <a:off x="4944717" y="5383695"/>
          <a:ext cx="1598544" cy="853109"/>
        </a:xfrm>
        <a:prstGeom prst="wedgeRectCallout">
          <a:avLst>
            <a:gd name="adj1" fmla="val -62284"/>
            <a:gd name="adj2" fmla="val 12015"/>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effectLst/>
              <a:latin typeface="+mn-ea"/>
              <a:ea typeface="+mn-ea"/>
            </a:rPr>
            <a:t>「２　診療実績」及び「３　本事業における過去の補助実績」を選択すると入力可能になります。</a:t>
          </a:r>
          <a:endParaRPr lang="ja-JP" altLang="ja-JP" sz="1000" b="0">
            <a:solidFill>
              <a:schemeClr val="tx1"/>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352425</xdr:colOff>
      <xdr:row>6</xdr:row>
      <xdr:rowOff>152400</xdr:rowOff>
    </xdr:from>
    <xdr:to>
      <xdr:col>12</xdr:col>
      <xdr:colOff>1190625</xdr:colOff>
      <xdr:row>7</xdr:row>
      <xdr:rowOff>314325</xdr:rowOff>
    </xdr:to>
    <xdr:sp macro="" textlink="">
      <xdr:nvSpPr>
        <xdr:cNvPr id="2" name="四角形吹き出し 1"/>
        <xdr:cNvSpPr/>
      </xdr:nvSpPr>
      <xdr:spPr>
        <a:xfrm>
          <a:off x="7905750" y="1790700"/>
          <a:ext cx="4962525" cy="504825"/>
        </a:xfrm>
        <a:prstGeom prst="wedgeRectCallout">
          <a:avLst>
            <a:gd name="adj1" fmla="val -56105"/>
            <a:gd name="adj2" fmla="val -34718"/>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tx1"/>
              </a:solidFill>
            </a:rPr>
            <a:t>施設名等は自動反映されるため、入力不要です。</a:t>
          </a:r>
        </a:p>
      </xdr:txBody>
    </xdr:sp>
    <xdr:clientData fPrintsWithSheet="0"/>
  </xdr:twoCellAnchor>
  <xdr:twoCellAnchor>
    <xdr:from>
      <xdr:col>15</xdr:col>
      <xdr:colOff>200025</xdr:colOff>
      <xdr:row>19</xdr:row>
      <xdr:rowOff>200025</xdr:rowOff>
    </xdr:from>
    <xdr:to>
      <xdr:col>20</xdr:col>
      <xdr:colOff>0</xdr:colOff>
      <xdr:row>23</xdr:row>
      <xdr:rowOff>209550</xdr:rowOff>
    </xdr:to>
    <xdr:sp macro="" textlink="">
      <xdr:nvSpPr>
        <xdr:cNvPr id="4" name="四角形吹き出し 3"/>
        <xdr:cNvSpPr/>
      </xdr:nvSpPr>
      <xdr:spPr>
        <a:xfrm>
          <a:off x="15525750" y="5143500"/>
          <a:ext cx="3705225" cy="962025"/>
        </a:xfrm>
        <a:prstGeom prst="wedgeRectCallout">
          <a:avLst>
            <a:gd name="adj1" fmla="val -55334"/>
            <a:gd name="adj2" fmla="val -54520"/>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tx1"/>
              </a:solidFill>
            </a:rPr>
            <a:t>実支出費は、添付する納品書等の金額と一致させること。</a:t>
          </a:r>
        </a:p>
      </xdr:txBody>
    </xdr:sp>
    <xdr:clientData fPrintsWithSheet="0"/>
  </xdr:twoCellAnchor>
  <xdr:twoCellAnchor>
    <xdr:from>
      <xdr:col>11</xdr:col>
      <xdr:colOff>219075</xdr:colOff>
      <xdr:row>19</xdr:row>
      <xdr:rowOff>95250</xdr:rowOff>
    </xdr:from>
    <xdr:to>
      <xdr:col>13</xdr:col>
      <xdr:colOff>628650</xdr:colOff>
      <xdr:row>23</xdr:row>
      <xdr:rowOff>104775</xdr:rowOff>
    </xdr:to>
    <xdr:sp macro="" textlink="">
      <xdr:nvSpPr>
        <xdr:cNvPr id="5" name="四角形吹き出し 4"/>
        <xdr:cNvSpPr/>
      </xdr:nvSpPr>
      <xdr:spPr>
        <a:xfrm>
          <a:off x="10096500" y="5038725"/>
          <a:ext cx="4010025" cy="962025"/>
        </a:xfrm>
        <a:prstGeom prst="wedgeRectCallout">
          <a:avLst>
            <a:gd name="adj1" fmla="val -35282"/>
            <a:gd name="adj2" fmla="val -78282"/>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tx1"/>
              </a:solidFill>
            </a:rPr>
            <a:t>納品書等の資料が複数になる場合は、附番するなど、どの資料が根拠資料になるか明確にすること。</a:t>
          </a:r>
        </a:p>
      </xdr:txBody>
    </xdr:sp>
    <xdr:clientData fPrintsWithSheet="0"/>
  </xdr:twoCellAnchor>
  <xdr:twoCellAnchor>
    <xdr:from>
      <xdr:col>14</xdr:col>
      <xdr:colOff>19050</xdr:colOff>
      <xdr:row>8</xdr:row>
      <xdr:rowOff>228600</xdr:rowOff>
    </xdr:from>
    <xdr:to>
      <xdr:col>14</xdr:col>
      <xdr:colOff>914400</xdr:colOff>
      <xdr:row>31</xdr:row>
      <xdr:rowOff>0</xdr:rowOff>
    </xdr:to>
    <xdr:sp macro="" textlink="">
      <xdr:nvSpPr>
        <xdr:cNvPr id="6" name="正方形/長方形 5"/>
        <xdr:cNvSpPr/>
      </xdr:nvSpPr>
      <xdr:spPr>
        <a:xfrm>
          <a:off x="14420850" y="2552700"/>
          <a:ext cx="895350" cy="52482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800" b="1">
            <a:solidFill>
              <a:schemeClr val="tx1"/>
            </a:solidFill>
          </a:endParaRPr>
        </a:p>
      </xdr:txBody>
    </xdr:sp>
    <xdr:clientData/>
  </xdr:twoCellAnchor>
  <xdr:twoCellAnchor>
    <xdr:from>
      <xdr:col>10</xdr:col>
      <xdr:colOff>962024</xdr:colOff>
      <xdr:row>13</xdr:row>
      <xdr:rowOff>200026</xdr:rowOff>
    </xdr:from>
    <xdr:to>
      <xdr:col>13</xdr:col>
      <xdr:colOff>9524</xdr:colOff>
      <xdr:row>18</xdr:row>
      <xdr:rowOff>38101</xdr:rowOff>
    </xdr:to>
    <xdr:sp macro="" textlink="">
      <xdr:nvSpPr>
        <xdr:cNvPr id="7" name="正方形/長方形 6"/>
        <xdr:cNvSpPr/>
      </xdr:nvSpPr>
      <xdr:spPr>
        <a:xfrm>
          <a:off x="9877424" y="3714751"/>
          <a:ext cx="3609975" cy="10287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28575">
          <a:solidFill>
            <a:schemeClr val="tx1"/>
          </a:solidFill>
        </a:ln>
      </a:spPr>
      <a:bodyPr vertOverflow="clip" horzOverflow="clip" rtlCol="0" anchor="ctr"/>
      <a:lstStyle>
        <a:defPPr algn="l">
          <a:defRPr kumimoji="1" sz="1800" b="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113"/>
  <sheetViews>
    <sheetView tabSelected="1" view="pageBreakPreview" zoomScale="115" zoomScaleNormal="100" zoomScaleSheetLayoutView="115" zoomScalePageLayoutView="115" workbookViewId="0">
      <selection activeCell="A2" sqref="A2:AM3"/>
    </sheetView>
  </sheetViews>
  <sheetFormatPr defaultColWidth="2.25" defaultRowHeight="13.5" x14ac:dyDescent="0.15"/>
  <cols>
    <col min="1" max="16384" width="2.25" style="2"/>
  </cols>
  <sheetData>
    <row r="1" spans="1:79" x14ac:dyDescent="0.15">
      <c r="A1" s="37" t="s">
        <v>22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O1" s="37" t="s">
        <v>22</v>
      </c>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row>
    <row r="2" spans="1:79" x14ac:dyDescent="0.15">
      <c r="A2" s="131" t="s">
        <v>38</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O2" s="131" t="s">
        <v>38</v>
      </c>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row>
    <row r="3" spans="1:79" x14ac:dyDescent="0.1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row>
    <row r="5" spans="1:79" x14ac:dyDescent="0.15">
      <c r="C5" s="49" t="s">
        <v>31</v>
      </c>
      <c r="D5" s="49"/>
      <c r="E5" s="49"/>
      <c r="F5" s="49"/>
      <c r="G5" s="49"/>
      <c r="H5" s="49"/>
      <c r="I5" s="132"/>
      <c r="J5" s="132"/>
      <c r="K5" s="132"/>
      <c r="L5" s="132"/>
      <c r="M5" s="132"/>
      <c r="N5" s="132"/>
      <c r="O5" s="132"/>
      <c r="P5" s="132"/>
      <c r="Q5" s="132"/>
      <c r="R5" s="132"/>
      <c r="S5" s="132"/>
      <c r="T5" s="132"/>
      <c r="U5" s="132"/>
      <c r="V5" s="132"/>
      <c r="W5" s="49" t="s">
        <v>24</v>
      </c>
      <c r="X5" s="49"/>
      <c r="Y5" s="49"/>
      <c r="Z5" s="49"/>
      <c r="AA5" s="49"/>
      <c r="AB5" s="49"/>
      <c r="AC5" s="132"/>
      <c r="AD5" s="132"/>
      <c r="AE5" s="132"/>
      <c r="AF5" s="132"/>
      <c r="AG5" s="132"/>
      <c r="AH5" s="132"/>
      <c r="AI5" s="132"/>
      <c r="AJ5" s="132"/>
      <c r="AK5" s="132"/>
      <c r="AQ5" s="49" t="s">
        <v>31</v>
      </c>
      <c r="AR5" s="49"/>
      <c r="AS5" s="49"/>
      <c r="AT5" s="49"/>
      <c r="AU5" s="49"/>
      <c r="AV5" s="49"/>
      <c r="AW5" s="120" t="s">
        <v>99</v>
      </c>
      <c r="AX5" s="120"/>
      <c r="AY5" s="120"/>
      <c r="AZ5" s="120"/>
      <c r="BA5" s="120"/>
      <c r="BB5" s="120"/>
      <c r="BC5" s="120"/>
      <c r="BD5" s="120"/>
      <c r="BE5" s="120"/>
      <c r="BF5" s="120"/>
      <c r="BG5" s="120"/>
      <c r="BH5" s="120"/>
      <c r="BI5" s="120"/>
      <c r="BJ5" s="120"/>
      <c r="BK5" s="49" t="s">
        <v>24</v>
      </c>
      <c r="BL5" s="49"/>
      <c r="BM5" s="49"/>
      <c r="BN5" s="49"/>
      <c r="BO5" s="49"/>
      <c r="BP5" s="49"/>
      <c r="BQ5" s="120" t="s">
        <v>100</v>
      </c>
      <c r="BR5" s="120"/>
      <c r="BS5" s="120"/>
      <c r="BT5" s="120"/>
      <c r="BU5" s="120"/>
      <c r="BV5" s="120"/>
      <c r="BW5" s="120"/>
      <c r="BX5" s="120"/>
      <c r="BY5" s="120"/>
    </row>
    <row r="6" spans="1:79" x14ac:dyDescent="0.15">
      <c r="C6" s="49"/>
      <c r="D6" s="49"/>
      <c r="E6" s="49"/>
      <c r="F6" s="49"/>
      <c r="G6" s="49"/>
      <c r="H6" s="49"/>
      <c r="I6" s="132"/>
      <c r="J6" s="132"/>
      <c r="K6" s="132"/>
      <c r="L6" s="132"/>
      <c r="M6" s="132"/>
      <c r="N6" s="132"/>
      <c r="O6" s="132"/>
      <c r="P6" s="132"/>
      <c r="Q6" s="132"/>
      <c r="R6" s="132"/>
      <c r="S6" s="132"/>
      <c r="T6" s="132"/>
      <c r="U6" s="132"/>
      <c r="V6" s="132"/>
      <c r="W6" s="49"/>
      <c r="X6" s="49"/>
      <c r="Y6" s="49"/>
      <c r="Z6" s="49"/>
      <c r="AA6" s="49"/>
      <c r="AB6" s="49"/>
      <c r="AC6" s="132"/>
      <c r="AD6" s="132"/>
      <c r="AE6" s="132"/>
      <c r="AF6" s="132"/>
      <c r="AG6" s="132"/>
      <c r="AH6" s="132"/>
      <c r="AI6" s="132"/>
      <c r="AJ6" s="132"/>
      <c r="AK6" s="132"/>
      <c r="AQ6" s="49"/>
      <c r="AR6" s="49"/>
      <c r="AS6" s="49"/>
      <c r="AT6" s="49"/>
      <c r="AU6" s="49"/>
      <c r="AV6" s="49"/>
      <c r="AW6" s="120"/>
      <c r="AX6" s="120"/>
      <c r="AY6" s="120"/>
      <c r="AZ6" s="120"/>
      <c r="BA6" s="120"/>
      <c r="BB6" s="120"/>
      <c r="BC6" s="120"/>
      <c r="BD6" s="120"/>
      <c r="BE6" s="120"/>
      <c r="BF6" s="120"/>
      <c r="BG6" s="120"/>
      <c r="BH6" s="120"/>
      <c r="BI6" s="120"/>
      <c r="BJ6" s="120"/>
      <c r="BK6" s="49"/>
      <c r="BL6" s="49"/>
      <c r="BM6" s="49"/>
      <c r="BN6" s="49"/>
      <c r="BO6" s="49"/>
      <c r="BP6" s="49"/>
      <c r="BQ6" s="120"/>
      <c r="BR6" s="120"/>
      <c r="BS6" s="120"/>
      <c r="BT6" s="120"/>
      <c r="BU6" s="120"/>
      <c r="BV6" s="120"/>
      <c r="BW6" s="120"/>
      <c r="BX6" s="120"/>
      <c r="BY6" s="120"/>
    </row>
    <row r="7" spans="1:79" x14ac:dyDescent="0.15">
      <c r="C7" s="49" t="s">
        <v>32</v>
      </c>
      <c r="D7" s="49"/>
      <c r="E7" s="49"/>
      <c r="F7" s="49"/>
      <c r="G7" s="49"/>
      <c r="H7" s="49"/>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Q7" s="49" t="s">
        <v>32</v>
      </c>
      <c r="AR7" s="49"/>
      <c r="AS7" s="49"/>
      <c r="AT7" s="49"/>
      <c r="AU7" s="49"/>
      <c r="AV7" s="49"/>
      <c r="AW7" s="120" t="s">
        <v>101</v>
      </c>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row>
    <row r="8" spans="1:79" x14ac:dyDescent="0.15">
      <c r="C8" s="49"/>
      <c r="D8" s="49"/>
      <c r="E8" s="49"/>
      <c r="F8" s="49"/>
      <c r="G8" s="49"/>
      <c r="H8" s="49"/>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Q8" s="49"/>
      <c r="AR8" s="49"/>
      <c r="AS8" s="49"/>
      <c r="AT8" s="49"/>
      <c r="AU8" s="49"/>
      <c r="AV8" s="49"/>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row>
    <row r="9" spans="1:79" x14ac:dyDescent="0.15">
      <c r="C9" s="49" t="s">
        <v>33</v>
      </c>
      <c r="D9" s="49"/>
      <c r="E9" s="49"/>
      <c r="F9" s="49"/>
      <c r="G9" s="49"/>
      <c r="H9" s="49"/>
      <c r="I9" s="132"/>
      <c r="J9" s="132"/>
      <c r="K9" s="132"/>
      <c r="L9" s="132"/>
      <c r="M9" s="132"/>
      <c r="N9" s="132"/>
      <c r="O9" s="132"/>
      <c r="P9" s="132"/>
      <c r="Q9" s="132"/>
      <c r="R9" s="132"/>
      <c r="S9" s="132"/>
      <c r="T9" s="132"/>
      <c r="U9" s="132"/>
      <c r="V9" s="132"/>
      <c r="W9" s="49" t="s">
        <v>12</v>
      </c>
      <c r="X9" s="49"/>
      <c r="Y9" s="49"/>
      <c r="Z9" s="49"/>
      <c r="AA9" s="49"/>
      <c r="AB9" s="49"/>
      <c r="AC9" s="132"/>
      <c r="AD9" s="132"/>
      <c r="AE9" s="132"/>
      <c r="AF9" s="132"/>
      <c r="AG9" s="132"/>
      <c r="AH9" s="132"/>
      <c r="AI9" s="132"/>
      <c r="AJ9" s="132"/>
      <c r="AK9" s="132"/>
      <c r="AQ9" s="49" t="s">
        <v>33</v>
      </c>
      <c r="AR9" s="49"/>
      <c r="AS9" s="49"/>
      <c r="AT9" s="49"/>
      <c r="AU9" s="49"/>
      <c r="AV9" s="49"/>
      <c r="AW9" s="120" t="s">
        <v>102</v>
      </c>
      <c r="AX9" s="120"/>
      <c r="AY9" s="120"/>
      <c r="AZ9" s="120"/>
      <c r="BA9" s="120"/>
      <c r="BB9" s="120"/>
      <c r="BC9" s="120"/>
      <c r="BD9" s="120"/>
      <c r="BE9" s="120"/>
      <c r="BF9" s="120"/>
      <c r="BG9" s="120"/>
      <c r="BH9" s="120"/>
      <c r="BI9" s="120"/>
      <c r="BJ9" s="120"/>
      <c r="BK9" s="49" t="s">
        <v>12</v>
      </c>
      <c r="BL9" s="49"/>
      <c r="BM9" s="49"/>
      <c r="BN9" s="49"/>
      <c r="BO9" s="49"/>
      <c r="BP9" s="49"/>
      <c r="BQ9" s="120" t="s">
        <v>103</v>
      </c>
      <c r="BR9" s="120"/>
      <c r="BS9" s="120"/>
      <c r="BT9" s="120"/>
      <c r="BU9" s="120"/>
      <c r="BV9" s="120"/>
      <c r="BW9" s="120"/>
      <c r="BX9" s="120"/>
      <c r="BY9" s="120"/>
    </row>
    <row r="10" spans="1:79" x14ac:dyDescent="0.15">
      <c r="C10" s="49"/>
      <c r="D10" s="49"/>
      <c r="E10" s="49"/>
      <c r="F10" s="49"/>
      <c r="G10" s="49"/>
      <c r="H10" s="49"/>
      <c r="I10" s="132"/>
      <c r="J10" s="132"/>
      <c r="K10" s="132"/>
      <c r="L10" s="132"/>
      <c r="M10" s="132"/>
      <c r="N10" s="132"/>
      <c r="O10" s="132"/>
      <c r="P10" s="132"/>
      <c r="Q10" s="132"/>
      <c r="R10" s="132"/>
      <c r="S10" s="132"/>
      <c r="T10" s="132"/>
      <c r="U10" s="132"/>
      <c r="V10" s="132"/>
      <c r="W10" s="49"/>
      <c r="X10" s="49"/>
      <c r="Y10" s="49"/>
      <c r="Z10" s="49"/>
      <c r="AA10" s="49"/>
      <c r="AB10" s="49"/>
      <c r="AC10" s="132"/>
      <c r="AD10" s="132"/>
      <c r="AE10" s="132"/>
      <c r="AF10" s="132"/>
      <c r="AG10" s="132"/>
      <c r="AH10" s="132"/>
      <c r="AI10" s="132"/>
      <c r="AJ10" s="132"/>
      <c r="AK10" s="132"/>
      <c r="AQ10" s="49"/>
      <c r="AR10" s="49"/>
      <c r="AS10" s="49"/>
      <c r="AT10" s="49"/>
      <c r="AU10" s="49"/>
      <c r="AV10" s="49"/>
      <c r="AW10" s="120"/>
      <c r="AX10" s="120"/>
      <c r="AY10" s="120"/>
      <c r="AZ10" s="120"/>
      <c r="BA10" s="120"/>
      <c r="BB10" s="120"/>
      <c r="BC10" s="120"/>
      <c r="BD10" s="120"/>
      <c r="BE10" s="120"/>
      <c r="BF10" s="120"/>
      <c r="BG10" s="120"/>
      <c r="BH10" s="120"/>
      <c r="BI10" s="120"/>
      <c r="BJ10" s="120"/>
      <c r="BK10" s="49"/>
      <c r="BL10" s="49"/>
      <c r="BM10" s="49"/>
      <c r="BN10" s="49"/>
      <c r="BO10" s="49"/>
      <c r="BP10" s="49"/>
      <c r="BQ10" s="120"/>
      <c r="BR10" s="120"/>
      <c r="BS10" s="120"/>
      <c r="BT10" s="120"/>
      <c r="BU10" s="120"/>
      <c r="BV10" s="120"/>
      <c r="BW10" s="120"/>
      <c r="BX10" s="120"/>
      <c r="BY10" s="120"/>
    </row>
    <row r="11" spans="1:79" x14ac:dyDescent="0.15">
      <c r="C11" s="49" t="s">
        <v>13</v>
      </c>
      <c r="D11" s="49"/>
      <c r="E11" s="49"/>
      <c r="F11" s="49"/>
      <c r="G11" s="49"/>
      <c r="H11" s="49"/>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Q11" s="49" t="s">
        <v>13</v>
      </c>
      <c r="AR11" s="49"/>
      <c r="AS11" s="49"/>
      <c r="AT11" s="49"/>
      <c r="AU11" s="49"/>
      <c r="AV11" s="49"/>
      <c r="AW11" s="120" t="s">
        <v>104</v>
      </c>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row>
    <row r="12" spans="1:79" x14ac:dyDescent="0.15">
      <c r="C12" s="49"/>
      <c r="D12" s="49"/>
      <c r="E12" s="49"/>
      <c r="F12" s="49"/>
      <c r="G12" s="49"/>
      <c r="H12" s="49"/>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Q12" s="49"/>
      <c r="AR12" s="49"/>
      <c r="AS12" s="49"/>
      <c r="AT12" s="49"/>
      <c r="AU12" s="49"/>
      <c r="AV12" s="49"/>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row>
    <row r="14" spans="1:79" x14ac:dyDescent="0.15">
      <c r="A14" s="37" t="s">
        <v>25</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O14" s="37" t="s">
        <v>25</v>
      </c>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row>
    <row r="15" spans="1:79" x14ac:dyDescent="0.15">
      <c r="B15" s="36"/>
      <c r="C15" s="36"/>
      <c r="D15" s="38" t="s">
        <v>26</v>
      </c>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R15" s="38" t="s">
        <v>26</v>
      </c>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row>
    <row r="16" spans="1:79" x14ac:dyDescent="0.15">
      <c r="B16" s="36"/>
      <c r="C16" s="36"/>
      <c r="D16" s="38" t="s">
        <v>27</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R16" s="38" t="s">
        <v>27</v>
      </c>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row>
    <row r="17" spans="1:82" x14ac:dyDescent="0.15">
      <c r="B17" s="36"/>
      <c r="C17" s="36"/>
      <c r="D17" s="38" t="s">
        <v>28</v>
      </c>
      <c r="E17" s="38"/>
      <c r="F17" s="38"/>
      <c r="G17" s="38"/>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4" t="s">
        <v>29</v>
      </c>
      <c r="AR17" s="38" t="s">
        <v>28</v>
      </c>
      <c r="AS17" s="38"/>
      <c r="AT17" s="38"/>
      <c r="AU17" s="38"/>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4" t="s">
        <v>29</v>
      </c>
    </row>
    <row r="19" spans="1:82" x14ac:dyDescent="0.15">
      <c r="A19" s="37" t="s">
        <v>30</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O19" s="37" t="s">
        <v>30</v>
      </c>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row>
    <row r="20" spans="1:82" x14ac:dyDescent="0.15">
      <c r="B20" s="150"/>
      <c r="C20" s="151"/>
      <c r="D20" s="122" t="s">
        <v>80</v>
      </c>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P20" s="54"/>
      <c r="AQ20" s="56"/>
      <c r="AR20" s="122" t="s">
        <v>106</v>
      </c>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C20" s="36" t="b">
        <v>0</v>
      </c>
    </row>
    <row r="21" spans="1:82" x14ac:dyDescent="0.15">
      <c r="B21" s="152"/>
      <c r="C21" s="153"/>
      <c r="D21" s="123"/>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P21" s="115"/>
      <c r="AQ21" s="116"/>
      <c r="AR21" s="123"/>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row>
    <row r="22" spans="1:82" x14ac:dyDescent="0.15">
      <c r="B22" s="154"/>
      <c r="C22" s="155"/>
      <c r="D22" s="124" t="s">
        <v>37</v>
      </c>
      <c r="E22" s="125"/>
      <c r="F22" s="125"/>
      <c r="G22" s="125"/>
      <c r="H22" s="125"/>
      <c r="I22" s="125"/>
      <c r="J22" s="125"/>
      <c r="K22" s="125"/>
      <c r="L22" s="125"/>
      <c r="M22" s="125"/>
      <c r="N22" s="125"/>
      <c r="O22" s="125"/>
      <c r="P22" s="125"/>
      <c r="Q22" s="125"/>
      <c r="R22" s="125"/>
      <c r="S22" s="125"/>
      <c r="T22" s="125"/>
      <c r="U22" s="125"/>
      <c r="V22" s="125"/>
      <c r="W22" s="125"/>
      <c r="X22" s="125"/>
      <c r="Y22" s="125"/>
      <c r="Z22" s="125"/>
      <c r="AA22" s="126"/>
      <c r="AB22" s="133"/>
      <c r="AC22" s="134"/>
      <c r="AD22" s="3" t="s">
        <v>36</v>
      </c>
      <c r="AE22" s="133"/>
      <c r="AF22" s="134"/>
      <c r="AG22" s="3" t="s">
        <v>35</v>
      </c>
      <c r="AH22" s="133"/>
      <c r="AI22" s="134"/>
      <c r="AJ22" s="129" t="s">
        <v>34</v>
      </c>
      <c r="AK22" s="130"/>
      <c r="AL22" s="130"/>
      <c r="AM22" s="130"/>
      <c r="AP22" s="57"/>
      <c r="AQ22" s="59"/>
      <c r="AR22" s="124" t="s">
        <v>107</v>
      </c>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6"/>
      <c r="BP22" s="127">
        <v>5</v>
      </c>
      <c r="BQ22" s="128"/>
      <c r="BR22" s="3" t="s">
        <v>36</v>
      </c>
      <c r="BS22" s="127">
        <v>10</v>
      </c>
      <c r="BT22" s="128"/>
      <c r="BU22" s="3" t="s">
        <v>35</v>
      </c>
      <c r="BV22" s="127">
        <v>1</v>
      </c>
      <c r="BW22" s="128"/>
      <c r="BX22" s="129" t="s">
        <v>34</v>
      </c>
      <c r="BY22" s="130"/>
      <c r="BZ22" s="130"/>
      <c r="CA22" s="130"/>
    </row>
    <row r="23" spans="1:82" x14ac:dyDescent="0.15">
      <c r="B23" s="150"/>
      <c r="C23" s="151"/>
      <c r="D23" s="117" t="s">
        <v>39</v>
      </c>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P23" s="54"/>
      <c r="AQ23" s="56"/>
      <c r="AR23" s="117" t="s">
        <v>108</v>
      </c>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C23" s="36" t="b">
        <v>0</v>
      </c>
      <c r="CD23" s="2" t="str">
        <f>IF(CC20=TRUE,IF(CC23=FALSE,"OK","NG"),IF(CC23=TRUE,"OK","NG"))</f>
        <v>NG</v>
      </c>
    </row>
    <row r="24" spans="1:82" x14ac:dyDescent="0.15">
      <c r="B24" s="152"/>
      <c r="C24" s="153"/>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P24" s="115"/>
      <c r="AQ24" s="116"/>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row>
    <row r="25" spans="1:82" x14ac:dyDescent="0.15">
      <c r="B25" s="154"/>
      <c r="C25" s="155"/>
      <c r="D25" s="119" t="s">
        <v>82</v>
      </c>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P25" s="57"/>
      <c r="AQ25" s="59"/>
      <c r="AR25" s="119" t="s">
        <v>109</v>
      </c>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row>
    <row r="27" spans="1:82" x14ac:dyDescent="0.15">
      <c r="A27" s="37" t="s">
        <v>70</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O27" s="37" t="s">
        <v>70</v>
      </c>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row>
    <row r="28" spans="1:82" ht="13.5" customHeight="1" x14ac:dyDescent="0.15">
      <c r="A28" s="68" t="s">
        <v>3</v>
      </c>
      <c r="B28" s="68"/>
      <c r="C28" s="68"/>
      <c r="D28" s="68"/>
      <c r="E28" s="68"/>
      <c r="F28" s="68"/>
      <c r="G28" s="68"/>
      <c r="H28" s="68"/>
      <c r="I28" s="68"/>
      <c r="J28" s="68" t="s">
        <v>65</v>
      </c>
      <c r="K28" s="68"/>
      <c r="L28" s="68"/>
      <c r="M28" s="68"/>
      <c r="N28" s="68"/>
      <c r="O28" s="68"/>
      <c r="P28" s="68" t="s">
        <v>23</v>
      </c>
      <c r="Q28" s="68"/>
      <c r="R28" s="68"/>
      <c r="S28" s="68"/>
      <c r="T28" s="68"/>
      <c r="U28" s="68"/>
      <c r="V28" s="68" t="s">
        <v>64</v>
      </c>
      <c r="W28" s="68"/>
      <c r="X28" s="68"/>
      <c r="Y28" s="68"/>
      <c r="Z28" s="68"/>
      <c r="AA28" s="68"/>
      <c r="AB28" s="6"/>
      <c r="AC28" s="6"/>
      <c r="AD28" s="5"/>
      <c r="AE28" s="6"/>
      <c r="AF28" s="6"/>
      <c r="AG28" s="6"/>
      <c r="AH28" s="6"/>
      <c r="AI28" s="5"/>
      <c r="AJ28" s="6"/>
      <c r="AK28" s="6"/>
      <c r="AL28" s="6"/>
      <c r="AM28" s="6"/>
      <c r="AO28" s="68" t="s">
        <v>3</v>
      </c>
      <c r="AP28" s="68"/>
      <c r="AQ28" s="68"/>
      <c r="AR28" s="68"/>
      <c r="AS28" s="68"/>
      <c r="AT28" s="68"/>
      <c r="AU28" s="68"/>
      <c r="AV28" s="68"/>
      <c r="AW28" s="68"/>
      <c r="AX28" s="68" t="s">
        <v>65</v>
      </c>
      <c r="AY28" s="68"/>
      <c r="AZ28" s="68"/>
      <c r="BA28" s="68"/>
      <c r="BB28" s="68"/>
      <c r="BC28" s="68"/>
      <c r="BD28" s="68" t="s">
        <v>23</v>
      </c>
      <c r="BE28" s="68"/>
      <c r="BF28" s="68"/>
      <c r="BG28" s="68"/>
      <c r="BH28" s="68"/>
      <c r="BI28" s="68"/>
      <c r="BJ28" s="68" t="s">
        <v>64</v>
      </c>
      <c r="BK28" s="68"/>
      <c r="BL28" s="68"/>
      <c r="BM28" s="68"/>
      <c r="BN28" s="68"/>
      <c r="BO28" s="68"/>
      <c r="BP28" s="6"/>
      <c r="BQ28" s="6"/>
      <c r="BR28" s="5"/>
      <c r="BS28" s="6"/>
      <c r="BT28" s="6"/>
      <c r="BU28" s="6"/>
      <c r="BV28" s="6"/>
      <c r="BW28" s="5"/>
      <c r="BX28" s="6"/>
      <c r="BY28" s="6"/>
      <c r="BZ28" s="6"/>
      <c r="CA28" s="6"/>
    </row>
    <row r="29" spans="1:82" ht="13.5" customHeight="1" x14ac:dyDescent="0.1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
      <c r="AC29" s="6"/>
      <c r="AD29" s="6"/>
      <c r="AE29" s="6"/>
      <c r="AF29" s="6"/>
      <c r="AG29" s="6"/>
      <c r="AH29" s="6"/>
      <c r="AI29" s="6"/>
      <c r="AJ29" s="6"/>
      <c r="AK29" s="6"/>
      <c r="AL29" s="6"/>
      <c r="AM29" s="6"/>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
      <c r="BQ29" s="6"/>
      <c r="BR29" s="6"/>
      <c r="BS29" s="6"/>
      <c r="BT29" s="6"/>
      <c r="BU29" s="6"/>
      <c r="BV29" s="6"/>
      <c r="BW29" s="6"/>
      <c r="BX29" s="6"/>
      <c r="BY29" s="6"/>
      <c r="BZ29" s="6"/>
      <c r="CA29" s="6"/>
    </row>
    <row r="30" spans="1:82" ht="13.5" customHeight="1" x14ac:dyDescent="0.15">
      <c r="A30" s="109" t="s">
        <v>10</v>
      </c>
      <c r="B30" s="109"/>
      <c r="C30" s="109"/>
      <c r="D30" s="109"/>
      <c r="E30" s="109"/>
      <c r="F30" s="109"/>
      <c r="G30" s="109"/>
      <c r="H30" s="109"/>
      <c r="I30" s="109"/>
      <c r="J30" s="141"/>
      <c r="K30" s="141"/>
      <c r="L30" s="141"/>
      <c r="M30" s="141"/>
      <c r="N30" s="141"/>
      <c r="O30" s="141"/>
      <c r="P30" s="139"/>
      <c r="Q30" s="139"/>
      <c r="R30" s="139"/>
      <c r="S30" s="139"/>
      <c r="T30" s="139"/>
      <c r="U30" s="139"/>
      <c r="V30" s="51">
        <f>J30*P30</f>
        <v>0</v>
      </c>
      <c r="W30" s="51"/>
      <c r="X30" s="51"/>
      <c r="Y30" s="51"/>
      <c r="Z30" s="51"/>
      <c r="AA30" s="51"/>
      <c r="AO30" s="109" t="s">
        <v>10</v>
      </c>
      <c r="AP30" s="109"/>
      <c r="AQ30" s="109"/>
      <c r="AR30" s="109"/>
      <c r="AS30" s="109"/>
      <c r="AT30" s="109"/>
      <c r="AU30" s="109"/>
      <c r="AV30" s="109"/>
      <c r="AW30" s="109"/>
      <c r="AX30" s="110">
        <v>279</v>
      </c>
      <c r="AY30" s="110"/>
      <c r="AZ30" s="110"/>
      <c r="BA30" s="110"/>
      <c r="BB30" s="110"/>
      <c r="BC30" s="110"/>
      <c r="BD30" s="111">
        <v>3.5</v>
      </c>
      <c r="BE30" s="111"/>
      <c r="BF30" s="111"/>
      <c r="BG30" s="111"/>
      <c r="BH30" s="111"/>
      <c r="BI30" s="111"/>
      <c r="BJ30" s="51">
        <f>ROUNDDOWN(AX30*BD30,0)</f>
        <v>976</v>
      </c>
      <c r="BK30" s="51"/>
      <c r="BL30" s="51"/>
      <c r="BM30" s="51"/>
      <c r="BN30" s="51"/>
      <c r="BO30" s="51"/>
    </row>
    <row r="31" spans="1:82" ht="13.5" customHeight="1" x14ac:dyDescent="0.15">
      <c r="A31" s="109"/>
      <c r="B31" s="109"/>
      <c r="C31" s="109"/>
      <c r="D31" s="109"/>
      <c r="E31" s="109"/>
      <c r="F31" s="109"/>
      <c r="G31" s="109"/>
      <c r="H31" s="109"/>
      <c r="I31" s="109"/>
      <c r="J31" s="141"/>
      <c r="K31" s="141"/>
      <c r="L31" s="141"/>
      <c r="M31" s="141"/>
      <c r="N31" s="141"/>
      <c r="O31" s="141"/>
      <c r="P31" s="139"/>
      <c r="Q31" s="139"/>
      <c r="R31" s="139"/>
      <c r="S31" s="139"/>
      <c r="T31" s="139"/>
      <c r="U31" s="139"/>
      <c r="V31" s="51"/>
      <c r="W31" s="51"/>
      <c r="X31" s="51"/>
      <c r="Y31" s="51"/>
      <c r="Z31" s="51"/>
      <c r="AA31" s="51"/>
      <c r="AO31" s="109"/>
      <c r="AP31" s="109"/>
      <c r="AQ31" s="109"/>
      <c r="AR31" s="109"/>
      <c r="AS31" s="109"/>
      <c r="AT31" s="109"/>
      <c r="AU31" s="109"/>
      <c r="AV31" s="109"/>
      <c r="AW31" s="109"/>
      <c r="AX31" s="110"/>
      <c r="AY31" s="110"/>
      <c r="AZ31" s="110"/>
      <c r="BA31" s="110"/>
      <c r="BB31" s="110"/>
      <c r="BC31" s="110"/>
      <c r="BD31" s="111"/>
      <c r="BE31" s="111"/>
      <c r="BF31" s="111"/>
      <c r="BG31" s="111"/>
      <c r="BH31" s="111"/>
      <c r="BI31" s="111"/>
      <c r="BJ31" s="51"/>
      <c r="BK31" s="51"/>
      <c r="BL31" s="51"/>
      <c r="BM31" s="51"/>
      <c r="BN31" s="51"/>
      <c r="BO31" s="51"/>
    </row>
    <row r="32" spans="1:82" ht="13.5" customHeight="1" x14ac:dyDescent="0.15">
      <c r="A32" s="109" t="s">
        <v>16</v>
      </c>
      <c r="B32" s="109"/>
      <c r="C32" s="109"/>
      <c r="D32" s="109"/>
      <c r="E32" s="109"/>
      <c r="F32" s="109"/>
      <c r="G32" s="109"/>
      <c r="H32" s="109"/>
      <c r="I32" s="109"/>
      <c r="J32" s="140"/>
      <c r="K32" s="140"/>
      <c r="L32" s="140"/>
      <c r="M32" s="140"/>
      <c r="N32" s="140"/>
      <c r="O32" s="140"/>
      <c r="P32" s="139"/>
      <c r="Q32" s="139"/>
      <c r="R32" s="139"/>
      <c r="S32" s="139"/>
      <c r="T32" s="139"/>
      <c r="U32" s="139"/>
      <c r="V32" s="51">
        <f t="shared" ref="V32" si="0">J32*P32</f>
        <v>0</v>
      </c>
      <c r="W32" s="51"/>
      <c r="X32" s="51"/>
      <c r="Y32" s="51"/>
      <c r="Z32" s="51"/>
      <c r="AA32" s="51"/>
      <c r="AO32" s="109" t="s">
        <v>16</v>
      </c>
      <c r="AP32" s="109"/>
      <c r="AQ32" s="109"/>
      <c r="AR32" s="109"/>
      <c r="AS32" s="109"/>
      <c r="AT32" s="109"/>
      <c r="AU32" s="109"/>
      <c r="AV32" s="109"/>
      <c r="AW32" s="109"/>
      <c r="AX32" s="112">
        <v>93</v>
      </c>
      <c r="AY32" s="112"/>
      <c r="AZ32" s="112"/>
      <c r="BA32" s="112"/>
      <c r="BB32" s="112"/>
      <c r="BC32" s="112"/>
      <c r="BD32" s="111">
        <v>100</v>
      </c>
      <c r="BE32" s="111"/>
      <c r="BF32" s="111"/>
      <c r="BG32" s="111"/>
      <c r="BH32" s="111"/>
      <c r="BI32" s="111"/>
      <c r="BJ32" s="51">
        <f t="shared" ref="BJ32" si="1">ROUNDDOWN(AX32*BD32,0)</f>
        <v>9300</v>
      </c>
      <c r="BK32" s="51"/>
      <c r="BL32" s="51"/>
      <c r="BM32" s="51"/>
      <c r="BN32" s="51"/>
      <c r="BO32" s="51"/>
    </row>
    <row r="33" spans="1:79" ht="13.5" customHeight="1" x14ac:dyDescent="0.15">
      <c r="A33" s="109"/>
      <c r="B33" s="109"/>
      <c r="C33" s="109"/>
      <c r="D33" s="109"/>
      <c r="E33" s="109"/>
      <c r="F33" s="109"/>
      <c r="G33" s="109"/>
      <c r="H33" s="109"/>
      <c r="I33" s="109"/>
      <c r="J33" s="140"/>
      <c r="K33" s="140"/>
      <c r="L33" s="140"/>
      <c r="M33" s="140"/>
      <c r="N33" s="140"/>
      <c r="O33" s="140"/>
      <c r="P33" s="139"/>
      <c r="Q33" s="139"/>
      <c r="R33" s="139"/>
      <c r="S33" s="139"/>
      <c r="T33" s="139"/>
      <c r="U33" s="139"/>
      <c r="V33" s="51"/>
      <c r="W33" s="51"/>
      <c r="X33" s="51"/>
      <c r="Y33" s="51"/>
      <c r="Z33" s="51"/>
      <c r="AA33" s="51"/>
      <c r="AO33" s="109"/>
      <c r="AP33" s="109"/>
      <c r="AQ33" s="109"/>
      <c r="AR33" s="109"/>
      <c r="AS33" s="109"/>
      <c r="AT33" s="109"/>
      <c r="AU33" s="109"/>
      <c r="AV33" s="109"/>
      <c r="AW33" s="109"/>
      <c r="AX33" s="112"/>
      <c r="AY33" s="112"/>
      <c r="AZ33" s="112"/>
      <c r="BA33" s="112"/>
      <c r="BB33" s="112"/>
      <c r="BC33" s="112"/>
      <c r="BD33" s="111"/>
      <c r="BE33" s="111"/>
      <c r="BF33" s="111"/>
      <c r="BG33" s="111"/>
      <c r="BH33" s="111"/>
      <c r="BI33" s="111"/>
      <c r="BJ33" s="51"/>
      <c r="BK33" s="51"/>
      <c r="BL33" s="51"/>
      <c r="BM33" s="51"/>
      <c r="BN33" s="51"/>
      <c r="BO33" s="51"/>
    </row>
    <row r="34" spans="1:79" ht="13.5" customHeight="1" x14ac:dyDescent="0.15">
      <c r="A34" s="109" t="s">
        <v>11</v>
      </c>
      <c r="B34" s="109"/>
      <c r="C34" s="109"/>
      <c r="D34" s="109"/>
      <c r="E34" s="109"/>
      <c r="F34" s="109"/>
      <c r="G34" s="109"/>
      <c r="H34" s="109"/>
      <c r="I34" s="109"/>
      <c r="J34" s="141"/>
      <c r="K34" s="141"/>
      <c r="L34" s="141"/>
      <c r="M34" s="141"/>
      <c r="N34" s="141"/>
      <c r="O34" s="141"/>
      <c r="P34" s="139"/>
      <c r="Q34" s="139"/>
      <c r="R34" s="139"/>
      <c r="S34" s="139"/>
      <c r="T34" s="139"/>
      <c r="U34" s="139"/>
      <c r="V34" s="51">
        <f t="shared" ref="V34" si="2">J34*P34</f>
        <v>0</v>
      </c>
      <c r="W34" s="51"/>
      <c r="X34" s="51"/>
      <c r="Y34" s="51"/>
      <c r="Z34" s="51"/>
      <c r="AA34" s="51"/>
      <c r="AO34" s="109" t="s">
        <v>11</v>
      </c>
      <c r="AP34" s="109"/>
      <c r="AQ34" s="109"/>
      <c r="AR34" s="109"/>
      <c r="AS34" s="109"/>
      <c r="AT34" s="109"/>
      <c r="AU34" s="109"/>
      <c r="AV34" s="109"/>
      <c r="AW34" s="109"/>
      <c r="AX34" s="110">
        <v>93</v>
      </c>
      <c r="AY34" s="110"/>
      <c r="AZ34" s="110"/>
      <c r="BA34" s="110"/>
      <c r="BB34" s="110"/>
      <c r="BC34" s="110"/>
      <c r="BD34" s="111">
        <v>50</v>
      </c>
      <c r="BE34" s="111"/>
      <c r="BF34" s="111"/>
      <c r="BG34" s="111"/>
      <c r="BH34" s="111"/>
      <c r="BI34" s="111"/>
      <c r="BJ34" s="51">
        <f t="shared" ref="BJ34" si="3">ROUNDDOWN(AX34*BD34,0)</f>
        <v>4650</v>
      </c>
      <c r="BK34" s="51"/>
      <c r="BL34" s="51"/>
      <c r="BM34" s="51"/>
      <c r="BN34" s="51"/>
      <c r="BO34" s="51"/>
    </row>
    <row r="35" spans="1:79" ht="13.5" customHeight="1" x14ac:dyDescent="0.15">
      <c r="A35" s="109"/>
      <c r="B35" s="109"/>
      <c r="C35" s="109"/>
      <c r="D35" s="109"/>
      <c r="E35" s="109"/>
      <c r="F35" s="109"/>
      <c r="G35" s="109"/>
      <c r="H35" s="109"/>
      <c r="I35" s="109"/>
      <c r="J35" s="141"/>
      <c r="K35" s="141"/>
      <c r="L35" s="141"/>
      <c r="M35" s="141"/>
      <c r="N35" s="141"/>
      <c r="O35" s="141"/>
      <c r="P35" s="139"/>
      <c r="Q35" s="139"/>
      <c r="R35" s="139"/>
      <c r="S35" s="139"/>
      <c r="T35" s="139"/>
      <c r="U35" s="139"/>
      <c r="V35" s="51"/>
      <c r="W35" s="51"/>
      <c r="X35" s="51"/>
      <c r="Y35" s="51"/>
      <c r="Z35" s="51"/>
      <c r="AA35" s="51"/>
      <c r="AO35" s="109"/>
      <c r="AP35" s="109"/>
      <c r="AQ35" s="109"/>
      <c r="AR35" s="109"/>
      <c r="AS35" s="109"/>
      <c r="AT35" s="109"/>
      <c r="AU35" s="109"/>
      <c r="AV35" s="109"/>
      <c r="AW35" s="109"/>
      <c r="AX35" s="110"/>
      <c r="AY35" s="110"/>
      <c r="AZ35" s="110"/>
      <c r="BA35" s="110"/>
      <c r="BB35" s="110"/>
      <c r="BC35" s="110"/>
      <c r="BD35" s="111"/>
      <c r="BE35" s="111"/>
      <c r="BF35" s="111"/>
      <c r="BG35" s="111"/>
      <c r="BH35" s="111"/>
      <c r="BI35" s="111"/>
      <c r="BJ35" s="51"/>
      <c r="BK35" s="51"/>
      <c r="BL35" s="51"/>
      <c r="BM35" s="51"/>
      <c r="BN35" s="51"/>
      <c r="BO35" s="51"/>
    </row>
    <row r="36" spans="1:79" ht="13.5" customHeight="1" x14ac:dyDescent="0.15">
      <c r="A36" s="109" t="s">
        <v>17</v>
      </c>
      <c r="B36" s="109"/>
      <c r="C36" s="109"/>
      <c r="D36" s="109"/>
      <c r="E36" s="109"/>
      <c r="F36" s="109"/>
      <c r="G36" s="109"/>
      <c r="H36" s="109"/>
      <c r="I36" s="109"/>
      <c r="J36" s="149"/>
      <c r="K36" s="149"/>
      <c r="L36" s="149"/>
      <c r="M36" s="149"/>
      <c r="N36" s="149"/>
      <c r="O36" s="149"/>
      <c r="P36" s="139"/>
      <c r="Q36" s="139"/>
      <c r="R36" s="139"/>
      <c r="S36" s="139"/>
      <c r="T36" s="139"/>
      <c r="U36" s="139"/>
      <c r="V36" s="51">
        <f t="shared" ref="V36" si="4">J36*P36</f>
        <v>0</v>
      </c>
      <c r="W36" s="51"/>
      <c r="X36" s="51"/>
      <c r="Y36" s="51"/>
      <c r="Z36" s="51"/>
      <c r="AA36" s="51"/>
      <c r="AO36" s="109" t="s">
        <v>17</v>
      </c>
      <c r="AP36" s="109"/>
      <c r="AQ36" s="109"/>
      <c r="AR36" s="109"/>
      <c r="AS36" s="109"/>
      <c r="AT36" s="109"/>
      <c r="AU36" s="109"/>
      <c r="AV36" s="109"/>
      <c r="AW36" s="109"/>
      <c r="AX36" s="114">
        <v>279</v>
      </c>
      <c r="AY36" s="114"/>
      <c r="AZ36" s="114"/>
      <c r="BA36" s="114"/>
      <c r="BB36" s="114"/>
      <c r="BC36" s="114"/>
      <c r="BD36" s="111">
        <v>5.5</v>
      </c>
      <c r="BE36" s="111"/>
      <c r="BF36" s="111"/>
      <c r="BG36" s="111"/>
      <c r="BH36" s="111"/>
      <c r="BI36" s="111"/>
      <c r="BJ36" s="51">
        <f t="shared" ref="BJ36" si="5">ROUNDDOWN(AX36*BD36,0)</f>
        <v>1534</v>
      </c>
      <c r="BK36" s="51"/>
      <c r="BL36" s="51"/>
      <c r="BM36" s="51"/>
      <c r="BN36" s="51"/>
      <c r="BO36" s="51"/>
    </row>
    <row r="37" spans="1:79" ht="13.5" customHeight="1" x14ac:dyDescent="0.15">
      <c r="A37" s="109"/>
      <c r="B37" s="109"/>
      <c r="C37" s="109"/>
      <c r="D37" s="109"/>
      <c r="E37" s="109"/>
      <c r="F37" s="109"/>
      <c r="G37" s="109"/>
      <c r="H37" s="109"/>
      <c r="I37" s="109"/>
      <c r="J37" s="149"/>
      <c r="K37" s="149"/>
      <c r="L37" s="149"/>
      <c r="M37" s="149"/>
      <c r="N37" s="149"/>
      <c r="O37" s="149"/>
      <c r="P37" s="139"/>
      <c r="Q37" s="139"/>
      <c r="R37" s="139"/>
      <c r="S37" s="139"/>
      <c r="T37" s="139"/>
      <c r="U37" s="139"/>
      <c r="V37" s="51"/>
      <c r="W37" s="51"/>
      <c r="X37" s="51"/>
      <c r="Y37" s="51"/>
      <c r="Z37" s="51"/>
      <c r="AA37" s="51"/>
      <c r="AO37" s="109"/>
      <c r="AP37" s="109"/>
      <c r="AQ37" s="109"/>
      <c r="AR37" s="109"/>
      <c r="AS37" s="109"/>
      <c r="AT37" s="109"/>
      <c r="AU37" s="109"/>
      <c r="AV37" s="109"/>
      <c r="AW37" s="109"/>
      <c r="AX37" s="114"/>
      <c r="AY37" s="114"/>
      <c r="AZ37" s="114"/>
      <c r="BA37" s="114"/>
      <c r="BB37" s="114"/>
      <c r="BC37" s="114"/>
      <c r="BD37" s="111"/>
      <c r="BE37" s="111"/>
      <c r="BF37" s="111"/>
      <c r="BG37" s="111"/>
      <c r="BH37" s="111"/>
      <c r="BI37" s="111"/>
      <c r="BJ37" s="51"/>
      <c r="BK37" s="51"/>
      <c r="BL37" s="51"/>
      <c r="BM37" s="51"/>
      <c r="BN37" s="51"/>
      <c r="BO37" s="51"/>
    </row>
    <row r="38" spans="1:79" ht="13.5" customHeight="1" x14ac:dyDescent="0.15">
      <c r="A38" s="109" t="s">
        <v>18</v>
      </c>
      <c r="B38" s="109"/>
      <c r="C38" s="109"/>
      <c r="D38" s="109"/>
      <c r="E38" s="109"/>
      <c r="F38" s="109"/>
      <c r="G38" s="109"/>
      <c r="H38" s="109"/>
      <c r="I38" s="109"/>
      <c r="J38" s="141"/>
      <c r="K38" s="141"/>
      <c r="L38" s="141"/>
      <c r="M38" s="141"/>
      <c r="N38" s="141"/>
      <c r="O38" s="141"/>
      <c r="P38" s="139"/>
      <c r="Q38" s="139"/>
      <c r="R38" s="139"/>
      <c r="S38" s="139"/>
      <c r="T38" s="139"/>
      <c r="U38" s="139"/>
      <c r="V38" s="51">
        <f t="shared" ref="V38" si="6">J38*P38</f>
        <v>0</v>
      </c>
      <c r="W38" s="51"/>
      <c r="X38" s="51"/>
      <c r="Y38" s="51"/>
      <c r="Z38" s="51"/>
      <c r="AA38" s="51"/>
      <c r="AO38" s="109" t="s">
        <v>18</v>
      </c>
      <c r="AP38" s="109"/>
      <c r="AQ38" s="109"/>
      <c r="AR38" s="109"/>
      <c r="AS38" s="109"/>
      <c r="AT38" s="109"/>
      <c r="AU38" s="109"/>
      <c r="AV38" s="109"/>
      <c r="AW38" s="109"/>
      <c r="AX38" s="110">
        <v>93</v>
      </c>
      <c r="AY38" s="110"/>
      <c r="AZ38" s="110"/>
      <c r="BA38" s="110"/>
      <c r="BB38" s="110"/>
      <c r="BC38" s="110"/>
      <c r="BD38" s="111">
        <v>50</v>
      </c>
      <c r="BE38" s="111"/>
      <c r="BF38" s="111"/>
      <c r="BG38" s="111"/>
      <c r="BH38" s="111"/>
      <c r="BI38" s="111"/>
      <c r="BJ38" s="51">
        <f t="shared" ref="BJ38" si="7">ROUNDDOWN(AX38*BD38,0)</f>
        <v>4650</v>
      </c>
      <c r="BK38" s="51"/>
      <c r="BL38" s="51"/>
      <c r="BM38" s="51"/>
      <c r="BN38" s="51"/>
      <c r="BO38" s="51"/>
    </row>
    <row r="39" spans="1:79" ht="13.5" customHeight="1" x14ac:dyDescent="0.15">
      <c r="A39" s="109"/>
      <c r="B39" s="109"/>
      <c r="C39" s="109"/>
      <c r="D39" s="109"/>
      <c r="E39" s="109"/>
      <c r="F39" s="109"/>
      <c r="G39" s="109"/>
      <c r="H39" s="109"/>
      <c r="I39" s="109"/>
      <c r="J39" s="141"/>
      <c r="K39" s="141"/>
      <c r="L39" s="141"/>
      <c r="M39" s="141"/>
      <c r="N39" s="141"/>
      <c r="O39" s="141"/>
      <c r="P39" s="139"/>
      <c r="Q39" s="139"/>
      <c r="R39" s="139"/>
      <c r="S39" s="139"/>
      <c r="T39" s="139"/>
      <c r="U39" s="139"/>
      <c r="V39" s="51"/>
      <c r="W39" s="51"/>
      <c r="X39" s="51"/>
      <c r="Y39" s="51"/>
      <c r="Z39" s="51"/>
      <c r="AA39" s="51"/>
      <c r="AO39" s="109"/>
      <c r="AP39" s="109"/>
      <c r="AQ39" s="109"/>
      <c r="AR39" s="109"/>
      <c r="AS39" s="109"/>
      <c r="AT39" s="109"/>
      <c r="AU39" s="109"/>
      <c r="AV39" s="109"/>
      <c r="AW39" s="109"/>
      <c r="AX39" s="110"/>
      <c r="AY39" s="110"/>
      <c r="AZ39" s="110"/>
      <c r="BA39" s="110"/>
      <c r="BB39" s="110"/>
      <c r="BC39" s="110"/>
      <c r="BD39" s="111"/>
      <c r="BE39" s="111"/>
      <c r="BF39" s="111"/>
      <c r="BG39" s="111"/>
      <c r="BH39" s="111"/>
      <c r="BI39" s="111"/>
      <c r="BJ39" s="51"/>
      <c r="BK39" s="51"/>
      <c r="BL39" s="51"/>
      <c r="BM39" s="51"/>
      <c r="BN39" s="51"/>
      <c r="BO39" s="51"/>
    </row>
    <row r="40" spans="1:79" ht="13.5" customHeight="1" x14ac:dyDescent="0.15">
      <c r="A40" s="109" t="s">
        <v>19</v>
      </c>
      <c r="B40" s="109"/>
      <c r="C40" s="109"/>
      <c r="D40" s="109"/>
      <c r="E40" s="109"/>
      <c r="F40" s="109"/>
      <c r="G40" s="109"/>
      <c r="H40" s="109"/>
      <c r="I40" s="109"/>
      <c r="J40" s="140"/>
      <c r="K40" s="140"/>
      <c r="L40" s="140"/>
      <c r="M40" s="140"/>
      <c r="N40" s="140"/>
      <c r="O40" s="140"/>
      <c r="P40" s="139"/>
      <c r="Q40" s="139"/>
      <c r="R40" s="139"/>
      <c r="S40" s="139"/>
      <c r="T40" s="139"/>
      <c r="U40" s="139"/>
      <c r="V40" s="51">
        <f t="shared" ref="V40" si="8">J40*P40</f>
        <v>0</v>
      </c>
      <c r="W40" s="51"/>
      <c r="X40" s="51"/>
      <c r="Y40" s="51"/>
      <c r="Z40" s="51"/>
      <c r="AA40" s="51"/>
      <c r="AO40" s="109" t="s">
        <v>19</v>
      </c>
      <c r="AP40" s="109"/>
      <c r="AQ40" s="109"/>
      <c r="AR40" s="109"/>
      <c r="AS40" s="109"/>
      <c r="AT40" s="109"/>
      <c r="AU40" s="109"/>
      <c r="AV40" s="109"/>
      <c r="AW40" s="109"/>
      <c r="AX40" s="112">
        <v>93</v>
      </c>
      <c r="AY40" s="112"/>
      <c r="AZ40" s="112"/>
      <c r="BA40" s="112"/>
      <c r="BB40" s="112"/>
      <c r="BC40" s="112"/>
      <c r="BD40" s="111">
        <v>150</v>
      </c>
      <c r="BE40" s="111"/>
      <c r="BF40" s="111"/>
      <c r="BG40" s="111"/>
      <c r="BH40" s="111"/>
      <c r="BI40" s="111"/>
      <c r="BJ40" s="51">
        <f t="shared" ref="BJ40" si="9">ROUNDDOWN(AX40*BD40,0)</f>
        <v>13950</v>
      </c>
      <c r="BK40" s="51"/>
      <c r="BL40" s="51"/>
      <c r="BM40" s="51"/>
      <c r="BN40" s="51"/>
      <c r="BO40" s="51"/>
    </row>
    <row r="41" spans="1:79" ht="13.5" customHeight="1" x14ac:dyDescent="0.15">
      <c r="A41" s="109"/>
      <c r="B41" s="109"/>
      <c r="C41" s="109"/>
      <c r="D41" s="109"/>
      <c r="E41" s="109"/>
      <c r="F41" s="109"/>
      <c r="G41" s="109"/>
      <c r="H41" s="109"/>
      <c r="I41" s="109"/>
      <c r="J41" s="140"/>
      <c r="K41" s="140"/>
      <c r="L41" s="140"/>
      <c r="M41" s="140"/>
      <c r="N41" s="140"/>
      <c r="O41" s="140"/>
      <c r="P41" s="139"/>
      <c r="Q41" s="139"/>
      <c r="R41" s="139"/>
      <c r="S41" s="139"/>
      <c r="T41" s="139"/>
      <c r="U41" s="139"/>
      <c r="V41" s="51"/>
      <c r="W41" s="51"/>
      <c r="X41" s="51"/>
      <c r="Y41" s="51"/>
      <c r="Z41" s="51"/>
      <c r="AA41" s="51"/>
      <c r="AO41" s="109"/>
      <c r="AP41" s="109"/>
      <c r="AQ41" s="109"/>
      <c r="AR41" s="109"/>
      <c r="AS41" s="109"/>
      <c r="AT41" s="109"/>
      <c r="AU41" s="109"/>
      <c r="AV41" s="109"/>
      <c r="AW41" s="109"/>
      <c r="AX41" s="112"/>
      <c r="AY41" s="112"/>
      <c r="AZ41" s="112"/>
      <c r="BA41" s="112"/>
      <c r="BB41" s="112"/>
      <c r="BC41" s="112"/>
      <c r="BD41" s="111"/>
      <c r="BE41" s="111"/>
      <c r="BF41" s="111"/>
      <c r="BG41" s="111"/>
      <c r="BH41" s="111"/>
      <c r="BI41" s="111"/>
      <c r="BJ41" s="51"/>
      <c r="BK41" s="51"/>
      <c r="BL41" s="51"/>
      <c r="BM41" s="51"/>
      <c r="BN41" s="51"/>
      <c r="BO41" s="51"/>
    </row>
    <row r="42" spans="1:79" ht="11.25" customHeight="1" x14ac:dyDescent="0.15"/>
    <row r="43" spans="1:79" ht="11.25" customHeight="1" x14ac:dyDescent="0.15">
      <c r="A43" s="7"/>
      <c r="B43" s="113" t="s">
        <v>79</v>
      </c>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O43" s="15"/>
      <c r="AP43" s="113" t="s">
        <v>79</v>
      </c>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row>
    <row r="44" spans="1:79" ht="13.5" customHeight="1" x14ac:dyDescent="0.15">
      <c r="A44" s="7"/>
      <c r="B44" s="68"/>
      <c r="C44" s="68"/>
      <c r="D44" s="68" t="s">
        <v>66</v>
      </c>
      <c r="E44" s="68"/>
      <c r="F44" s="68"/>
      <c r="G44" s="68"/>
      <c r="H44" s="68"/>
      <c r="I44" s="68"/>
      <c r="J44" s="68"/>
      <c r="K44" s="106"/>
      <c r="L44" s="107" t="s">
        <v>69</v>
      </c>
      <c r="M44" s="108"/>
      <c r="N44" s="70" t="s">
        <v>67</v>
      </c>
      <c r="O44" s="68"/>
      <c r="P44" s="68"/>
      <c r="Q44" s="68"/>
      <c r="R44" s="68"/>
      <c r="S44" s="68"/>
      <c r="T44" s="68"/>
      <c r="U44" s="68"/>
      <c r="V44" s="39" t="s">
        <v>105</v>
      </c>
      <c r="W44" s="39"/>
      <c r="X44" s="39"/>
      <c r="Y44" s="10"/>
      <c r="Z44" s="10"/>
      <c r="AA44" s="10"/>
      <c r="AO44" s="15"/>
      <c r="AP44" s="68"/>
      <c r="AQ44" s="68"/>
      <c r="AR44" s="68" t="s">
        <v>66</v>
      </c>
      <c r="AS44" s="68"/>
      <c r="AT44" s="68"/>
      <c r="AU44" s="68"/>
      <c r="AV44" s="68"/>
      <c r="AW44" s="68"/>
      <c r="AX44" s="68"/>
      <c r="AY44" s="106"/>
      <c r="AZ44" s="107" t="s">
        <v>69</v>
      </c>
      <c r="BA44" s="108"/>
      <c r="BB44" s="70" t="s">
        <v>67</v>
      </c>
      <c r="BC44" s="68"/>
      <c r="BD44" s="68"/>
      <c r="BE44" s="68"/>
      <c r="BF44" s="68"/>
      <c r="BG44" s="68"/>
      <c r="BH44" s="68"/>
      <c r="BI44" s="68"/>
      <c r="BJ44" s="39" t="s">
        <v>105</v>
      </c>
      <c r="BK44" s="39"/>
      <c r="BL44" s="39"/>
      <c r="BM44" s="10"/>
      <c r="BN44" s="10"/>
      <c r="BO44" s="10"/>
    </row>
    <row r="45" spans="1:79" ht="13.5" customHeight="1" x14ac:dyDescent="0.15">
      <c r="A45" s="7"/>
      <c r="B45" s="68"/>
      <c r="C45" s="68"/>
      <c r="D45" s="68"/>
      <c r="E45" s="68"/>
      <c r="F45" s="68"/>
      <c r="G45" s="68"/>
      <c r="H45" s="68"/>
      <c r="I45" s="68"/>
      <c r="J45" s="68"/>
      <c r="K45" s="106"/>
      <c r="L45" s="107"/>
      <c r="M45" s="108"/>
      <c r="N45" s="70"/>
      <c r="O45" s="68"/>
      <c r="P45" s="68"/>
      <c r="Q45" s="68"/>
      <c r="R45" s="68"/>
      <c r="S45" s="68"/>
      <c r="T45" s="68"/>
      <c r="U45" s="68"/>
      <c r="V45" s="39"/>
      <c r="W45" s="39"/>
      <c r="X45" s="39"/>
      <c r="Y45" s="10"/>
      <c r="Z45" s="10"/>
      <c r="AA45" s="10"/>
      <c r="AO45" s="15"/>
      <c r="AP45" s="68"/>
      <c r="AQ45" s="68"/>
      <c r="AR45" s="68"/>
      <c r="AS45" s="68"/>
      <c r="AT45" s="68"/>
      <c r="AU45" s="68"/>
      <c r="AV45" s="68"/>
      <c r="AW45" s="68"/>
      <c r="AX45" s="68"/>
      <c r="AY45" s="106"/>
      <c r="AZ45" s="107"/>
      <c r="BA45" s="108"/>
      <c r="BB45" s="70"/>
      <c r="BC45" s="68"/>
      <c r="BD45" s="68"/>
      <c r="BE45" s="68"/>
      <c r="BF45" s="68"/>
      <c r="BG45" s="68"/>
      <c r="BH45" s="68"/>
      <c r="BI45" s="68"/>
      <c r="BJ45" s="39"/>
      <c r="BK45" s="39"/>
      <c r="BL45" s="39"/>
      <c r="BM45" s="10"/>
      <c r="BN45" s="10"/>
      <c r="BO45" s="10"/>
    </row>
    <row r="46" spans="1:79" ht="13.5" customHeight="1" x14ac:dyDescent="0.15">
      <c r="A46" s="7"/>
      <c r="B46" s="49" t="s">
        <v>68</v>
      </c>
      <c r="C46" s="49"/>
      <c r="D46" s="101">
        <v>44866</v>
      </c>
      <c r="E46" s="101"/>
      <c r="F46" s="101"/>
      <c r="G46" s="101"/>
      <c r="H46" s="101"/>
      <c r="I46" s="101"/>
      <c r="J46" s="101"/>
      <c r="K46" s="102"/>
      <c r="L46" s="103" t="s">
        <v>69</v>
      </c>
      <c r="M46" s="104"/>
      <c r="N46" s="105">
        <v>44872</v>
      </c>
      <c r="O46" s="101"/>
      <c r="P46" s="101"/>
      <c r="Q46" s="101"/>
      <c r="R46" s="101"/>
      <c r="S46" s="101"/>
      <c r="T46" s="101"/>
      <c r="U46" s="101"/>
      <c r="V46" s="40">
        <f>IF(D46="",0,N46-D46+1)</f>
        <v>7</v>
      </c>
      <c r="W46" s="40"/>
      <c r="X46" s="40"/>
      <c r="Y46" s="10"/>
      <c r="Z46" s="10"/>
      <c r="AA46" s="10"/>
      <c r="AO46" s="15"/>
      <c r="AP46" s="49" t="s">
        <v>68</v>
      </c>
      <c r="AQ46" s="49"/>
      <c r="AR46" s="101">
        <v>44866</v>
      </c>
      <c r="AS46" s="101"/>
      <c r="AT46" s="101"/>
      <c r="AU46" s="101"/>
      <c r="AV46" s="101"/>
      <c r="AW46" s="101"/>
      <c r="AX46" s="101"/>
      <c r="AY46" s="102"/>
      <c r="AZ46" s="103" t="s">
        <v>69</v>
      </c>
      <c r="BA46" s="104"/>
      <c r="BB46" s="105">
        <v>44872</v>
      </c>
      <c r="BC46" s="101"/>
      <c r="BD46" s="101"/>
      <c r="BE46" s="101"/>
      <c r="BF46" s="101"/>
      <c r="BG46" s="101"/>
      <c r="BH46" s="101"/>
      <c r="BI46" s="101"/>
      <c r="BJ46" s="40">
        <f>IF(AR46="",0,BB46-AR46+1)</f>
        <v>7</v>
      </c>
      <c r="BK46" s="40"/>
      <c r="BL46" s="40"/>
      <c r="BM46" s="10"/>
      <c r="BN46" s="10"/>
      <c r="BO46" s="10"/>
    </row>
    <row r="47" spans="1:79" ht="13.5" customHeight="1" x14ac:dyDescent="0.15">
      <c r="A47" s="7"/>
      <c r="B47" s="49"/>
      <c r="C47" s="49"/>
      <c r="D47" s="101"/>
      <c r="E47" s="101"/>
      <c r="F47" s="101"/>
      <c r="G47" s="101"/>
      <c r="H47" s="101"/>
      <c r="I47" s="101"/>
      <c r="J47" s="101"/>
      <c r="K47" s="102"/>
      <c r="L47" s="103"/>
      <c r="M47" s="104"/>
      <c r="N47" s="105"/>
      <c r="O47" s="101"/>
      <c r="P47" s="101"/>
      <c r="Q47" s="101"/>
      <c r="R47" s="101"/>
      <c r="S47" s="101"/>
      <c r="T47" s="101"/>
      <c r="U47" s="101"/>
      <c r="V47" s="40"/>
      <c r="W47" s="40"/>
      <c r="X47" s="40"/>
      <c r="Y47" s="10"/>
      <c r="Z47" s="10"/>
      <c r="AA47" s="10"/>
      <c r="AO47" s="15"/>
      <c r="AP47" s="49"/>
      <c r="AQ47" s="49"/>
      <c r="AR47" s="101"/>
      <c r="AS47" s="101"/>
      <c r="AT47" s="101"/>
      <c r="AU47" s="101"/>
      <c r="AV47" s="101"/>
      <c r="AW47" s="101"/>
      <c r="AX47" s="101"/>
      <c r="AY47" s="102"/>
      <c r="AZ47" s="103"/>
      <c r="BA47" s="104"/>
      <c r="BB47" s="105"/>
      <c r="BC47" s="101"/>
      <c r="BD47" s="101"/>
      <c r="BE47" s="101"/>
      <c r="BF47" s="101"/>
      <c r="BG47" s="101"/>
      <c r="BH47" s="101"/>
      <c r="BI47" s="101"/>
      <c r="BJ47" s="40"/>
      <c r="BK47" s="40"/>
      <c r="BL47" s="40"/>
      <c r="BM47" s="10"/>
      <c r="BN47" s="10"/>
      <c r="BO47" s="10"/>
    </row>
    <row r="48" spans="1:79" ht="13.5" customHeight="1" x14ac:dyDescent="0.15">
      <c r="A48" s="7"/>
      <c r="B48" s="49">
        <v>1</v>
      </c>
      <c r="C48" s="49"/>
      <c r="D48" s="101"/>
      <c r="E48" s="101"/>
      <c r="F48" s="101"/>
      <c r="G48" s="101"/>
      <c r="H48" s="101"/>
      <c r="I48" s="101"/>
      <c r="J48" s="101"/>
      <c r="K48" s="102"/>
      <c r="L48" s="103" t="s">
        <v>69</v>
      </c>
      <c r="M48" s="104"/>
      <c r="N48" s="105"/>
      <c r="O48" s="101"/>
      <c r="P48" s="101"/>
      <c r="Q48" s="101"/>
      <c r="R48" s="101"/>
      <c r="S48" s="101"/>
      <c r="T48" s="101"/>
      <c r="U48" s="101"/>
      <c r="V48" s="40">
        <f t="shared" ref="V48" si="10">IF(D48="",0,N48-D48+1)</f>
        <v>0</v>
      </c>
      <c r="W48" s="40"/>
      <c r="X48" s="40"/>
      <c r="Y48" s="10"/>
      <c r="Z48" s="10"/>
      <c r="AA48" s="10"/>
      <c r="AO48" s="15"/>
      <c r="AP48" s="49">
        <v>1</v>
      </c>
      <c r="AQ48" s="49"/>
      <c r="AR48" s="101">
        <v>45292</v>
      </c>
      <c r="AS48" s="101"/>
      <c r="AT48" s="101"/>
      <c r="AU48" s="101"/>
      <c r="AV48" s="101"/>
      <c r="AW48" s="101"/>
      <c r="AX48" s="101"/>
      <c r="AY48" s="102"/>
      <c r="AZ48" s="103" t="s">
        <v>69</v>
      </c>
      <c r="BA48" s="104"/>
      <c r="BB48" s="105">
        <v>45322</v>
      </c>
      <c r="BC48" s="101"/>
      <c r="BD48" s="101"/>
      <c r="BE48" s="101"/>
      <c r="BF48" s="101"/>
      <c r="BG48" s="101"/>
      <c r="BH48" s="101"/>
      <c r="BI48" s="101"/>
      <c r="BJ48" s="40">
        <f t="shared" ref="BJ48" si="11">IF(AR48="",0,BB48-AR48+1)</f>
        <v>31</v>
      </c>
      <c r="BK48" s="40"/>
      <c r="BL48" s="40"/>
      <c r="BM48" s="10"/>
      <c r="BN48" s="10"/>
      <c r="BO48" s="10"/>
    </row>
    <row r="49" spans="1:79" ht="13.5" customHeight="1" x14ac:dyDescent="0.15">
      <c r="A49" s="7"/>
      <c r="B49" s="49"/>
      <c r="C49" s="49"/>
      <c r="D49" s="101"/>
      <c r="E49" s="101"/>
      <c r="F49" s="101"/>
      <c r="G49" s="101"/>
      <c r="H49" s="101"/>
      <c r="I49" s="101"/>
      <c r="J49" s="101"/>
      <c r="K49" s="102"/>
      <c r="L49" s="103"/>
      <c r="M49" s="104"/>
      <c r="N49" s="105"/>
      <c r="O49" s="101"/>
      <c r="P49" s="101"/>
      <c r="Q49" s="101"/>
      <c r="R49" s="101"/>
      <c r="S49" s="101"/>
      <c r="T49" s="101"/>
      <c r="U49" s="101"/>
      <c r="V49" s="40"/>
      <c r="W49" s="40"/>
      <c r="X49" s="40"/>
      <c r="Y49" s="10"/>
      <c r="Z49" s="10"/>
      <c r="AA49" s="10"/>
      <c r="AO49" s="15"/>
      <c r="AP49" s="49"/>
      <c r="AQ49" s="49"/>
      <c r="AR49" s="101"/>
      <c r="AS49" s="101"/>
      <c r="AT49" s="101"/>
      <c r="AU49" s="101"/>
      <c r="AV49" s="101"/>
      <c r="AW49" s="101"/>
      <c r="AX49" s="101"/>
      <c r="AY49" s="102"/>
      <c r="AZ49" s="103"/>
      <c r="BA49" s="104"/>
      <c r="BB49" s="105"/>
      <c r="BC49" s="101"/>
      <c r="BD49" s="101"/>
      <c r="BE49" s="101"/>
      <c r="BF49" s="101"/>
      <c r="BG49" s="101"/>
      <c r="BH49" s="101"/>
      <c r="BI49" s="101"/>
      <c r="BJ49" s="40"/>
      <c r="BK49" s="40"/>
      <c r="BL49" s="40"/>
      <c r="BM49" s="10"/>
      <c r="BN49" s="10"/>
      <c r="BO49" s="10"/>
    </row>
    <row r="50" spans="1:79" ht="13.5" customHeight="1" x14ac:dyDescent="0.15">
      <c r="A50" s="7"/>
      <c r="B50" s="49">
        <v>2</v>
      </c>
      <c r="C50" s="49"/>
      <c r="D50" s="101"/>
      <c r="E50" s="101"/>
      <c r="F50" s="101"/>
      <c r="G50" s="101"/>
      <c r="H50" s="101"/>
      <c r="I50" s="101"/>
      <c r="J50" s="101"/>
      <c r="K50" s="102"/>
      <c r="L50" s="103" t="s">
        <v>69</v>
      </c>
      <c r="M50" s="104"/>
      <c r="N50" s="105"/>
      <c r="O50" s="101"/>
      <c r="P50" s="101"/>
      <c r="Q50" s="101"/>
      <c r="R50" s="101"/>
      <c r="S50" s="101"/>
      <c r="T50" s="101"/>
      <c r="U50" s="101"/>
      <c r="V50" s="40">
        <f t="shared" ref="V50" si="12">IF(D50="",0,N50-D50+1)</f>
        <v>0</v>
      </c>
      <c r="W50" s="40"/>
      <c r="X50" s="40"/>
      <c r="Y50" s="10"/>
      <c r="Z50" s="10"/>
      <c r="AA50" s="10"/>
      <c r="AO50" s="15"/>
      <c r="AP50" s="49">
        <v>2</v>
      </c>
      <c r="AQ50" s="49"/>
      <c r="AR50" s="101"/>
      <c r="AS50" s="101"/>
      <c r="AT50" s="101"/>
      <c r="AU50" s="101"/>
      <c r="AV50" s="101"/>
      <c r="AW50" s="101"/>
      <c r="AX50" s="101"/>
      <c r="AY50" s="102"/>
      <c r="AZ50" s="103" t="s">
        <v>69</v>
      </c>
      <c r="BA50" s="104"/>
      <c r="BB50" s="105"/>
      <c r="BC50" s="101"/>
      <c r="BD50" s="101"/>
      <c r="BE50" s="101"/>
      <c r="BF50" s="101"/>
      <c r="BG50" s="101"/>
      <c r="BH50" s="101"/>
      <c r="BI50" s="101"/>
      <c r="BJ50" s="40">
        <f t="shared" ref="BJ50" si="13">IF(AR50="",0,BB50-AR50+1)</f>
        <v>0</v>
      </c>
      <c r="BK50" s="40"/>
      <c r="BL50" s="40"/>
      <c r="BM50" s="10"/>
      <c r="BN50" s="10"/>
      <c r="BO50" s="10"/>
    </row>
    <row r="51" spans="1:79" ht="13.5" customHeight="1" x14ac:dyDescent="0.15">
      <c r="A51" s="7"/>
      <c r="B51" s="49"/>
      <c r="C51" s="49"/>
      <c r="D51" s="101"/>
      <c r="E51" s="101"/>
      <c r="F51" s="101"/>
      <c r="G51" s="101"/>
      <c r="H51" s="101"/>
      <c r="I51" s="101"/>
      <c r="J51" s="101"/>
      <c r="K51" s="102"/>
      <c r="L51" s="103"/>
      <c r="M51" s="104"/>
      <c r="N51" s="105"/>
      <c r="O51" s="101"/>
      <c r="P51" s="101"/>
      <c r="Q51" s="101"/>
      <c r="R51" s="101"/>
      <c r="S51" s="101"/>
      <c r="T51" s="101"/>
      <c r="U51" s="101"/>
      <c r="V51" s="40"/>
      <c r="W51" s="40"/>
      <c r="X51" s="40"/>
      <c r="Y51" s="10"/>
      <c r="Z51" s="10"/>
      <c r="AA51" s="10"/>
      <c r="AO51" s="15"/>
      <c r="AP51" s="49"/>
      <c r="AQ51" s="49"/>
      <c r="AR51" s="101"/>
      <c r="AS51" s="101"/>
      <c r="AT51" s="101"/>
      <c r="AU51" s="101"/>
      <c r="AV51" s="101"/>
      <c r="AW51" s="101"/>
      <c r="AX51" s="101"/>
      <c r="AY51" s="102"/>
      <c r="AZ51" s="103"/>
      <c r="BA51" s="104"/>
      <c r="BB51" s="105"/>
      <c r="BC51" s="101"/>
      <c r="BD51" s="101"/>
      <c r="BE51" s="101"/>
      <c r="BF51" s="101"/>
      <c r="BG51" s="101"/>
      <c r="BH51" s="101"/>
      <c r="BI51" s="101"/>
      <c r="BJ51" s="40"/>
      <c r="BK51" s="40"/>
      <c r="BL51" s="40"/>
      <c r="BM51" s="10"/>
      <c r="BN51" s="10"/>
      <c r="BO51" s="10"/>
    </row>
    <row r="52" spans="1:79" ht="13.5" customHeight="1" x14ac:dyDescent="0.15">
      <c r="A52" s="7"/>
      <c r="B52" s="49">
        <v>3</v>
      </c>
      <c r="C52" s="49"/>
      <c r="D52" s="101"/>
      <c r="E52" s="101"/>
      <c r="F52" s="101"/>
      <c r="G52" s="101"/>
      <c r="H52" s="101"/>
      <c r="I52" s="101"/>
      <c r="J52" s="101"/>
      <c r="K52" s="102"/>
      <c r="L52" s="103" t="s">
        <v>69</v>
      </c>
      <c r="M52" s="104"/>
      <c r="N52" s="105"/>
      <c r="O52" s="101"/>
      <c r="P52" s="101"/>
      <c r="Q52" s="101"/>
      <c r="R52" s="101"/>
      <c r="S52" s="101"/>
      <c r="T52" s="101"/>
      <c r="U52" s="101"/>
      <c r="V52" s="40">
        <f t="shared" ref="V52" si="14">IF(D52="",0,N52-D52+1)</f>
        <v>0</v>
      </c>
      <c r="W52" s="40"/>
      <c r="X52" s="40"/>
      <c r="Y52" s="10"/>
      <c r="Z52" s="10"/>
      <c r="AA52" s="10"/>
      <c r="AO52" s="15"/>
      <c r="AP52" s="49">
        <v>3</v>
      </c>
      <c r="AQ52" s="49"/>
      <c r="AR52" s="101"/>
      <c r="AS52" s="101"/>
      <c r="AT52" s="101"/>
      <c r="AU52" s="101"/>
      <c r="AV52" s="101"/>
      <c r="AW52" s="101"/>
      <c r="AX52" s="101"/>
      <c r="AY52" s="102"/>
      <c r="AZ52" s="103" t="s">
        <v>69</v>
      </c>
      <c r="BA52" s="104"/>
      <c r="BB52" s="105"/>
      <c r="BC52" s="101"/>
      <c r="BD52" s="101"/>
      <c r="BE52" s="101"/>
      <c r="BF52" s="101"/>
      <c r="BG52" s="101"/>
      <c r="BH52" s="101"/>
      <c r="BI52" s="101"/>
      <c r="BJ52" s="40">
        <f t="shared" ref="BJ52" si="15">IF(AR52="",0,BB52-AR52+1)</f>
        <v>0</v>
      </c>
      <c r="BK52" s="40"/>
      <c r="BL52" s="40"/>
      <c r="BM52" s="10"/>
      <c r="BN52" s="10"/>
      <c r="BO52" s="10"/>
    </row>
    <row r="53" spans="1:79" ht="13.5" customHeight="1" x14ac:dyDescent="0.15">
      <c r="A53" s="7"/>
      <c r="B53" s="49"/>
      <c r="C53" s="49"/>
      <c r="D53" s="101"/>
      <c r="E53" s="101"/>
      <c r="F53" s="101"/>
      <c r="G53" s="101"/>
      <c r="H53" s="101"/>
      <c r="I53" s="101"/>
      <c r="J53" s="101"/>
      <c r="K53" s="102"/>
      <c r="L53" s="103"/>
      <c r="M53" s="104"/>
      <c r="N53" s="105"/>
      <c r="O53" s="101"/>
      <c r="P53" s="101"/>
      <c r="Q53" s="101"/>
      <c r="R53" s="101"/>
      <c r="S53" s="101"/>
      <c r="T53" s="101"/>
      <c r="U53" s="101"/>
      <c r="V53" s="40"/>
      <c r="W53" s="40"/>
      <c r="X53" s="40"/>
      <c r="Y53" s="10"/>
      <c r="Z53" s="10"/>
      <c r="AA53" s="10"/>
      <c r="AO53" s="15"/>
      <c r="AP53" s="49"/>
      <c r="AQ53" s="49"/>
      <c r="AR53" s="101"/>
      <c r="AS53" s="101"/>
      <c r="AT53" s="101"/>
      <c r="AU53" s="101"/>
      <c r="AV53" s="101"/>
      <c r="AW53" s="101"/>
      <c r="AX53" s="101"/>
      <c r="AY53" s="102"/>
      <c r="AZ53" s="103"/>
      <c r="BA53" s="104"/>
      <c r="BB53" s="105"/>
      <c r="BC53" s="101"/>
      <c r="BD53" s="101"/>
      <c r="BE53" s="101"/>
      <c r="BF53" s="101"/>
      <c r="BG53" s="101"/>
      <c r="BH53" s="101"/>
      <c r="BI53" s="101"/>
      <c r="BJ53" s="40"/>
      <c r="BK53" s="40"/>
      <c r="BL53" s="40"/>
      <c r="BM53" s="10"/>
      <c r="BN53" s="10"/>
      <c r="BO53" s="10"/>
    </row>
    <row r="54" spans="1:79" ht="11.25" customHeight="1" x14ac:dyDescent="0.15">
      <c r="B54" s="82" t="s">
        <v>81</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11"/>
      <c r="AP54" s="82" t="s">
        <v>81</v>
      </c>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row>
    <row r="55" spans="1:79" x14ac:dyDescent="0.15">
      <c r="A55" s="7"/>
      <c r="B55" s="82" t="s">
        <v>75</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13"/>
      <c r="AO55" s="15"/>
      <c r="AP55" s="82" t="s">
        <v>75</v>
      </c>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row>
    <row r="56" spans="1:79" x14ac:dyDescent="0.15">
      <c r="A56" s="7"/>
      <c r="B56" s="97" t="s">
        <v>76</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12"/>
      <c r="AO56" s="15"/>
      <c r="AP56" s="97" t="s">
        <v>76</v>
      </c>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row>
    <row r="57" spans="1:79" x14ac:dyDescent="0.15">
      <c r="B57" s="97" t="s">
        <v>74</v>
      </c>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12"/>
      <c r="AP57" s="97" t="s">
        <v>74</v>
      </c>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row>
    <row r="58" spans="1:79" ht="11.25" customHeight="1" x14ac:dyDescent="0.15">
      <c r="A58" s="7"/>
      <c r="B58" s="7"/>
      <c r="C58" s="7"/>
      <c r="D58" s="7"/>
      <c r="E58" s="7"/>
      <c r="F58" s="7"/>
      <c r="G58" s="7"/>
      <c r="H58" s="7"/>
      <c r="I58" s="7"/>
      <c r="J58" s="8"/>
      <c r="K58" s="8"/>
      <c r="L58" s="8"/>
      <c r="M58" s="8"/>
      <c r="N58" s="8"/>
      <c r="O58" s="8"/>
      <c r="P58" s="9"/>
      <c r="Q58" s="9"/>
      <c r="R58" s="9"/>
      <c r="S58" s="9"/>
      <c r="T58" s="9"/>
      <c r="U58" s="9"/>
      <c r="V58" s="10"/>
      <c r="W58" s="10"/>
      <c r="X58" s="10"/>
      <c r="Y58" s="10"/>
      <c r="Z58" s="10"/>
      <c r="AA58" s="10"/>
      <c r="AO58" s="15"/>
      <c r="AP58" s="15"/>
      <c r="AQ58" s="15"/>
      <c r="AR58" s="15"/>
      <c r="AS58" s="15"/>
      <c r="AT58" s="15"/>
      <c r="AU58" s="15"/>
      <c r="AV58" s="15"/>
      <c r="AW58" s="15"/>
      <c r="AX58" s="8"/>
      <c r="AY58" s="8"/>
      <c r="AZ58" s="8"/>
      <c r="BA58" s="8"/>
      <c r="BB58" s="8"/>
      <c r="BC58" s="8"/>
      <c r="BD58" s="9"/>
      <c r="BE58" s="9"/>
      <c r="BF58" s="9"/>
      <c r="BG58" s="9"/>
      <c r="BH58" s="9"/>
      <c r="BI58" s="9"/>
      <c r="BJ58" s="10"/>
      <c r="BK58" s="10"/>
      <c r="BL58" s="10"/>
      <c r="BM58" s="10"/>
      <c r="BN58" s="10"/>
      <c r="BO58" s="10"/>
    </row>
    <row r="59" spans="1:79" ht="11.25" customHeight="1" x14ac:dyDescent="0.15">
      <c r="A59" s="7"/>
      <c r="B59" s="7"/>
      <c r="C59" s="7"/>
      <c r="D59" s="7"/>
      <c r="E59" s="7"/>
      <c r="F59" s="7"/>
      <c r="G59" s="7"/>
      <c r="H59" s="7"/>
      <c r="I59" s="7"/>
      <c r="J59" s="8"/>
      <c r="K59" s="8"/>
      <c r="L59" s="8"/>
      <c r="M59" s="8"/>
      <c r="N59" s="8"/>
      <c r="O59" s="8"/>
      <c r="P59" s="9"/>
      <c r="Q59" s="9"/>
      <c r="R59" s="9"/>
      <c r="S59" s="9"/>
      <c r="T59" s="9"/>
      <c r="U59" s="9"/>
      <c r="V59" s="10"/>
      <c r="W59" s="10"/>
      <c r="X59" s="10"/>
      <c r="Y59" s="10"/>
      <c r="Z59" s="10"/>
      <c r="AA59" s="10"/>
      <c r="AO59" s="15"/>
      <c r="AP59" s="15"/>
      <c r="AQ59" s="15"/>
      <c r="AR59" s="15"/>
      <c r="AS59" s="15"/>
      <c r="AT59" s="15"/>
      <c r="AU59" s="15"/>
      <c r="AV59" s="15"/>
      <c r="AW59" s="15"/>
      <c r="AX59" s="8"/>
      <c r="AY59" s="8"/>
      <c r="AZ59" s="8"/>
      <c r="BA59" s="8"/>
      <c r="BB59" s="8"/>
      <c r="BC59" s="8"/>
      <c r="BD59" s="9"/>
      <c r="BE59" s="9"/>
      <c r="BF59" s="9"/>
      <c r="BG59" s="9"/>
      <c r="BH59" s="9"/>
      <c r="BI59" s="9"/>
      <c r="BJ59" s="10"/>
      <c r="BK59" s="10"/>
      <c r="BL59" s="10"/>
      <c r="BM59" s="10"/>
      <c r="BN59" s="10"/>
      <c r="BO59" s="10"/>
    </row>
    <row r="61" spans="1:79" x14ac:dyDescent="0.15">
      <c r="A61" s="98" t="s">
        <v>40</v>
      </c>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9" t="s">
        <v>71</v>
      </c>
      <c r="AK61" s="99"/>
      <c r="AL61" s="99"/>
      <c r="AM61" s="99"/>
      <c r="AO61" s="98" t="s">
        <v>40</v>
      </c>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9" t="s">
        <v>71</v>
      </c>
      <c r="BY61" s="99"/>
      <c r="BZ61" s="99"/>
      <c r="CA61" s="99"/>
    </row>
    <row r="62" spans="1:79" ht="13.5" customHeight="1" x14ac:dyDescent="0.15">
      <c r="A62" s="68" t="s">
        <v>3</v>
      </c>
      <c r="B62" s="68"/>
      <c r="C62" s="68"/>
      <c r="D62" s="68"/>
      <c r="E62" s="68"/>
      <c r="F62" s="68"/>
      <c r="G62" s="68"/>
      <c r="H62" s="68"/>
      <c r="I62" s="68"/>
      <c r="J62" s="68" t="s">
        <v>4</v>
      </c>
      <c r="K62" s="68"/>
      <c r="L62" s="68"/>
      <c r="M62" s="68"/>
      <c r="N62" s="68"/>
      <c r="O62" s="68"/>
      <c r="P62" s="100" t="s">
        <v>21</v>
      </c>
      <c r="Q62" s="68"/>
      <c r="R62" s="68"/>
      <c r="S62" s="68"/>
      <c r="T62" s="68"/>
      <c r="U62" s="68" t="s">
        <v>0</v>
      </c>
      <c r="V62" s="68"/>
      <c r="W62" s="68"/>
      <c r="X62" s="68"/>
      <c r="Y62" s="100" t="s">
        <v>41</v>
      </c>
      <c r="Z62" s="68"/>
      <c r="AA62" s="68"/>
      <c r="AB62" s="68"/>
      <c r="AC62" s="68"/>
      <c r="AD62" s="100" t="s">
        <v>42</v>
      </c>
      <c r="AE62" s="68"/>
      <c r="AF62" s="68"/>
      <c r="AG62" s="68"/>
      <c r="AH62" s="68"/>
      <c r="AI62" s="100" t="s">
        <v>49</v>
      </c>
      <c r="AJ62" s="68"/>
      <c r="AK62" s="68"/>
      <c r="AL62" s="68"/>
      <c r="AM62" s="68"/>
      <c r="AO62" s="68" t="s">
        <v>3</v>
      </c>
      <c r="AP62" s="68"/>
      <c r="AQ62" s="68"/>
      <c r="AR62" s="68"/>
      <c r="AS62" s="68"/>
      <c r="AT62" s="68"/>
      <c r="AU62" s="68"/>
      <c r="AV62" s="68"/>
      <c r="AW62" s="68"/>
      <c r="AX62" s="68" t="s">
        <v>4</v>
      </c>
      <c r="AY62" s="68"/>
      <c r="AZ62" s="68"/>
      <c r="BA62" s="68"/>
      <c r="BB62" s="68"/>
      <c r="BC62" s="68"/>
      <c r="BD62" s="100" t="s">
        <v>21</v>
      </c>
      <c r="BE62" s="68"/>
      <c r="BF62" s="68"/>
      <c r="BG62" s="68"/>
      <c r="BH62" s="68"/>
      <c r="BI62" s="68" t="s">
        <v>0</v>
      </c>
      <c r="BJ62" s="68"/>
      <c r="BK62" s="68"/>
      <c r="BL62" s="68"/>
      <c r="BM62" s="100" t="s">
        <v>41</v>
      </c>
      <c r="BN62" s="68"/>
      <c r="BO62" s="68"/>
      <c r="BP62" s="68"/>
      <c r="BQ62" s="68"/>
      <c r="BR62" s="100" t="s">
        <v>42</v>
      </c>
      <c r="BS62" s="68"/>
      <c r="BT62" s="68"/>
      <c r="BU62" s="68"/>
      <c r="BV62" s="68"/>
      <c r="BW62" s="100" t="s">
        <v>49</v>
      </c>
      <c r="BX62" s="68"/>
      <c r="BY62" s="68"/>
      <c r="BZ62" s="68"/>
      <c r="CA62" s="68"/>
    </row>
    <row r="63" spans="1:79" ht="13.5" customHeight="1" x14ac:dyDescent="0.1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row>
    <row r="64" spans="1:79" ht="13.5" customHeight="1" x14ac:dyDescent="0.15">
      <c r="A64" s="91" t="s">
        <v>43</v>
      </c>
      <c r="B64" s="92"/>
      <c r="C64" s="92"/>
      <c r="D64" s="92"/>
      <c r="E64" s="92"/>
      <c r="F64" s="92"/>
      <c r="G64" s="92"/>
      <c r="H64" s="92"/>
      <c r="I64" s="92"/>
      <c r="J64" s="136"/>
      <c r="K64" s="136"/>
      <c r="L64" s="136"/>
      <c r="M64" s="136"/>
      <c r="N64" s="136"/>
      <c r="O64" s="136"/>
      <c r="P64" s="136"/>
      <c r="Q64" s="136"/>
      <c r="R64" s="136"/>
      <c r="S64" s="136"/>
      <c r="T64" s="136"/>
      <c r="U64" s="137">
        <v>0</v>
      </c>
      <c r="V64" s="137"/>
      <c r="W64" s="137"/>
      <c r="X64" s="137"/>
      <c r="Y64" s="138"/>
      <c r="Z64" s="138"/>
      <c r="AA64" s="138"/>
      <c r="AB64" s="138"/>
      <c r="AC64" s="138"/>
      <c r="AD64" s="51">
        <f>IF(U64=0,0,905000)</f>
        <v>0</v>
      </c>
      <c r="AE64" s="51"/>
      <c r="AF64" s="51"/>
      <c r="AG64" s="51"/>
      <c r="AH64" s="51"/>
      <c r="AI64" s="51">
        <f>MIN(Y64:AH65)</f>
        <v>0</v>
      </c>
      <c r="AJ64" s="51"/>
      <c r="AK64" s="51"/>
      <c r="AL64" s="51"/>
      <c r="AM64" s="51"/>
      <c r="AO64" s="91" t="s">
        <v>43</v>
      </c>
      <c r="AP64" s="92"/>
      <c r="AQ64" s="92"/>
      <c r="AR64" s="92"/>
      <c r="AS64" s="92"/>
      <c r="AT64" s="92"/>
      <c r="AU64" s="92"/>
      <c r="AV64" s="92"/>
      <c r="AW64" s="92"/>
      <c r="AX64" s="87" t="s">
        <v>110</v>
      </c>
      <c r="AY64" s="87"/>
      <c r="AZ64" s="87"/>
      <c r="BA64" s="87"/>
      <c r="BB64" s="87"/>
      <c r="BC64" s="87"/>
      <c r="BD64" s="87" t="s">
        <v>110</v>
      </c>
      <c r="BE64" s="87"/>
      <c r="BF64" s="87"/>
      <c r="BG64" s="87"/>
      <c r="BH64" s="87"/>
      <c r="BI64" s="89">
        <v>2</v>
      </c>
      <c r="BJ64" s="89"/>
      <c r="BK64" s="89"/>
      <c r="BL64" s="89"/>
      <c r="BM64" s="72">
        <v>1000000</v>
      </c>
      <c r="BN64" s="72"/>
      <c r="BO64" s="72"/>
      <c r="BP64" s="72"/>
      <c r="BQ64" s="72"/>
      <c r="BR64" s="51">
        <f>IF(BI64=0,0,905000)</f>
        <v>905000</v>
      </c>
      <c r="BS64" s="51"/>
      <c r="BT64" s="51"/>
      <c r="BU64" s="51"/>
      <c r="BV64" s="51"/>
      <c r="BW64" s="51">
        <f>MIN(BM64:BV65)</f>
        <v>905000</v>
      </c>
      <c r="BX64" s="51"/>
      <c r="BY64" s="51"/>
      <c r="BZ64" s="51"/>
      <c r="CA64" s="51"/>
    </row>
    <row r="65" spans="1:79" ht="13.5" customHeight="1" x14ac:dyDescent="0.15">
      <c r="A65" s="92"/>
      <c r="B65" s="92"/>
      <c r="C65" s="92"/>
      <c r="D65" s="92"/>
      <c r="E65" s="92"/>
      <c r="F65" s="92"/>
      <c r="G65" s="92"/>
      <c r="H65" s="92"/>
      <c r="I65" s="92"/>
      <c r="J65" s="136"/>
      <c r="K65" s="136"/>
      <c r="L65" s="136"/>
      <c r="M65" s="136"/>
      <c r="N65" s="136"/>
      <c r="O65" s="136"/>
      <c r="P65" s="136"/>
      <c r="Q65" s="136"/>
      <c r="R65" s="136"/>
      <c r="S65" s="136"/>
      <c r="T65" s="136"/>
      <c r="U65" s="137"/>
      <c r="V65" s="137"/>
      <c r="W65" s="137"/>
      <c r="X65" s="137"/>
      <c r="Y65" s="138"/>
      <c r="Z65" s="138"/>
      <c r="AA65" s="138"/>
      <c r="AB65" s="138"/>
      <c r="AC65" s="138"/>
      <c r="AD65" s="51"/>
      <c r="AE65" s="51"/>
      <c r="AF65" s="51"/>
      <c r="AG65" s="51"/>
      <c r="AH65" s="51"/>
      <c r="AI65" s="51"/>
      <c r="AJ65" s="51"/>
      <c r="AK65" s="51"/>
      <c r="AL65" s="51"/>
      <c r="AM65" s="51"/>
      <c r="AO65" s="92"/>
      <c r="AP65" s="92"/>
      <c r="AQ65" s="92"/>
      <c r="AR65" s="92"/>
      <c r="AS65" s="92"/>
      <c r="AT65" s="92"/>
      <c r="AU65" s="92"/>
      <c r="AV65" s="92"/>
      <c r="AW65" s="92"/>
      <c r="AX65" s="87"/>
      <c r="AY65" s="87"/>
      <c r="AZ65" s="87"/>
      <c r="BA65" s="87"/>
      <c r="BB65" s="87"/>
      <c r="BC65" s="87"/>
      <c r="BD65" s="87"/>
      <c r="BE65" s="87"/>
      <c r="BF65" s="87"/>
      <c r="BG65" s="87"/>
      <c r="BH65" s="87"/>
      <c r="BI65" s="89"/>
      <c r="BJ65" s="89"/>
      <c r="BK65" s="89"/>
      <c r="BL65" s="89"/>
      <c r="BM65" s="72"/>
      <c r="BN65" s="72"/>
      <c r="BO65" s="72"/>
      <c r="BP65" s="72"/>
      <c r="BQ65" s="72"/>
      <c r="BR65" s="51"/>
      <c r="BS65" s="51"/>
      <c r="BT65" s="51"/>
      <c r="BU65" s="51"/>
      <c r="BV65" s="51"/>
      <c r="BW65" s="51"/>
      <c r="BX65" s="51"/>
      <c r="BY65" s="51"/>
      <c r="BZ65" s="51"/>
      <c r="CA65" s="51"/>
    </row>
    <row r="66" spans="1:79" ht="13.5" customHeight="1" x14ac:dyDescent="0.15">
      <c r="A66" s="95" t="s">
        <v>46</v>
      </c>
      <c r="B66" s="96"/>
      <c r="C66" s="96"/>
      <c r="D66" s="96"/>
      <c r="E66" s="96"/>
      <c r="F66" s="96"/>
      <c r="G66" s="96"/>
      <c r="H66" s="96"/>
      <c r="I66" s="96"/>
      <c r="J66" s="136"/>
      <c r="K66" s="136"/>
      <c r="L66" s="136"/>
      <c r="M66" s="136"/>
      <c r="N66" s="136"/>
      <c r="O66" s="136"/>
      <c r="P66" s="136"/>
      <c r="Q66" s="136"/>
      <c r="R66" s="136"/>
      <c r="S66" s="136"/>
      <c r="T66" s="136"/>
      <c r="U66" s="137">
        <v>0</v>
      </c>
      <c r="V66" s="137"/>
      <c r="W66" s="137"/>
      <c r="X66" s="137"/>
      <c r="Y66" s="138"/>
      <c r="Z66" s="138"/>
      <c r="AA66" s="138"/>
      <c r="AB66" s="138"/>
      <c r="AC66" s="138"/>
      <c r="AD66" s="51">
        <f>U66*205000</f>
        <v>0</v>
      </c>
      <c r="AE66" s="51"/>
      <c r="AF66" s="51"/>
      <c r="AG66" s="51"/>
      <c r="AH66" s="51"/>
      <c r="AI66" s="51">
        <f>MIN(Y66:AH67)</f>
        <v>0</v>
      </c>
      <c r="AJ66" s="51"/>
      <c r="AK66" s="51"/>
      <c r="AL66" s="51"/>
      <c r="AM66" s="51"/>
      <c r="AO66" s="95" t="s">
        <v>46</v>
      </c>
      <c r="AP66" s="96"/>
      <c r="AQ66" s="96"/>
      <c r="AR66" s="96"/>
      <c r="AS66" s="96"/>
      <c r="AT66" s="96"/>
      <c r="AU66" s="96"/>
      <c r="AV66" s="96"/>
      <c r="AW66" s="96"/>
      <c r="AX66" s="87" t="s">
        <v>110</v>
      </c>
      <c r="AY66" s="87"/>
      <c r="AZ66" s="87"/>
      <c r="BA66" s="87"/>
      <c r="BB66" s="87"/>
      <c r="BC66" s="87"/>
      <c r="BD66" s="87" t="s">
        <v>110</v>
      </c>
      <c r="BE66" s="87"/>
      <c r="BF66" s="87"/>
      <c r="BG66" s="87"/>
      <c r="BH66" s="87"/>
      <c r="BI66" s="89">
        <v>2</v>
      </c>
      <c r="BJ66" s="89"/>
      <c r="BK66" s="89"/>
      <c r="BL66" s="89"/>
      <c r="BM66" s="72">
        <v>200000</v>
      </c>
      <c r="BN66" s="72"/>
      <c r="BO66" s="72"/>
      <c r="BP66" s="72"/>
      <c r="BQ66" s="72"/>
      <c r="BR66" s="51">
        <f>BI66*205000</f>
        <v>410000</v>
      </c>
      <c r="BS66" s="51"/>
      <c r="BT66" s="51"/>
      <c r="BU66" s="51"/>
      <c r="BV66" s="51"/>
      <c r="BW66" s="51">
        <f>MIN(BM66:BV67)</f>
        <v>200000</v>
      </c>
      <c r="BX66" s="51"/>
      <c r="BY66" s="51"/>
      <c r="BZ66" s="51"/>
      <c r="CA66" s="51"/>
    </row>
    <row r="67" spans="1:79" ht="13.5" customHeight="1" x14ac:dyDescent="0.15">
      <c r="A67" s="96"/>
      <c r="B67" s="96"/>
      <c r="C67" s="96"/>
      <c r="D67" s="96"/>
      <c r="E67" s="96"/>
      <c r="F67" s="96"/>
      <c r="G67" s="96"/>
      <c r="H67" s="96"/>
      <c r="I67" s="96"/>
      <c r="J67" s="136"/>
      <c r="K67" s="136"/>
      <c r="L67" s="136"/>
      <c r="M67" s="136"/>
      <c r="N67" s="136"/>
      <c r="O67" s="136"/>
      <c r="P67" s="136"/>
      <c r="Q67" s="136"/>
      <c r="R67" s="136"/>
      <c r="S67" s="136"/>
      <c r="T67" s="136"/>
      <c r="U67" s="137"/>
      <c r="V67" s="137"/>
      <c r="W67" s="137"/>
      <c r="X67" s="137"/>
      <c r="Y67" s="138"/>
      <c r="Z67" s="138"/>
      <c r="AA67" s="138"/>
      <c r="AB67" s="138"/>
      <c r="AC67" s="138"/>
      <c r="AD67" s="51"/>
      <c r="AE67" s="51"/>
      <c r="AF67" s="51"/>
      <c r="AG67" s="51"/>
      <c r="AH67" s="51"/>
      <c r="AI67" s="51"/>
      <c r="AJ67" s="51"/>
      <c r="AK67" s="51"/>
      <c r="AL67" s="51"/>
      <c r="AM67" s="51"/>
      <c r="AO67" s="96"/>
      <c r="AP67" s="96"/>
      <c r="AQ67" s="96"/>
      <c r="AR67" s="96"/>
      <c r="AS67" s="96"/>
      <c r="AT67" s="96"/>
      <c r="AU67" s="96"/>
      <c r="AV67" s="96"/>
      <c r="AW67" s="96"/>
      <c r="AX67" s="87"/>
      <c r="AY67" s="87"/>
      <c r="AZ67" s="87"/>
      <c r="BA67" s="87"/>
      <c r="BB67" s="87"/>
      <c r="BC67" s="87"/>
      <c r="BD67" s="87"/>
      <c r="BE67" s="87"/>
      <c r="BF67" s="87"/>
      <c r="BG67" s="87"/>
      <c r="BH67" s="87"/>
      <c r="BI67" s="89"/>
      <c r="BJ67" s="89"/>
      <c r="BK67" s="89"/>
      <c r="BL67" s="89"/>
      <c r="BM67" s="72"/>
      <c r="BN67" s="72"/>
      <c r="BO67" s="72"/>
      <c r="BP67" s="72"/>
      <c r="BQ67" s="72"/>
      <c r="BR67" s="51"/>
      <c r="BS67" s="51"/>
      <c r="BT67" s="51"/>
      <c r="BU67" s="51"/>
      <c r="BV67" s="51"/>
      <c r="BW67" s="51"/>
      <c r="BX67" s="51"/>
      <c r="BY67" s="51"/>
      <c r="BZ67" s="51"/>
      <c r="CA67" s="51"/>
    </row>
    <row r="68" spans="1:79" ht="27.2" customHeight="1" x14ac:dyDescent="0.15">
      <c r="A68" s="93" t="s">
        <v>44</v>
      </c>
      <c r="B68" s="93"/>
      <c r="C68" s="93"/>
      <c r="D68" s="93"/>
      <c r="E68" s="90" t="s">
        <v>10</v>
      </c>
      <c r="F68" s="90"/>
      <c r="G68" s="90"/>
      <c r="H68" s="90"/>
      <c r="I68" s="90"/>
      <c r="J68" s="136"/>
      <c r="K68" s="136"/>
      <c r="L68" s="136"/>
      <c r="M68" s="136"/>
      <c r="N68" s="136"/>
      <c r="O68" s="136"/>
      <c r="P68" s="136"/>
      <c r="Q68" s="136"/>
      <c r="R68" s="136"/>
      <c r="S68" s="136"/>
      <c r="T68" s="136"/>
      <c r="U68" s="157">
        <v>0</v>
      </c>
      <c r="V68" s="157"/>
      <c r="W68" s="157"/>
      <c r="X68" s="157"/>
      <c r="Y68" s="51">
        <f>V30</f>
        <v>0</v>
      </c>
      <c r="Z68" s="51"/>
      <c r="AA68" s="51"/>
      <c r="AB68" s="51"/>
      <c r="AC68" s="51"/>
      <c r="AD68" s="51">
        <f>3600*U68</f>
        <v>0</v>
      </c>
      <c r="AE68" s="51"/>
      <c r="AF68" s="51"/>
      <c r="AG68" s="51"/>
      <c r="AH68" s="51"/>
      <c r="AI68" s="51">
        <f>MIN(SUM(Y68:AC73),SUM(AD68))</f>
        <v>0</v>
      </c>
      <c r="AJ68" s="51"/>
      <c r="AK68" s="51"/>
      <c r="AL68" s="51"/>
      <c r="AM68" s="51"/>
      <c r="AO68" s="93" t="s">
        <v>44</v>
      </c>
      <c r="AP68" s="93"/>
      <c r="AQ68" s="93"/>
      <c r="AR68" s="93"/>
      <c r="AS68" s="90" t="s">
        <v>10</v>
      </c>
      <c r="AT68" s="90"/>
      <c r="AU68" s="90"/>
      <c r="AV68" s="90"/>
      <c r="AW68" s="90"/>
      <c r="AX68" s="87" t="s">
        <v>116</v>
      </c>
      <c r="AY68" s="87"/>
      <c r="AZ68" s="87"/>
      <c r="BA68" s="87"/>
      <c r="BB68" s="87"/>
      <c r="BC68" s="87"/>
      <c r="BD68" s="87" t="s">
        <v>117</v>
      </c>
      <c r="BE68" s="87"/>
      <c r="BF68" s="87"/>
      <c r="BG68" s="87"/>
      <c r="BH68" s="87"/>
      <c r="BI68" s="94">
        <v>300</v>
      </c>
      <c r="BJ68" s="94"/>
      <c r="BK68" s="94"/>
      <c r="BL68" s="94"/>
      <c r="BM68" s="72">
        <f>BJ30</f>
        <v>976</v>
      </c>
      <c r="BN68" s="72"/>
      <c r="BO68" s="72"/>
      <c r="BP68" s="72"/>
      <c r="BQ68" s="72"/>
      <c r="BR68" s="51">
        <f>3600*BI68</f>
        <v>1080000</v>
      </c>
      <c r="BS68" s="51"/>
      <c r="BT68" s="51"/>
      <c r="BU68" s="51"/>
      <c r="BV68" s="51"/>
      <c r="BW68" s="51">
        <f>MIN(SUM(BM68:BQ73),SUM(BR68))</f>
        <v>35060</v>
      </c>
      <c r="BX68" s="51"/>
      <c r="BY68" s="51"/>
      <c r="BZ68" s="51"/>
      <c r="CA68" s="51"/>
    </row>
    <row r="69" spans="1:79" ht="27.2" customHeight="1" x14ac:dyDescent="0.15">
      <c r="A69" s="93"/>
      <c r="B69" s="93"/>
      <c r="C69" s="93"/>
      <c r="D69" s="93"/>
      <c r="E69" s="90" t="s">
        <v>16</v>
      </c>
      <c r="F69" s="90"/>
      <c r="G69" s="90"/>
      <c r="H69" s="90"/>
      <c r="I69" s="90"/>
      <c r="J69" s="136"/>
      <c r="K69" s="136"/>
      <c r="L69" s="136"/>
      <c r="M69" s="136"/>
      <c r="N69" s="136"/>
      <c r="O69" s="136"/>
      <c r="P69" s="136"/>
      <c r="Q69" s="136"/>
      <c r="R69" s="136"/>
      <c r="S69" s="136"/>
      <c r="T69" s="136"/>
      <c r="U69" s="157"/>
      <c r="V69" s="157"/>
      <c r="W69" s="157"/>
      <c r="X69" s="157"/>
      <c r="Y69" s="51">
        <f>V32</f>
        <v>0</v>
      </c>
      <c r="Z69" s="51"/>
      <c r="AA69" s="51"/>
      <c r="AB69" s="51"/>
      <c r="AC69" s="51"/>
      <c r="AD69" s="51"/>
      <c r="AE69" s="51"/>
      <c r="AF69" s="51"/>
      <c r="AG69" s="51"/>
      <c r="AH69" s="51"/>
      <c r="AI69" s="51"/>
      <c r="AJ69" s="51"/>
      <c r="AK69" s="51"/>
      <c r="AL69" s="51"/>
      <c r="AM69" s="51"/>
      <c r="AO69" s="93"/>
      <c r="AP69" s="93"/>
      <c r="AQ69" s="93"/>
      <c r="AR69" s="93"/>
      <c r="AS69" s="90" t="s">
        <v>16</v>
      </c>
      <c r="AT69" s="90"/>
      <c r="AU69" s="90"/>
      <c r="AV69" s="90"/>
      <c r="AW69" s="90"/>
      <c r="AX69" s="87" t="s">
        <v>115</v>
      </c>
      <c r="AY69" s="87"/>
      <c r="AZ69" s="87"/>
      <c r="BA69" s="87"/>
      <c r="BB69" s="87"/>
      <c r="BC69" s="87"/>
      <c r="BD69" s="87" t="s">
        <v>117</v>
      </c>
      <c r="BE69" s="87"/>
      <c r="BF69" s="87"/>
      <c r="BG69" s="87"/>
      <c r="BH69" s="87"/>
      <c r="BI69" s="94"/>
      <c r="BJ69" s="94"/>
      <c r="BK69" s="94"/>
      <c r="BL69" s="94"/>
      <c r="BM69" s="72">
        <f>BJ32</f>
        <v>9300</v>
      </c>
      <c r="BN69" s="72"/>
      <c r="BO69" s="72"/>
      <c r="BP69" s="72"/>
      <c r="BQ69" s="72"/>
      <c r="BR69" s="51"/>
      <c r="BS69" s="51"/>
      <c r="BT69" s="51"/>
      <c r="BU69" s="51"/>
      <c r="BV69" s="51"/>
      <c r="BW69" s="51"/>
      <c r="BX69" s="51"/>
      <c r="BY69" s="51"/>
      <c r="BZ69" s="51"/>
      <c r="CA69" s="51"/>
    </row>
    <row r="70" spans="1:79" ht="27.2" customHeight="1" x14ac:dyDescent="0.15">
      <c r="A70" s="93"/>
      <c r="B70" s="93"/>
      <c r="C70" s="93"/>
      <c r="D70" s="93"/>
      <c r="E70" s="90" t="s">
        <v>11</v>
      </c>
      <c r="F70" s="90"/>
      <c r="G70" s="90"/>
      <c r="H70" s="90"/>
      <c r="I70" s="90"/>
      <c r="J70" s="136"/>
      <c r="K70" s="136"/>
      <c r="L70" s="136"/>
      <c r="M70" s="136"/>
      <c r="N70" s="136"/>
      <c r="O70" s="136"/>
      <c r="P70" s="136"/>
      <c r="Q70" s="136"/>
      <c r="R70" s="136"/>
      <c r="S70" s="136"/>
      <c r="T70" s="136"/>
      <c r="U70" s="157"/>
      <c r="V70" s="157"/>
      <c r="W70" s="157"/>
      <c r="X70" s="157"/>
      <c r="Y70" s="51">
        <f>V34</f>
        <v>0</v>
      </c>
      <c r="Z70" s="51"/>
      <c r="AA70" s="51"/>
      <c r="AB70" s="51"/>
      <c r="AC70" s="51"/>
      <c r="AD70" s="51"/>
      <c r="AE70" s="51"/>
      <c r="AF70" s="51"/>
      <c r="AG70" s="51"/>
      <c r="AH70" s="51"/>
      <c r="AI70" s="51"/>
      <c r="AJ70" s="51"/>
      <c r="AK70" s="51"/>
      <c r="AL70" s="51"/>
      <c r="AM70" s="51"/>
      <c r="AO70" s="93"/>
      <c r="AP70" s="93"/>
      <c r="AQ70" s="93"/>
      <c r="AR70" s="93"/>
      <c r="AS70" s="90" t="s">
        <v>11</v>
      </c>
      <c r="AT70" s="90"/>
      <c r="AU70" s="90"/>
      <c r="AV70" s="90"/>
      <c r="AW70" s="90"/>
      <c r="AX70" s="87" t="s">
        <v>114</v>
      </c>
      <c r="AY70" s="87"/>
      <c r="AZ70" s="87"/>
      <c r="BA70" s="87"/>
      <c r="BB70" s="87"/>
      <c r="BC70" s="87"/>
      <c r="BD70" s="87" t="s">
        <v>117</v>
      </c>
      <c r="BE70" s="87"/>
      <c r="BF70" s="87"/>
      <c r="BG70" s="87"/>
      <c r="BH70" s="87"/>
      <c r="BI70" s="94"/>
      <c r="BJ70" s="94"/>
      <c r="BK70" s="94"/>
      <c r="BL70" s="94"/>
      <c r="BM70" s="72">
        <f>BJ34</f>
        <v>4650</v>
      </c>
      <c r="BN70" s="72"/>
      <c r="BO70" s="72"/>
      <c r="BP70" s="72"/>
      <c r="BQ70" s="72"/>
      <c r="BR70" s="51"/>
      <c r="BS70" s="51"/>
      <c r="BT70" s="51"/>
      <c r="BU70" s="51"/>
      <c r="BV70" s="51"/>
      <c r="BW70" s="51"/>
      <c r="BX70" s="51"/>
      <c r="BY70" s="51"/>
      <c r="BZ70" s="51"/>
      <c r="CA70" s="51"/>
    </row>
    <row r="71" spans="1:79" ht="27.2" customHeight="1" x14ac:dyDescent="0.15">
      <c r="A71" s="93"/>
      <c r="B71" s="93"/>
      <c r="C71" s="93"/>
      <c r="D71" s="93"/>
      <c r="E71" s="90" t="s">
        <v>17</v>
      </c>
      <c r="F71" s="90"/>
      <c r="G71" s="90"/>
      <c r="H71" s="90"/>
      <c r="I71" s="90"/>
      <c r="J71" s="136"/>
      <c r="K71" s="136"/>
      <c r="L71" s="136"/>
      <c r="M71" s="136"/>
      <c r="N71" s="136"/>
      <c r="O71" s="136"/>
      <c r="P71" s="136"/>
      <c r="Q71" s="136"/>
      <c r="R71" s="136"/>
      <c r="S71" s="136"/>
      <c r="T71" s="136"/>
      <c r="U71" s="157"/>
      <c r="V71" s="157"/>
      <c r="W71" s="157"/>
      <c r="X71" s="157"/>
      <c r="Y71" s="51">
        <f>V36</f>
        <v>0</v>
      </c>
      <c r="Z71" s="51"/>
      <c r="AA71" s="51"/>
      <c r="AB71" s="51"/>
      <c r="AC71" s="51"/>
      <c r="AD71" s="51"/>
      <c r="AE71" s="51"/>
      <c r="AF71" s="51"/>
      <c r="AG71" s="51"/>
      <c r="AH71" s="51"/>
      <c r="AI71" s="51"/>
      <c r="AJ71" s="51"/>
      <c r="AK71" s="51"/>
      <c r="AL71" s="51"/>
      <c r="AM71" s="51"/>
      <c r="AO71" s="93"/>
      <c r="AP71" s="93"/>
      <c r="AQ71" s="93"/>
      <c r="AR71" s="93"/>
      <c r="AS71" s="90" t="s">
        <v>17</v>
      </c>
      <c r="AT71" s="90"/>
      <c r="AU71" s="90"/>
      <c r="AV71" s="90"/>
      <c r="AW71" s="90"/>
      <c r="AX71" s="87" t="s">
        <v>113</v>
      </c>
      <c r="AY71" s="87"/>
      <c r="AZ71" s="87"/>
      <c r="BA71" s="87"/>
      <c r="BB71" s="87"/>
      <c r="BC71" s="87"/>
      <c r="BD71" s="87" t="s">
        <v>117</v>
      </c>
      <c r="BE71" s="87"/>
      <c r="BF71" s="87"/>
      <c r="BG71" s="87"/>
      <c r="BH71" s="87"/>
      <c r="BI71" s="94"/>
      <c r="BJ71" s="94"/>
      <c r="BK71" s="94"/>
      <c r="BL71" s="94"/>
      <c r="BM71" s="72">
        <f>BJ36</f>
        <v>1534</v>
      </c>
      <c r="BN71" s="72"/>
      <c r="BO71" s="72"/>
      <c r="BP71" s="72"/>
      <c r="BQ71" s="72"/>
      <c r="BR71" s="51"/>
      <c r="BS71" s="51"/>
      <c r="BT71" s="51"/>
      <c r="BU71" s="51"/>
      <c r="BV71" s="51"/>
      <c r="BW71" s="51"/>
      <c r="BX71" s="51"/>
      <c r="BY71" s="51"/>
      <c r="BZ71" s="51"/>
      <c r="CA71" s="51"/>
    </row>
    <row r="72" spans="1:79" ht="27.2" customHeight="1" x14ac:dyDescent="0.15">
      <c r="A72" s="93"/>
      <c r="B72" s="93"/>
      <c r="C72" s="93"/>
      <c r="D72" s="93"/>
      <c r="E72" s="90" t="s">
        <v>18</v>
      </c>
      <c r="F72" s="90"/>
      <c r="G72" s="90"/>
      <c r="H72" s="90"/>
      <c r="I72" s="90"/>
      <c r="J72" s="136"/>
      <c r="K72" s="136"/>
      <c r="L72" s="136"/>
      <c r="M72" s="136"/>
      <c r="N72" s="136"/>
      <c r="O72" s="136"/>
      <c r="P72" s="136"/>
      <c r="Q72" s="136"/>
      <c r="R72" s="136"/>
      <c r="S72" s="136"/>
      <c r="T72" s="136"/>
      <c r="U72" s="157"/>
      <c r="V72" s="157"/>
      <c r="W72" s="157"/>
      <c r="X72" s="157"/>
      <c r="Y72" s="51">
        <f>V38</f>
        <v>0</v>
      </c>
      <c r="Z72" s="51"/>
      <c r="AA72" s="51"/>
      <c r="AB72" s="51"/>
      <c r="AC72" s="51"/>
      <c r="AD72" s="51"/>
      <c r="AE72" s="51"/>
      <c r="AF72" s="51"/>
      <c r="AG72" s="51"/>
      <c r="AH72" s="51"/>
      <c r="AI72" s="51"/>
      <c r="AJ72" s="51"/>
      <c r="AK72" s="51"/>
      <c r="AL72" s="51"/>
      <c r="AM72" s="51"/>
      <c r="AO72" s="93"/>
      <c r="AP72" s="93"/>
      <c r="AQ72" s="93"/>
      <c r="AR72" s="93"/>
      <c r="AS72" s="90" t="s">
        <v>18</v>
      </c>
      <c r="AT72" s="90"/>
      <c r="AU72" s="90"/>
      <c r="AV72" s="90"/>
      <c r="AW72" s="90"/>
      <c r="AX72" s="87" t="s">
        <v>112</v>
      </c>
      <c r="AY72" s="87"/>
      <c r="AZ72" s="87"/>
      <c r="BA72" s="87"/>
      <c r="BB72" s="87"/>
      <c r="BC72" s="87"/>
      <c r="BD72" s="87" t="s">
        <v>117</v>
      </c>
      <c r="BE72" s="87"/>
      <c r="BF72" s="87"/>
      <c r="BG72" s="87"/>
      <c r="BH72" s="87"/>
      <c r="BI72" s="94"/>
      <c r="BJ72" s="94"/>
      <c r="BK72" s="94"/>
      <c r="BL72" s="94"/>
      <c r="BM72" s="72">
        <f>BJ38</f>
        <v>4650</v>
      </c>
      <c r="BN72" s="72"/>
      <c r="BO72" s="72"/>
      <c r="BP72" s="72"/>
      <c r="BQ72" s="72"/>
      <c r="BR72" s="51"/>
      <c r="BS72" s="51"/>
      <c r="BT72" s="51"/>
      <c r="BU72" s="51"/>
      <c r="BV72" s="51"/>
      <c r="BW72" s="51"/>
      <c r="BX72" s="51"/>
      <c r="BY72" s="51"/>
      <c r="BZ72" s="51"/>
      <c r="CA72" s="51"/>
    </row>
    <row r="73" spans="1:79" ht="27.2" customHeight="1" x14ac:dyDescent="0.15">
      <c r="A73" s="93"/>
      <c r="B73" s="93"/>
      <c r="C73" s="93"/>
      <c r="D73" s="93"/>
      <c r="E73" s="90" t="s">
        <v>19</v>
      </c>
      <c r="F73" s="90"/>
      <c r="G73" s="90"/>
      <c r="H73" s="90"/>
      <c r="I73" s="90"/>
      <c r="J73" s="136"/>
      <c r="K73" s="136"/>
      <c r="L73" s="136"/>
      <c r="M73" s="136"/>
      <c r="N73" s="136"/>
      <c r="O73" s="136"/>
      <c r="P73" s="136"/>
      <c r="Q73" s="136"/>
      <c r="R73" s="136"/>
      <c r="S73" s="136"/>
      <c r="T73" s="136"/>
      <c r="U73" s="157"/>
      <c r="V73" s="157"/>
      <c r="W73" s="157"/>
      <c r="X73" s="157"/>
      <c r="Y73" s="51">
        <f>V40</f>
        <v>0</v>
      </c>
      <c r="Z73" s="51"/>
      <c r="AA73" s="51"/>
      <c r="AB73" s="51"/>
      <c r="AC73" s="51"/>
      <c r="AD73" s="51"/>
      <c r="AE73" s="51"/>
      <c r="AF73" s="51"/>
      <c r="AG73" s="51"/>
      <c r="AH73" s="51"/>
      <c r="AI73" s="51"/>
      <c r="AJ73" s="51"/>
      <c r="AK73" s="51"/>
      <c r="AL73" s="51"/>
      <c r="AM73" s="51"/>
      <c r="AO73" s="93"/>
      <c r="AP73" s="93"/>
      <c r="AQ73" s="93"/>
      <c r="AR73" s="93"/>
      <c r="AS73" s="90" t="s">
        <v>19</v>
      </c>
      <c r="AT73" s="90"/>
      <c r="AU73" s="90"/>
      <c r="AV73" s="90"/>
      <c r="AW73" s="90"/>
      <c r="AX73" s="87" t="s">
        <v>111</v>
      </c>
      <c r="AY73" s="87"/>
      <c r="AZ73" s="87"/>
      <c r="BA73" s="87"/>
      <c r="BB73" s="87"/>
      <c r="BC73" s="87"/>
      <c r="BD73" s="87" t="s">
        <v>117</v>
      </c>
      <c r="BE73" s="87"/>
      <c r="BF73" s="87"/>
      <c r="BG73" s="87"/>
      <c r="BH73" s="87"/>
      <c r="BI73" s="94"/>
      <c r="BJ73" s="94"/>
      <c r="BK73" s="94"/>
      <c r="BL73" s="94"/>
      <c r="BM73" s="72">
        <f>BJ40</f>
        <v>13950</v>
      </c>
      <c r="BN73" s="72"/>
      <c r="BO73" s="72"/>
      <c r="BP73" s="72"/>
      <c r="BQ73" s="72"/>
      <c r="BR73" s="51"/>
      <c r="BS73" s="51"/>
      <c r="BT73" s="51"/>
      <c r="BU73" s="51"/>
      <c r="BV73" s="51"/>
      <c r="BW73" s="51"/>
      <c r="BX73" s="51"/>
      <c r="BY73" s="51"/>
      <c r="BZ73" s="51"/>
      <c r="CA73" s="51"/>
    </row>
    <row r="74" spans="1:79" ht="13.5" customHeight="1" x14ac:dyDescent="0.15">
      <c r="A74" s="86" t="s">
        <v>45</v>
      </c>
      <c r="B74" s="86"/>
      <c r="C74" s="86"/>
      <c r="D74" s="86"/>
      <c r="E74" s="86"/>
      <c r="F74" s="86"/>
      <c r="G74" s="86"/>
      <c r="H74" s="86"/>
      <c r="I74" s="86"/>
      <c r="J74" s="136"/>
      <c r="K74" s="136"/>
      <c r="L74" s="136"/>
      <c r="M74" s="136"/>
      <c r="N74" s="136"/>
      <c r="O74" s="136"/>
      <c r="P74" s="136"/>
      <c r="Q74" s="136"/>
      <c r="R74" s="136"/>
      <c r="S74" s="136"/>
      <c r="T74" s="136"/>
      <c r="U74" s="137">
        <v>0</v>
      </c>
      <c r="V74" s="137"/>
      <c r="W74" s="137"/>
      <c r="X74" s="137"/>
      <c r="Y74" s="138"/>
      <c r="Z74" s="138"/>
      <c r="AA74" s="138"/>
      <c r="AB74" s="138"/>
      <c r="AC74" s="138"/>
      <c r="AD74" s="51">
        <f>51400*U74</f>
        <v>0</v>
      </c>
      <c r="AE74" s="51"/>
      <c r="AF74" s="51"/>
      <c r="AG74" s="51"/>
      <c r="AH74" s="51"/>
      <c r="AI74" s="51">
        <f t="shared" ref="AI74" si="16">MIN(Y74:AH75)</f>
        <v>0</v>
      </c>
      <c r="AJ74" s="51"/>
      <c r="AK74" s="51"/>
      <c r="AL74" s="51"/>
      <c r="AM74" s="51"/>
      <c r="AO74" s="86" t="s">
        <v>45</v>
      </c>
      <c r="AP74" s="86"/>
      <c r="AQ74" s="86"/>
      <c r="AR74" s="86"/>
      <c r="AS74" s="86"/>
      <c r="AT74" s="86"/>
      <c r="AU74" s="86"/>
      <c r="AV74" s="86"/>
      <c r="AW74" s="86"/>
      <c r="AX74" s="87" t="s">
        <v>110</v>
      </c>
      <c r="AY74" s="87"/>
      <c r="AZ74" s="87"/>
      <c r="BA74" s="87"/>
      <c r="BB74" s="87"/>
      <c r="BC74" s="87"/>
      <c r="BD74" s="87" t="s">
        <v>110</v>
      </c>
      <c r="BE74" s="87"/>
      <c r="BF74" s="87"/>
      <c r="BG74" s="87"/>
      <c r="BH74" s="87"/>
      <c r="BI74" s="89">
        <v>1</v>
      </c>
      <c r="BJ74" s="89"/>
      <c r="BK74" s="89"/>
      <c r="BL74" s="89"/>
      <c r="BM74" s="72">
        <v>20000</v>
      </c>
      <c r="BN74" s="72"/>
      <c r="BO74" s="72"/>
      <c r="BP74" s="72"/>
      <c r="BQ74" s="72"/>
      <c r="BR74" s="51">
        <f>51400*BI74</f>
        <v>51400</v>
      </c>
      <c r="BS74" s="51"/>
      <c r="BT74" s="51"/>
      <c r="BU74" s="51"/>
      <c r="BV74" s="51"/>
      <c r="BW74" s="51">
        <f t="shared" ref="BW74" si="17">MIN(BM74:BV75)</f>
        <v>20000</v>
      </c>
      <c r="BX74" s="51"/>
      <c r="BY74" s="51"/>
      <c r="BZ74" s="51"/>
      <c r="CA74" s="51"/>
    </row>
    <row r="75" spans="1:79" ht="13.5" customHeight="1" x14ac:dyDescent="0.15">
      <c r="A75" s="86"/>
      <c r="B75" s="86"/>
      <c r="C75" s="86"/>
      <c r="D75" s="86"/>
      <c r="E75" s="86"/>
      <c r="F75" s="86"/>
      <c r="G75" s="86"/>
      <c r="H75" s="86"/>
      <c r="I75" s="86"/>
      <c r="J75" s="136"/>
      <c r="K75" s="136"/>
      <c r="L75" s="136"/>
      <c r="M75" s="136"/>
      <c r="N75" s="136"/>
      <c r="O75" s="136"/>
      <c r="P75" s="136"/>
      <c r="Q75" s="136"/>
      <c r="R75" s="136"/>
      <c r="S75" s="136"/>
      <c r="T75" s="136"/>
      <c r="U75" s="137"/>
      <c r="V75" s="137"/>
      <c r="W75" s="137"/>
      <c r="X75" s="137"/>
      <c r="Y75" s="138"/>
      <c r="Z75" s="138"/>
      <c r="AA75" s="138"/>
      <c r="AB75" s="138"/>
      <c r="AC75" s="138"/>
      <c r="AD75" s="51"/>
      <c r="AE75" s="51"/>
      <c r="AF75" s="51"/>
      <c r="AG75" s="51"/>
      <c r="AH75" s="51"/>
      <c r="AI75" s="51"/>
      <c r="AJ75" s="51"/>
      <c r="AK75" s="51"/>
      <c r="AL75" s="51"/>
      <c r="AM75" s="51"/>
      <c r="AO75" s="86"/>
      <c r="AP75" s="86"/>
      <c r="AQ75" s="86"/>
      <c r="AR75" s="86"/>
      <c r="AS75" s="86"/>
      <c r="AT75" s="86"/>
      <c r="AU75" s="86"/>
      <c r="AV75" s="86"/>
      <c r="AW75" s="86"/>
      <c r="AX75" s="87"/>
      <c r="AY75" s="87"/>
      <c r="AZ75" s="87"/>
      <c r="BA75" s="87"/>
      <c r="BB75" s="87"/>
      <c r="BC75" s="87"/>
      <c r="BD75" s="87"/>
      <c r="BE75" s="87"/>
      <c r="BF75" s="87"/>
      <c r="BG75" s="87"/>
      <c r="BH75" s="87"/>
      <c r="BI75" s="89"/>
      <c r="BJ75" s="89"/>
      <c r="BK75" s="89"/>
      <c r="BL75" s="89"/>
      <c r="BM75" s="72"/>
      <c r="BN75" s="72"/>
      <c r="BO75" s="72"/>
      <c r="BP75" s="72"/>
      <c r="BQ75" s="72"/>
      <c r="BR75" s="51"/>
      <c r="BS75" s="51"/>
      <c r="BT75" s="51"/>
      <c r="BU75" s="51"/>
      <c r="BV75" s="51"/>
      <c r="BW75" s="51"/>
      <c r="BX75" s="51"/>
      <c r="BY75" s="51"/>
      <c r="BZ75" s="51"/>
      <c r="CA75" s="51"/>
    </row>
    <row r="76" spans="1:79" ht="13.5" customHeight="1" x14ac:dyDescent="0.15">
      <c r="A76" s="84" t="s">
        <v>47</v>
      </c>
      <c r="B76" s="85"/>
      <c r="C76" s="85"/>
      <c r="D76" s="85"/>
      <c r="E76" s="86" t="s">
        <v>48</v>
      </c>
      <c r="F76" s="86"/>
      <c r="G76" s="86"/>
      <c r="H76" s="86"/>
      <c r="I76" s="86"/>
      <c r="J76" s="136"/>
      <c r="K76" s="136"/>
      <c r="L76" s="136"/>
      <c r="M76" s="136"/>
      <c r="N76" s="136"/>
      <c r="O76" s="136"/>
      <c r="P76" s="136"/>
      <c r="Q76" s="136"/>
      <c r="R76" s="136"/>
      <c r="S76" s="136"/>
      <c r="T76" s="136"/>
      <c r="U76" s="167" t="s">
        <v>50</v>
      </c>
      <c r="V76" s="167"/>
      <c r="W76" s="167"/>
      <c r="X76" s="167"/>
      <c r="Y76" s="138"/>
      <c r="Z76" s="138"/>
      <c r="AA76" s="138"/>
      <c r="AB76" s="138"/>
      <c r="AC76" s="138"/>
      <c r="AD76" s="51">
        <f>Y76</f>
        <v>0</v>
      </c>
      <c r="AE76" s="51"/>
      <c r="AF76" s="51"/>
      <c r="AG76" s="51"/>
      <c r="AH76" s="51"/>
      <c r="AI76" s="51">
        <f t="shared" ref="AI76" si="18">MIN(Y76:AH77)</f>
        <v>0</v>
      </c>
      <c r="AJ76" s="51"/>
      <c r="AK76" s="51"/>
      <c r="AL76" s="51"/>
      <c r="AM76" s="51"/>
      <c r="AO76" s="84" t="s">
        <v>47</v>
      </c>
      <c r="AP76" s="85"/>
      <c r="AQ76" s="85"/>
      <c r="AR76" s="85"/>
      <c r="AS76" s="86" t="s">
        <v>48</v>
      </c>
      <c r="AT76" s="86"/>
      <c r="AU76" s="86"/>
      <c r="AV76" s="86"/>
      <c r="AW76" s="86"/>
      <c r="AX76" s="87" t="s">
        <v>110</v>
      </c>
      <c r="AY76" s="87"/>
      <c r="AZ76" s="87"/>
      <c r="BA76" s="87"/>
      <c r="BB76" s="87"/>
      <c r="BC76" s="87"/>
      <c r="BD76" s="87" t="s">
        <v>110</v>
      </c>
      <c r="BE76" s="87"/>
      <c r="BF76" s="87"/>
      <c r="BG76" s="87"/>
      <c r="BH76" s="87"/>
      <c r="BI76" s="88" t="s">
        <v>50</v>
      </c>
      <c r="BJ76" s="88"/>
      <c r="BK76" s="88"/>
      <c r="BL76" s="88"/>
      <c r="BM76" s="72">
        <v>1000000</v>
      </c>
      <c r="BN76" s="72"/>
      <c r="BO76" s="72"/>
      <c r="BP76" s="72"/>
      <c r="BQ76" s="72"/>
      <c r="BR76" s="51">
        <f>BM76</f>
        <v>1000000</v>
      </c>
      <c r="BS76" s="51"/>
      <c r="BT76" s="51"/>
      <c r="BU76" s="51"/>
      <c r="BV76" s="51"/>
      <c r="BW76" s="51">
        <f t="shared" ref="BW76" si="19">MIN(BM76:BV77)</f>
        <v>1000000</v>
      </c>
      <c r="BX76" s="51"/>
      <c r="BY76" s="51"/>
      <c r="BZ76" s="51"/>
      <c r="CA76" s="51"/>
    </row>
    <row r="77" spans="1:79" ht="13.5" customHeight="1" x14ac:dyDescent="0.15">
      <c r="A77" s="85"/>
      <c r="B77" s="85"/>
      <c r="C77" s="85"/>
      <c r="D77" s="85"/>
      <c r="E77" s="86"/>
      <c r="F77" s="86"/>
      <c r="G77" s="86"/>
      <c r="H77" s="86"/>
      <c r="I77" s="86"/>
      <c r="J77" s="136"/>
      <c r="K77" s="136"/>
      <c r="L77" s="136"/>
      <c r="M77" s="136"/>
      <c r="N77" s="136"/>
      <c r="O77" s="136"/>
      <c r="P77" s="136"/>
      <c r="Q77" s="136"/>
      <c r="R77" s="136"/>
      <c r="S77" s="136"/>
      <c r="T77" s="136"/>
      <c r="U77" s="167"/>
      <c r="V77" s="167"/>
      <c r="W77" s="167"/>
      <c r="X77" s="167"/>
      <c r="Y77" s="138"/>
      <c r="Z77" s="138"/>
      <c r="AA77" s="138"/>
      <c r="AB77" s="138"/>
      <c r="AC77" s="138"/>
      <c r="AD77" s="51"/>
      <c r="AE77" s="51"/>
      <c r="AF77" s="51"/>
      <c r="AG77" s="51"/>
      <c r="AH77" s="51"/>
      <c r="AI77" s="51"/>
      <c r="AJ77" s="51"/>
      <c r="AK77" s="51"/>
      <c r="AL77" s="51"/>
      <c r="AM77" s="51"/>
      <c r="AO77" s="85"/>
      <c r="AP77" s="85"/>
      <c r="AQ77" s="85"/>
      <c r="AR77" s="85"/>
      <c r="AS77" s="86"/>
      <c r="AT77" s="86"/>
      <c r="AU77" s="86"/>
      <c r="AV77" s="86"/>
      <c r="AW77" s="86"/>
      <c r="AX77" s="87"/>
      <c r="AY77" s="87"/>
      <c r="AZ77" s="87"/>
      <c r="BA77" s="87"/>
      <c r="BB77" s="87"/>
      <c r="BC77" s="87"/>
      <c r="BD77" s="87"/>
      <c r="BE77" s="87"/>
      <c r="BF77" s="87"/>
      <c r="BG77" s="87"/>
      <c r="BH77" s="87"/>
      <c r="BI77" s="88"/>
      <c r="BJ77" s="88"/>
      <c r="BK77" s="88"/>
      <c r="BL77" s="88"/>
      <c r="BM77" s="72"/>
      <c r="BN77" s="72"/>
      <c r="BO77" s="72"/>
      <c r="BP77" s="72"/>
      <c r="BQ77" s="72"/>
      <c r="BR77" s="51"/>
      <c r="BS77" s="51"/>
      <c r="BT77" s="51"/>
      <c r="BU77" s="51"/>
      <c r="BV77" s="51"/>
      <c r="BW77" s="51"/>
      <c r="BX77" s="51"/>
      <c r="BY77" s="51"/>
      <c r="BZ77" s="51"/>
      <c r="CA77" s="51"/>
    </row>
    <row r="78" spans="1:79" ht="13.5" customHeight="1" x14ac:dyDescent="0.15">
      <c r="A78" s="85"/>
      <c r="B78" s="85"/>
      <c r="C78" s="85"/>
      <c r="D78" s="85"/>
      <c r="E78" s="86" t="s">
        <v>20</v>
      </c>
      <c r="F78" s="86"/>
      <c r="G78" s="86"/>
      <c r="H78" s="86"/>
      <c r="I78" s="86"/>
      <c r="J78" s="136"/>
      <c r="K78" s="136"/>
      <c r="L78" s="136"/>
      <c r="M78" s="136"/>
      <c r="N78" s="136"/>
      <c r="O78" s="136"/>
      <c r="P78" s="136"/>
      <c r="Q78" s="136"/>
      <c r="R78" s="136"/>
      <c r="S78" s="136"/>
      <c r="T78" s="136"/>
      <c r="U78" s="167" t="s">
        <v>50</v>
      </c>
      <c r="V78" s="167"/>
      <c r="W78" s="167"/>
      <c r="X78" s="167"/>
      <c r="Y78" s="138"/>
      <c r="Z78" s="138"/>
      <c r="AA78" s="138"/>
      <c r="AB78" s="138"/>
      <c r="AC78" s="138"/>
      <c r="AD78" s="51">
        <f>Y78</f>
        <v>0</v>
      </c>
      <c r="AE78" s="51"/>
      <c r="AF78" s="51"/>
      <c r="AG78" s="51"/>
      <c r="AH78" s="51"/>
      <c r="AI78" s="51">
        <f t="shared" ref="AI78" si="20">MIN(Y78:AH79)</f>
        <v>0</v>
      </c>
      <c r="AJ78" s="51"/>
      <c r="AK78" s="51"/>
      <c r="AL78" s="51"/>
      <c r="AM78" s="51"/>
      <c r="AO78" s="85"/>
      <c r="AP78" s="85"/>
      <c r="AQ78" s="85"/>
      <c r="AR78" s="85"/>
      <c r="AS78" s="86" t="s">
        <v>20</v>
      </c>
      <c r="AT78" s="86"/>
      <c r="AU78" s="86"/>
      <c r="AV78" s="86"/>
      <c r="AW78" s="86"/>
      <c r="AX78" s="87" t="s">
        <v>110</v>
      </c>
      <c r="AY78" s="87"/>
      <c r="AZ78" s="87"/>
      <c r="BA78" s="87"/>
      <c r="BB78" s="87"/>
      <c r="BC78" s="87"/>
      <c r="BD78" s="87" t="s">
        <v>110</v>
      </c>
      <c r="BE78" s="87"/>
      <c r="BF78" s="87"/>
      <c r="BG78" s="87"/>
      <c r="BH78" s="87"/>
      <c r="BI78" s="88" t="s">
        <v>50</v>
      </c>
      <c r="BJ78" s="88"/>
      <c r="BK78" s="88"/>
      <c r="BL78" s="88"/>
      <c r="BM78" s="72">
        <v>500000</v>
      </c>
      <c r="BN78" s="72"/>
      <c r="BO78" s="72"/>
      <c r="BP78" s="72"/>
      <c r="BQ78" s="72"/>
      <c r="BR78" s="51">
        <f>BM78</f>
        <v>500000</v>
      </c>
      <c r="BS78" s="51"/>
      <c r="BT78" s="51"/>
      <c r="BU78" s="51"/>
      <c r="BV78" s="51"/>
      <c r="BW78" s="51">
        <f t="shared" ref="BW78" si="21">MIN(BM78:BV79)</f>
        <v>500000</v>
      </c>
      <c r="BX78" s="51"/>
      <c r="BY78" s="51"/>
      <c r="BZ78" s="51"/>
      <c r="CA78" s="51"/>
    </row>
    <row r="79" spans="1:79" ht="13.5" customHeight="1" x14ac:dyDescent="0.15">
      <c r="A79" s="85"/>
      <c r="B79" s="85"/>
      <c r="C79" s="85"/>
      <c r="D79" s="85"/>
      <c r="E79" s="86"/>
      <c r="F79" s="86"/>
      <c r="G79" s="86"/>
      <c r="H79" s="86"/>
      <c r="I79" s="86"/>
      <c r="J79" s="136"/>
      <c r="K79" s="136"/>
      <c r="L79" s="136"/>
      <c r="M79" s="136"/>
      <c r="N79" s="136"/>
      <c r="O79" s="136"/>
      <c r="P79" s="136"/>
      <c r="Q79" s="136"/>
      <c r="R79" s="136"/>
      <c r="S79" s="136"/>
      <c r="T79" s="136"/>
      <c r="U79" s="167"/>
      <c r="V79" s="167"/>
      <c r="W79" s="167"/>
      <c r="X79" s="167"/>
      <c r="Y79" s="138"/>
      <c r="Z79" s="138"/>
      <c r="AA79" s="138"/>
      <c r="AB79" s="138"/>
      <c r="AC79" s="138"/>
      <c r="AD79" s="51"/>
      <c r="AE79" s="51"/>
      <c r="AF79" s="51"/>
      <c r="AG79" s="51"/>
      <c r="AH79" s="51"/>
      <c r="AI79" s="51"/>
      <c r="AJ79" s="51"/>
      <c r="AK79" s="51"/>
      <c r="AL79" s="51"/>
      <c r="AM79" s="51"/>
      <c r="AO79" s="85"/>
      <c r="AP79" s="85"/>
      <c r="AQ79" s="85"/>
      <c r="AR79" s="85"/>
      <c r="AS79" s="86"/>
      <c r="AT79" s="86"/>
      <c r="AU79" s="86"/>
      <c r="AV79" s="86"/>
      <c r="AW79" s="86"/>
      <c r="AX79" s="87"/>
      <c r="AY79" s="87"/>
      <c r="AZ79" s="87"/>
      <c r="BA79" s="87"/>
      <c r="BB79" s="87"/>
      <c r="BC79" s="87"/>
      <c r="BD79" s="87"/>
      <c r="BE79" s="87"/>
      <c r="BF79" s="87"/>
      <c r="BG79" s="87"/>
      <c r="BH79" s="87"/>
      <c r="BI79" s="88"/>
      <c r="BJ79" s="88"/>
      <c r="BK79" s="88"/>
      <c r="BL79" s="88"/>
      <c r="BM79" s="72"/>
      <c r="BN79" s="72"/>
      <c r="BO79" s="72"/>
      <c r="BP79" s="72"/>
      <c r="BQ79" s="72"/>
      <c r="BR79" s="51"/>
      <c r="BS79" s="51"/>
      <c r="BT79" s="51"/>
      <c r="BU79" s="51"/>
      <c r="BV79" s="51"/>
      <c r="BW79" s="51"/>
      <c r="BX79" s="51"/>
      <c r="BY79" s="51"/>
      <c r="BZ79" s="51"/>
      <c r="CA79" s="51"/>
    </row>
    <row r="80" spans="1:79" ht="13.5" customHeight="1" x14ac:dyDescent="0.15">
      <c r="A80" s="79" t="s">
        <v>6</v>
      </c>
      <c r="B80" s="79"/>
      <c r="C80" s="79"/>
      <c r="D80" s="79"/>
      <c r="E80" s="79"/>
      <c r="F80" s="79"/>
      <c r="G80" s="79"/>
      <c r="H80" s="79"/>
      <c r="I80" s="79"/>
      <c r="J80" s="79"/>
      <c r="K80" s="79"/>
      <c r="L80" s="79"/>
      <c r="M80" s="79"/>
      <c r="N80" s="79"/>
      <c r="O80" s="79"/>
      <c r="P80" s="79"/>
      <c r="Q80" s="79"/>
      <c r="R80" s="79"/>
      <c r="S80" s="79"/>
      <c r="T80" s="79"/>
      <c r="U80" s="79"/>
      <c r="V80" s="79"/>
      <c r="W80" s="79"/>
      <c r="X80" s="79"/>
      <c r="Y80" s="80">
        <f>SUM(Y64:AC79)</f>
        <v>0</v>
      </c>
      <c r="Z80" s="80"/>
      <c r="AA80" s="80"/>
      <c r="AB80" s="80"/>
      <c r="AC80" s="80"/>
      <c r="AD80" s="80">
        <f>SUM(AD64:AH79)</f>
        <v>0</v>
      </c>
      <c r="AE80" s="80"/>
      <c r="AF80" s="80"/>
      <c r="AG80" s="80"/>
      <c r="AH80" s="80"/>
      <c r="AI80" s="80">
        <f t="shared" ref="AI80" si="22">SUM(AI64:AM79)</f>
        <v>0</v>
      </c>
      <c r="AJ80" s="80"/>
      <c r="AK80" s="80"/>
      <c r="AL80" s="80"/>
      <c r="AM80" s="80"/>
      <c r="AO80" s="79" t="s">
        <v>6</v>
      </c>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80">
        <f>SUM(BM64:BQ79)</f>
        <v>2755060</v>
      </c>
      <c r="BN80" s="80"/>
      <c r="BO80" s="80"/>
      <c r="BP80" s="80"/>
      <c r="BQ80" s="80"/>
      <c r="BR80" s="80">
        <f>SUM(BR64:BV79)</f>
        <v>3946400</v>
      </c>
      <c r="BS80" s="80"/>
      <c r="BT80" s="80"/>
      <c r="BU80" s="80"/>
      <c r="BV80" s="80"/>
      <c r="BW80" s="80">
        <f t="shared" ref="BW80" si="23">SUM(BW64:CA79)</f>
        <v>2660060</v>
      </c>
      <c r="BX80" s="80"/>
      <c r="BY80" s="80"/>
      <c r="BZ80" s="80"/>
      <c r="CA80" s="80"/>
    </row>
    <row r="81" spans="1:79" ht="13.5" customHeight="1" x14ac:dyDescent="0.15">
      <c r="A81" s="79"/>
      <c r="B81" s="79"/>
      <c r="C81" s="79"/>
      <c r="D81" s="79"/>
      <c r="E81" s="79"/>
      <c r="F81" s="79"/>
      <c r="G81" s="79"/>
      <c r="H81" s="79"/>
      <c r="I81" s="79"/>
      <c r="J81" s="79"/>
      <c r="K81" s="79"/>
      <c r="L81" s="79"/>
      <c r="M81" s="79"/>
      <c r="N81" s="79"/>
      <c r="O81" s="79"/>
      <c r="P81" s="79"/>
      <c r="Q81" s="79"/>
      <c r="R81" s="79"/>
      <c r="S81" s="79"/>
      <c r="T81" s="79"/>
      <c r="U81" s="79"/>
      <c r="V81" s="79"/>
      <c r="W81" s="79"/>
      <c r="X81" s="79"/>
      <c r="Y81" s="80"/>
      <c r="Z81" s="80"/>
      <c r="AA81" s="80"/>
      <c r="AB81" s="80"/>
      <c r="AC81" s="80"/>
      <c r="AD81" s="80"/>
      <c r="AE81" s="80"/>
      <c r="AF81" s="80"/>
      <c r="AG81" s="80"/>
      <c r="AH81" s="80"/>
      <c r="AI81" s="80"/>
      <c r="AJ81" s="80"/>
      <c r="AK81" s="80"/>
      <c r="AL81" s="80"/>
      <c r="AM81" s="80"/>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80"/>
      <c r="BN81" s="80"/>
      <c r="BO81" s="80"/>
      <c r="BP81" s="80"/>
      <c r="BQ81" s="80"/>
      <c r="BR81" s="80"/>
      <c r="BS81" s="80"/>
      <c r="BT81" s="80"/>
      <c r="BU81" s="80"/>
      <c r="BV81" s="80"/>
      <c r="BW81" s="80"/>
      <c r="BX81" s="80"/>
      <c r="BY81" s="80"/>
      <c r="BZ81" s="80"/>
      <c r="CA81" s="80"/>
    </row>
    <row r="82" spans="1:79" x14ac:dyDescent="0.15">
      <c r="A82" s="81" t="s">
        <v>72</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O82" s="81" t="s">
        <v>72</v>
      </c>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row>
    <row r="83" spans="1:79" x14ac:dyDescent="0.15">
      <c r="A83" s="82" t="s">
        <v>73</v>
      </c>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O83" s="82" t="s">
        <v>73</v>
      </c>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row>
    <row r="84" spans="1:79" x14ac:dyDescent="0.15">
      <c r="A84" s="82" t="s">
        <v>77</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O84" s="82" t="s">
        <v>77</v>
      </c>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row>
    <row r="85" spans="1:79" x14ac:dyDescent="0.15">
      <c r="A85" s="82" t="s">
        <v>78</v>
      </c>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O85" s="82" t="s">
        <v>78</v>
      </c>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row>
    <row r="87" spans="1:79" ht="12.95" customHeight="1" x14ac:dyDescent="0.15">
      <c r="B87" s="68" t="s">
        <v>53</v>
      </c>
      <c r="C87" s="68"/>
      <c r="D87" s="68"/>
      <c r="E87" s="68"/>
      <c r="F87" s="68"/>
      <c r="G87" s="68"/>
      <c r="H87" s="68"/>
      <c r="I87" s="83" t="s">
        <v>52</v>
      </c>
      <c r="J87" s="83"/>
      <c r="K87" s="83"/>
      <c r="L87" s="83"/>
      <c r="M87" s="83"/>
      <c r="N87" s="83"/>
      <c r="O87" s="83"/>
      <c r="P87" s="68" t="s">
        <v>51</v>
      </c>
      <c r="Q87" s="68"/>
      <c r="R87" s="68"/>
      <c r="S87" s="68"/>
      <c r="T87" s="68"/>
      <c r="U87" s="68"/>
      <c r="V87" s="68" t="s">
        <v>7</v>
      </c>
      <c r="W87" s="68"/>
      <c r="X87" s="68"/>
      <c r="Y87" s="68"/>
      <c r="Z87" s="68"/>
      <c r="AA87" s="68"/>
      <c r="AB87" s="68" t="s">
        <v>8</v>
      </c>
      <c r="AC87" s="68"/>
      <c r="AD87" s="68"/>
      <c r="AE87" s="68"/>
      <c r="AF87" s="68"/>
      <c r="AG87" s="68"/>
      <c r="AH87" s="68" t="s">
        <v>9</v>
      </c>
      <c r="AI87" s="68"/>
      <c r="AJ87" s="68"/>
      <c r="AK87" s="68"/>
      <c r="AL87" s="68"/>
      <c r="AM87" s="68"/>
      <c r="AP87" s="68" t="s">
        <v>53</v>
      </c>
      <c r="AQ87" s="68"/>
      <c r="AR87" s="68"/>
      <c r="AS87" s="68"/>
      <c r="AT87" s="68"/>
      <c r="AU87" s="68"/>
      <c r="AV87" s="68"/>
      <c r="AW87" s="83" t="s">
        <v>52</v>
      </c>
      <c r="AX87" s="83"/>
      <c r="AY87" s="83"/>
      <c r="AZ87" s="83"/>
      <c r="BA87" s="83"/>
      <c r="BB87" s="83"/>
      <c r="BC87" s="83"/>
      <c r="BD87" s="68" t="s">
        <v>51</v>
      </c>
      <c r="BE87" s="68"/>
      <c r="BF87" s="68"/>
      <c r="BG87" s="68"/>
      <c r="BH87" s="68"/>
      <c r="BI87" s="68"/>
      <c r="BJ87" s="68" t="s">
        <v>7</v>
      </c>
      <c r="BK87" s="68"/>
      <c r="BL87" s="68"/>
      <c r="BM87" s="68"/>
      <c r="BN87" s="68"/>
      <c r="BO87" s="68"/>
      <c r="BP87" s="68" t="s">
        <v>8</v>
      </c>
      <c r="BQ87" s="68"/>
      <c r="BR87" s="68"/>
      <c r="BS87" s="68"/>
      <c r="BT87" s="68"/>
      <c r="BU87" s="68"/>
      <c r="BV87" s="68" t="s">
        <v>9</v>
      </c>
      <c r="BW87" s="68"/>
      <c r="BX87" s="68"/>
      <c r="BY87" s="68"/>
      <c r="BZ87" s="68"/>
      <c r="CA87" s="68"/>
    </row>
    <row r="88" spans="1:79" ht="12.95" customHeight="1" x14ac:dyDescent="0.15">
      <c r="B88" s="68"/>
      <c r="C88" s="68"/>
      <c r="D88" s="68"/>
      <c r="E88" s="68"/>
      <c r="F88" s="68"/>
      <c r="G88" s="68"/>
      <c r="H88" s="68"/>
      <c r="I88" s="83"/>
      <c r="J88" s="83"/>
      <c r="K88" s="83"/>
      <c r="L88" s="83"/>
      <c r="M88" s="83"/>
      <c r="N88" s="83"/>
      <c r="O88" s="83"/>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P88" s="68"/>
      <c r="AQ88" s="68"/>
      <c r="AR88" s="68"/>
      <c r="AS88" s="68"/>
      <c r="AT88" s="68"/>
      <c r="AU88" s="68"/>
      <c r="AV88" s="68"/>
      <c r="AW88" s="83"/>
      <c r="AX88" s="83"/>
      <c r="AY88" s="83"/>
      <c r="AZ88" s="83"/>
      <c r="BA88" s="83"/>
      <c r="BB88" s="83"/>
      <c r="BC88" s="83"/>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row>
    <row r="89" spans="1:79" ht="12.95" customHeight="1" x14ac:dyDescent="0.15">
      <c r="B89" s="51">
        <f>I89+P89</f>
        <v>0</v>
      </c>
      <c r="C89" s="51"/>
      <c r="D89" s="51"/>
      <c r="E89" s="51"/>
      <c r="F89" s="51"/>
      <c r="G89" s="51"/>
      <c r="H89" s="51"/>
      <c r="I89" s="156"/>
      <c r="J89" s="156"/>
      <c r="K89" s="156"/>
      <c r="L89" s="156"/>
      <c r="M89" s="156"/>
      <c r="N89" s="156"/>
      <c r="O89" s="156"/>
      <c r="P89" s="51">
        <f>Y80</f>
        <v>0</v>
      </c>
      <c r="Q89" s="51"/>
      <c r="R89" s="51"/>
      <c r="S89" s="51"/>
      <c r="T89" s="51"/>
      <c r="U89" s="51"/>
      <c r="V89" s="51">
        <f>AD80</f>
        <v>0</v>
      </c>
      <c r="W89" s="51"/>
      <c r="X89" s="51"/>
      <c r="Y89" s="51"/>
      <c r="Z89" s="51"/>
      <c r="AA89" s="51"/>
      <c r="AB89" s="51">
        <f>AI80</f>
        <v>0</v>
      </c>
      <c r="AC89" s="51"/>
      <c r="AD89" s="51"/>
      <c r="AE89" s="51"/>
      <c r="AF89" s="51"/>
      <c r="AG89" s="51"/>
      <c r="AH89" s="63">
        <f>ROUNDDOWN(AB89,-3)</f>
        <v>0</v>
      </c>
      <c r="AI89" s="63"/>
      <c r="AJ89" s="63"/>
      <c r="AK89" s="63"/>
      <c r="AL89" s="63"/>
      <c r="AM89" s="63"/>
      <c r="AP89" s="51">
        <f>AW89+BD89</f>
        <v>2755060</v>
      </c>
      <c r="AQ89" s="51"/>
      <c r="AR89" s="51"/>
      <c r="AS89" s="51"/>
      <c r="AT89" s="51"/>
      <c r="AU89" s="51"/>
      <c r="AV89" s="51"/>
      <c r="AW89" s="62">
        <v>0</v>
      </c>
      <c r="AX89" s="62"/>
      <c r="AY89" s="62"/>
      <c r="AZ89" s="62"/>
      <c r="BA89" s="62"/>
      <c r="BB89" s="62"/>
      <c r="BC89" s="62"/>
      <c r="BD89" s="51">
        <f>BM80</f>
        <v>2755060</v>
      </c>
      <c r="BE89" s="51"/>
      <c r="BF89" s="51"/>
      <c r="BG89" s="51"/>
      <c r="BH89" s="51"/>
      <c r="BI89" s="51"/>
      <c r="BJ89" s="51">
        <f>BR80</f>
        <v>3946400</v>
      </c>
      <c r="BK89" s="51"/>
      <c r="BL89" s="51"/>
      <c r="BM89" s="51"/>
      <c r="BN89" s="51"/>
      <c r="BO89" s="51"/>
      <c r="BP89" s="51">
        <f>BW80</f>
        <v>2660060</v>
      </c>
      <c r="BQ89" s="51"/>
      <c r="BR89" s="51"/>
      <c r="BS89" s="51"/>
      <c r="BT89" s="51"/>
      <c r="BU89" s="51"/>
      <c r="BV89" s="63">
        <f>ROUNDDOWN(BP89,-3)</f>
        <v>2660000</v>
      </c>
      <c r="BW89" s="63"/>
      <c r="BX89" s="63"/>
      <c r="BY89" s="63"/>
      <c r="BZ89" s="63"/>
      <c r="CA89" s="63"/>
    </row>
    <row r="90" spans="1:79" ht="12.95" customHeight="1" x14ac:dyDescent="0.15">
      <c r="B90" s="51"/>
      <c r="C90" s="51"/>
      <c r="D90" s="51"/>
      <c r="E90" s="51"/>
      <c r="F90" s="51"/>
      <c r="G90" s="51"/>
      <c r="H90" s="51"/>
      <c r="I90" s="156"/>
      <c r="J90" s="156"/>
      <c r="K90" s="156"/>
      <c r="L90" s="156"/>
      <c r="M90" s="156"/>
      <c r="N90" s="156"/>
      <c r="O90" s="156"/>
      <c r="P90" s="51"/>
      <c r="Q90" s="51"/>
      <c r="R90" s="51"/>
      <c r="S90" s="51"/>
      <c r="T90" s="51"/>
      <c r="U90" s="51"/>
      <c r="V90" s="51"/>
      <c r="W90" s="51"/>
      <c r="X90" s="51"/>
      <c r="Y90" s="51"/>
      <c r="Z90" s="51"/>
      <c r="AA90" s="51"/>
      <c r="AB90" s="51"/>
      <c r="AC90" s="51"/>
      <c r="AD90" s="51"/>
      <c r="AE90" s="51"/>
      <c r="AF90" s="51"/>
      <c r="AG90" s="51"/>
      <c r="AH90" s="63"/>
      <c r="AI90" s="63"/>
      <c r="AJ90" s="63"/>
      <c r="AK90" s="63"/>
      <c r="AL90" s="63"/>
      <c r="AM90" s="63"/>
      <c r="AP90" s="51"/>
      <c r="AQ90" s="51"/>
      <c r="AR90" s="51"/>
      <c r="AS90" s="51"/>
      <c r="AT90" s="51"/>
      <c r="AU90" s="51"/>
      <c r="AV90" s="51"/>
      <c r="AW90" s="62"/>
      <c r="AX90" s="62"/>
      <c r="AY90" s="62"/>
      <c r="AZ90" s="62"/>
      <c r="BA90" s="62"/>
      <c r="BB90" s="62"/>
      <c r="BC90" s="62"/>
      <c r="BD90" s="51"/>
      <c r="BE90" s="51"/>
      <c r="BF90" s="51"/>
      <c r="BG90" s="51"/>
      <c r="BH90" s="51"/>
      <c r="BI90" s="51"/>
      <c r="BJ90" s="51"/>
      <c r="BK90" s="51"/>
      <c r="BL90" s="51"/>
      <c r="BM90" s="51"/>
      <c r="BN90" s="51"/>
      <c r="BO90" s="51"/>
      <c r="BP90" s="51"/>
      <c r="BQ90" s="51"/>
      <c r="BR90" s="51"/>
      <c r="BS90" s="51"/>
      <c r="BT90" s="51"/>
      <c r="BU90" s="51"/>
      <c r="BV90" s="63"/>
      <c r="BW90" s="63"/>
      <c r="BX90" s="63"/>
      <c r="BY90" s="63"/>
      <c r="BZ90" s="63"/>
      <c r="CA90" s="63"/>
    </row>
    <row r="91" spans="1:79" ht="12.95" customHeight="1" thickBot="1" x14ac:dyDescent="0.2"/>
    <row r="92" spans="1:79" ht="12.95" customHeight="1" x14ac:dyDescent="0.15">
      <c r="AB92" s="64" t="s">
        <v>54</v>
      </c>
      <c r="AC92" s="65"/>
      <c r="AD92" s="65"/>
      <c r="AE92" s="65"/>
      <c r="AF92" s="65"/>
      <c r="AG92" s="66"/>
      <c r="AH92" s="70" t="s">
        <v>55</v>
      </c>
      <c r="AI92" s="68"/>
      <c r="AJ92" s="68"/>
      <c r="AK92" s="68"/>
      <c r="AL92" s="68"/>
      <c r="AM92" s="68"/>
      <c r="BP92" s="64" t="s">
        <v>54</v>
      </c>
      <c r="BQ92" s="65"/>
      <c r="BR92" s="65"/>
      <c r="BS92" s="65"/>
      <c r="BT92" s="65"/>
      <c r="BU92" s="66"/>
      <c r="BV92" s="70" t="s">
        <v>55</v>
      </c>
      <c r="BW92" s="68"/>
      <c r="BX92" s="68"/>
      <c r="BY92" s="68"/>
      <c r="BZ92" s="68"/>
      <c r="CA92" s="68"/>
    </row>
    <row r="93" spans="1:79" ht="12.95" customHeight="1" x14ac:dyDescent="0.15">
      <c r="AB93" s="67"/>
      <c r="AC93" s="68"/>
      <c r="AD93" s="68"/>
      <c r="AE93" s="68"/>
      <c r="AF93" s="68"/>
      <c r="AG93" s="69"/>
      <c r="AH93" s="70"/>
      <c r="AI93" s="68"/>
      <c r="AJ93" s="68"/>
      <c r="AK93" s="68"/>
      <c r="AL93" s="68"/>
      <c r="AM93" s="68"/>
      <c r="BP93" s="67"/>
      <c r="BQ93" s="68"/>
      <c r="BR93" s="68"/>
      <c r="BS93" s="68"/>
      <c r="BT93" s="68"/>
      <c r="BU93" s="69"/>
      <c r="BV93" s="70"/>
      <c r="BW93" s="68"/>
      <c r="BX93" s="68"/>
      <c r="BY93" s="68"/>
      <c r="BZ93" s="68"/>
      <c r="CA93" s="68"/>
    </row>
    <row r="94" spans="1:79" ht="12.95" customHeight="1" x14ac:dyDescent="0.15">
      <c r="AB94" s="142"/>
      <c r="AC94" s="138"/>
      <c r="AD94" s="138"/>
      <c r="AE94" s="138"/>
      <c r="AF94" s="138"/>
      <c r="AG94" s="143"/>
      <c r="AH94" s="77">
        <f>MIN(AH89,AB94)</f>
        <v>0</v>
      </c>
      <c r="AI94" s="78"/>
      <c r="AJ94" s="78"/>
      <c r="AK94" s="78"/>
      <c r="AL94" s="78"/>
      <c r="AM94" s="78"/>
      <c r="BP94" s="71">
        <v>2500000</v>
      </c>
      <c r="BQ94" s="72"/>
      <c r="BR94" s="72"/>
      <c r="BS94" s="72"/>
      <c r="BT94" s="72"/>
      <c r="BU94" s="73"/>
      <c r="BV94" s="77">
        <f>MIN(BV89,BP94)</f>
        <v>2500000</v>
      </c>
      <c r="BW94" s="78"/>
      <c r="BX94" s="78"/>
      <c r="BY94" s="78"/>
      <c r="BZ94" s="78"/>
      <c r="CA94" s="78"/>
    </row>
    <row r="95" spans="1:79" ht="12.95" customHeight="1" thickBot="1" x14ac:dyDescent="0.2">
      <c r="AB95" s="144"/>
      <c r="AC95" s="145"/>
      <c r="AD95" s="145"/>
      <c r="AE95" s="145"/>
      <c r="AF95" s="145"/>
      <c r="AG95" s="146"/>
      <c r="AH95" s="77"/>
      <c r="AI95" s="78"/>
      <c r="AJ95" s="78"/>
      <c r="AK95" s="78"/>
      <c r="AL95" s="78"/>
      <c r="AM95" s="78"/>
      <c r="BP95" s="74"/>
      <c r="BQ95" s="75"/>
      <c r="BR95" s="75"/>
      <c r="BS95" s="75"/>
      <c r="BT95" s="75"/>
      <c r="BU95" s="76"/>
      <c r="BV95" s="77"/>
      <c r="BW95" s="78"/>
      <c r="BX95" s="78"/>
      <c r="BY95" s="78"/>
      <c r="BZ95" s="78"/>
      <c r="CA95" s="78"/>
    </row>
    <row r="97" spans="1:79" x14ac:dyDescent="0.15">
      <c r="A97" s="37" t="s">
        <v>56</v>
      </c>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53" t="s">
        <v>2</v>
      </c>
      <c r="AH97" s="53"/>
      <c r="AI97" s="53"/>
      <c r="AJ97" s="53"/>
      <c r="AK97" s="53"/>
      <c r="AL97" s="1"/>
      <c r="AM97" s="1"/>
      <c r="AO97" s="37" t="s">
        <v>56</v>
      </c>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53" t="s">
        <v>2</v>
      </c>
      <c r="BV97" s="53"/>
      <c r="BW97" s="53"/>
      <c r="BX97" s="53"/>
      <c r="BY97" s="53"/>
      <c r="BZ97" s="1"/>
      <c r="CA97" s="1"/>
    </row>
    <row r="98" spans="1:79" ht="12.95" customHeight="1" x14ac:dyDescent="0.15">
      <c r="B98" s="54" t="s">
        <v>14</v>
      </c>
      <c r="C98" s="55"/>
      <c r="D98" s="55"/>
      <c r="E98" s="55"/>
      <c r="F98" s="55"/>
      <c r="G98" s="55"/>
      <c r="H98" s="55"/>
      <c r="I98" s="55"/>
      <c r="J98" s="55"/>
      <c r="K98" s="55"/>
      <c r="L98" s="55"/>
      <c r="M98" s="55"/>
      <c r="N98" s="55"/>
      <c r="O98" s="55"/>
      <c r="P98" s="55"/>
      <c r="Q98" s="55"/>
      <c r="R98" s="55"/>
      <c r="S98" s="56"/>
      <c r="T98" s="54" t="s">
        <v>15</v>
      </c>
      <c r="U98" s="55"/>
      <c r="V98" s="55"/>
      <c r="W98" s="55"/>
      <c r="X98" s="55"/>
      <c r="Y98" s="55"/>
      <c r="Z98" s="55"/>
      <c r="AA98" s="55"/>
      <c r="AB98" s="55"/>
      <c r="AC98" s="55"/>
      <c r="AD98" s="55"/>
      <c r="AE98" s="55"/>
      <c r="AF98" s="55"/>
      <c r="AG98" s="55"/>
      <c r="AH98" s="55"/>
      <c r="AI98" s="55"/>
      <c r="AJ98" s="55"/>
      <c r="AK98" s="56"/>
      <c r="AP98" s="54" t="s">
        <v>14</v>
      </c>
      <c r="AQ98" s="55"/>
      <c r="AR98" s="55"/>
      <c r="AS98" s="55"/>
      <c r="AT98" s="55"/>
      <c r="AU98" s="55"/>
      <c r="AV98" s="55"/>
      <c r="AW98" s="55"/>
      <c r="AX98" s="55"/>
      <c r="AY98" s="55"/>
      <c r="AZ98" s="55"/>
      <c r="BA98" s="55"/>
      <c r="BB98" s="55"/>
      <c r="BC98" s="55"/>
      <c r="BD98" s="55"/>
      <c r="BE98" s="55"/>
      <c r="BF98" s="55"/>
      <c r="BG98" s="56"/>
      <c r="BH98" s="54" t="s">
        <v>15</v>
      </c>
      <c r="BI98" s="55"/>
      <c r="BJ98" s="55"/>
      <c r="BK98" s="55"/>
      <c r="BL98" s="55"/>
      <c r="BM98" s="55"/>
      <c r="BN98" s="55"/>
      <c r="BO98" s="55"/>
      <c r="BP98" s="55"/>
      <c r="BQ98" s="55"/>
      <c r="BR98" s="55"/>
      <c r="BS98" s="55"/>
      <c r="BT98" s="55"/>
      <c r="BU98" s="55"/>
      <c r="BV98" s="55"/>
      <c r="BW98" s="55"/>
      <c r="BX98" s="55"/>
      <c r="BY98" s="56"/>
    </row>
    <row r="99" spans="1:79" ht="12.95" customHeight="1" x14ac:dyDescent="0.15">
      <c r="B99" s="57"/>
      <c r="C99" s="58"/>
      <c r="D99" s="58"/>
      <c r="E99" s="58"/>
      <c r="F99" s="58"/>
      <c r="G99" s="58"/>
      <c r="H99" s="58"/>
      <c r="I99" s="58"/>
      <c r="J99" s="58"/>
      <c r="K99" s="58"/>
      <c r="L99" s="58"/>
      <c r="M99" s="58"/>
      <c r="N99" s="58"/>
      <c r="O99" s="58"/>
      <c r="P99" s="58"/>
      <c r="Q99" s="58"/>
      <c r="R99" s="58"/>
      <c r="S99" s="59"/>
      <c r="T99" s="57"/>
      <c r="U99" s="58"/>
      <c r="V99" s="58"/>
      <c r="W99" s="58"/>
      <c r="X99" s="58"/>
      <c r="Y99" s="58"/>
      <c r="Z99" s="58"/>
      <c r="AA99" s="58"/>
      <c r="AB99" s="58"/>
      <c r="AC99" s="58"/>
      <c r="AD99" s="58"/>
      <c r="AE99" s="58"/>
      <c r="AF99" s="58"/>
      <c r="AG99" s="58"/>
      <c r="AH99" s="58"/>
      <c r="AI99" s="58"/>
      <c r="AJ99" s="58"/>
      <c r="AK99" s="59"/>
      <c r="AP99" s="57"/>
      <c r="AQ99" s="58"/>
      <c r="AR99" s="58"/>
      <c r="AS99" s="58"/>
      <c r="AT99" s="58"/>
      <c r="AU99" s="58"/>
      <c r="AV99" s="58"/>
      <c r="AW99" s="58"/>
      <c r="AX99" s="58"/>
      <c r="AY99" s="58"/>
      <c r="AZ99" s="58"/>
      <c r="BA99" s="58"/>
      <c r="BB99" s="58"/>
      <c r="BC99" s="58"/>
      <c r="BD99" s="58"/>
      <c r="BE99" s="58"/>
      <c r="BF99" s="58"/>
      <c r="BG99" s="59"/>
      <c r="BH99" s="57"/>
      <c r="BI99" s="58"/>
      <c r="BJ99" s="58"/>
      <c r="BK99" s="58"/>
      <c r="BL99" s="58"/>
      <c r="BM99" s="58"/>
      <c r="BN99" s="58"/>
      <c r="BO99" s="58"/>
      <c r="BP99" s="58"/>
      <c r="BQ99" s="58"/>
      <c r="BR99" s="58"/>
      <c r="BS99" s="58"/>
      <c r="BT99" s="58"/>
      <c r="BU99" s="58"/>
      <c r="BV99" s="58"/>
      <c r="BW99" s="58"/>
      <c r="BX99" s="58"/>
      <c r="BY99" s="59"/>
    </row>
    <row r="100" spans="1:79" ht="12.95" customHeight="1" x14ac:dyDescent="0.15">
      <c r="B100" s="49" t="s">
        <v>58</v>
      </c>
      <c r="C100" s="49"/>
      <c r="D100" s="49"/>
      <c r="E100" s="49"/>
      <c r="F100" s="49"/>
      <c r="G100" s="49"/>
      <c r="H100" s="49"/>
      <c r="I100" s="49"/>
      <c r="J100" s="49"/>
      <c r="K100" s="51">
        <f>AH89</f>
        <v>0</v>
      </c>
      <c r="L100" s="51"/>
      <c r="M100" s="51"/>
      <c r="N100" s="51"/>
      <c r="O100" s="51"/>
      <c r="P100" s="51"/>
      <c r="Q100" s="51"/>
      <c r="R100" s="51"/>
      <c r="S100" s="51"/>
      <c r="T100" s="49" t="s">
        <v>57</v>
      </c>
      <c r="U100" s="49"/>
      <c r="V100" s="49"/>
      <c r="W100" s="49"/>
      <c r="X100" s="49"/>
      <c r="Y100" s="49"/>
      <c r="Z100" s="49"/>
      <c r="AA100" s="49"/>
      <c r="AB100" s="49"/>
      <c r="AC100" s="51">
        <f>B89</f>
        <v>0</v>
      </c>
      <c r="AD100" s="51"/>
      <c r="AE100" s="51"/>
      <c r="AF100" s="51"/>
      <c r="AG100" s="51"/>
      <c r="AH100" s="51"/>
      <c r="AI100" s="51"/>
      <c r="AJ100" s="51"/>
      <c r="AK100" s="51"/>
      <c r="AP100" s="49" t="s">
        <v>58</v>
      </c>
      <c r="AQ100" s="49"/>
      <c r="AR100" s="49"/>
      <c r="AS100" s="49"/>
      <c r="AT100" s="49"/>
      <c r="AU100" s="49"/>
      <c r="AV100" s="49"/>
      <c r="AW100" s="49"/>
      <c r="AX100" s="49"/>
      <c r="AY100" s="51">
        <f>BV89</f>
        <v>2660000</v>
      </c>
      <c r="AZ100" s="51"/>
      <c r="BA100" s="51"/>
      <c r="BB100" s="51"/>
      <c r="BC100" s="51"/>
      <c r="BD100" s="51"/>
      <c r="BE100" s="51"/>
      <c r="BF100" s="51"/>
      <c r="BG100" s="51"/>
      <c r="BH100" s="49" t="s">
        <v>57</v>
      </c>
      <c r="BI100" s="49"/>
      <c r="BJ100" s="49"/>
      <c r="BK100" s="49"/>
      <c r="BL100" s="49"/>
      <c r="BM100" s="49"/>
      <c r="BN100" s="49"/>
      <c r="BO100" s="49"/>
      <c r="BP100" s="49"/>
      <c r="BQ100" s="51">
        <f>AP89</f>
        <v>2755060</v>
      </c>
      <c r="BR100" s="51"/>
      <c r="BS100" s="51"/>
      <c r="BT100" s="51"/>
      <c r="BU100" s="51"/>
      <c r="BV100" s="51"/>
      <c r="BW100" s="51"/>
      <c r="BX100" s="51"/>
      <c r="BY100" s="51"/>
    </row>
    <row r="101" spans="1:79" ht="12.95" customHeight="1" x14ac:dyDescent="0.15">
      <c r="B101" s="42"/>
      <c r="C101" s="42"/>
      <c r="D101" s="42"/>
      <c r="E101" s="42"/>
      <c r="F101" s="42"/>
      <c r="G101" s="42"/>
      <c r="H101" s="42"/>
      <c r="I101" s="42"/>
      <c r="J101" s="42"/>
      <c r="K101" s="60"/>
      <c r="L101" s="60"/>
      <c r="M101" s="60"/>
      <c r="N101" s="60"/>
      <c r="O101" s="60"/>
      <c r="P101" s="60"/>
      <c r="Q101" s="60"/>
      <c r="R101" s="60"/>
      <c r="S101" s="60"/>
      <c r="T101" s="42"/>
      <c r="U101" s="42"/>
      <c r="V101" s="42"/>
      <c r="W101" s="42"/>
      <c r="X101" s="42"/>
      <c r="Y101" s="42"/>
      <c r="Z101" s="42"/>
      <c r="AA101" s="42"/>
      <c r="AB101" s="42"/>
      <c r="AC101" s="60"/>
      <c r="AD101" s="60"/>
      <c r="AE101" s="60"/>
      <c r="AF101" s="60"/>
      <c r="AG101" s="60"/>
      <c r="AH101" s="60"/>
      <c r="AI101" s="60"/>
      <c r="AJ101" s="60"/>
      <c r="AK101" s="60"/>
      <c r="AP101" s="42"/>
      <c r="AQ101" s="42"/>
      <c r="AR101" s="42"/>
      <c r="AS101" s="42"/>
      <c r="AT101" s="42"/>
      <c r="AU101" s="42"/>
      <c r="AV101" s="42"/>
      <c r="AW101" s="42"/>
      <c r="AX101" s="42"/>
      <c r="AY101" s="60"/>
      <c r="AZ101" s="60"/>
      <c r="BA101" s="60"/>
      <c r="BB101" s="60"/>
      <c r="BC101" s="60"/>
      <c r="BD101" s="60"/>
      <c r="BE101" s="60"/>
      <c r="BF101" s="60"/>
      <c r="BG101" s="60"/>
      <c r="BH101" s="42"/>
      <c r="BI101" s="42"/>
      <c r="BJ101" s="42"/>
      <c r="BK101" s="42"/>
      <c r="BL101" s="42"/>
      <c r="BM101" s="42"/>
      <c r="BN101" s="42"/>
      <c r="BO101" s="42"/>
      <c r="BP101" s="42"/>
      <c r="BQ101" s="60"/>
      <c r="BR101" s="60"/>
      <c r="BS101" s="60"/>
      <c r="BT101" s="60"/>
      <c r="BU101" s="60"/>
      <c r="BV101" s="60"/>
      <c r="BW101" s="60"/>
      <c r="BX101" s="60"/>
      <c r="BY101" s="60"/>
    </row>
    <row r="102" spans="1:79" ht="12.95" customHeight="1" x14ac:dyDescent="0.15">
      <c r="B102" s="41" t="s">
        <v>5</v>
      </c>
      <c r="C102" s="41"/>
      <c r="D102" s="41"/>
      <c r="E102" s="41"/>
      <c r="F102" s="41"/>
      <c r="G102" s="41"/>
      <c r="H102" s="41"/>
      <c r="I102" s="41"/>
      <c r="J102" s="41"/>
      <c r="K102" s="61">
        <f>B89-K100-K104-K106</f>
        <v>0</v>
      </c>
      <c r="L102" s="61"/>
      <c r="M102" s="61"/>
      <c r="N102" s="61"/>
      <c r="O102" s="61"/>
      <c r="P102" s="61"/>
      <c r="Q102" s="61"/>
      <c r="R102" s="61"/>
      <c r="S102" s="61"/>
      <c r="T102" s="45"/>
      <c r="U102" s="45"/>
      <c r="V102" s="45"/>
      <c r="W102" s="45"/>
      <c r="X102" s="45"/>
      <c r="Y102" s="45"/>
      <c r="Z102" s="45"/>
      <c r="AA102" s="45"/>
      <c r="AB102" s="45"/>
      <c r="AC102" s="47"/>
      <c r="AD102" s="47"/>
      <c r="AE102" s="47"/>
      <c r="AF102" s="47"/>
      <c r="AG102" s="47"/>
      <c r="AH102" s="47"/>
      <c r="AI102" s="47"/>
      <c r="AJ102" s="47"/>
      <c r="AK102" s="47"/>
      <c r="AP102" s="41" t="s">
        <v>5</v>
      </c>
      <c r="AQ102" s="41"/>
      <c r="AR102" s="41"/>
      <c r="AS102" s="41"/>
      <c r="AT102" s="41"/>
      <c r="AU102" s="41"/>
      <c r="AV102" s="41"/>
      <c r="AW102" s="41"/>
      <c r="AX102" s="41"/>
      <c r="AY102" s="61">
        <f>AP89-AY100-AY104-AY106</f>
        <v>95060</v>
      </c>
      <c r="AZ102" s="61"/>
      <c r="BA102" s="61"/>
      <c r="BB102" s="61"/>
      <c r="BC102" s="61"/>
      <c r="BD102" s="61"/>
      <c r="BE102" s="61"/>
      <c r="BF102" s="61"/>
      <c r="BG102" s="61"/>
      <c r="BH102" s="45"/>
      <c r="BI102" s="45"/>
      <c r="BJ102" s="45"/>
      <c r="BK102" s="45"/>
      <c r="BL102" s="45"/>
      <c r="BM102" s="45"/>
      <c r="BN102" s="45"/>
      <c r="BO102" s="45"/>
      <c r="BP102" s="45"/>
      <c r="BQ102" s="47"/>
      <c r="BR102" s="47"/>
      <c r="BS102" s="47"/>
      <c r="BT102" s="47"/>
      <c r="BU102" s="47"/>
      <c r="BV102" s="47"/>
      <c r="BW102" s="47"/>
      <c r="BX102" s="47"/>
      <c r="BY102" s="47"/>
    </row>
    <row r="103" spans="1:79" ht="12.95" customHeight="1" x14ac:dyDescent="0.15">
      <c r="B103" s="42"/>
      <c r="C103" s="42"/>
      <c r="D103" s="42"/>
      <c r="E103" s="42"/>
      <c r="F103" s="42"/>
      <c r="G103" s="42"/>
      <c r="H103" s="42"/>
      <c r="I103" s="42"/>
      <c r="J103" s="42"/>
      <c r="K103" s="60"/>
      <c r="L103" s="60"/>
      <c r="M103" s="60"/>
      <c r="N103" s="60"/>
      <c r="O103" s="60"/>
      <c r="P103" s="60"/>
      <c r="Q103" s="60"/>
      <c r="R103" s="60"/>
      <c r="S103" s="60"/>
      <c r="T103" s="46"/>
      <c r="U103" s="46"/>
      <c r="V103" s="46"/>
      <c r="W103" s="46"/>
      <c r="X103" s="46"/>
      <c r="Y103" s="46"/>
      <c r="Z103" s="46"/>
      <c r="AA103" s="46"/>
      <c r="AB103" s="46"/>
      <c r="AC103" s="48"/>
      <c r="AD103" s="48"/>
      <c r="AE103" s="48"/>
      <c r="AF103" s="48"/>
      <c r="AG103" s="48"/>
      <c r="AH103" s="48"/>
      <c r="AI103" s="48"/>
      <c r="AJ103" s="48"/>
      <c r="AK103" s="48"/>
      <c r="AP103" s="42"/>
      <c r="AQ103" s="42"/>
      <c r="AR103" s="42"/>
      <c r="AS103" s="42"/>
      <c r="AT103" s="42"/>
      <c r="AU103" s="42"/>
      <c r="AV103" s="42"/>
      <c r="AW103" s="42"/>
      <c r="AX103" s="42"/>
      <c r="AY103" s="60"/>
      <c r="AZ103" s="60"/>
      <c r="BA103" s="60"/>
      <c r="BB103" s="60"/>
      <c r="BC103" s="60"/>
      <c r="BD103" s="60"/>
      <c r="BE103" s="60"/>
      <c r="BF103" s="60"/>
      <c r="BG103" s="60"/>
      <c r="BH103" s="46"/>
      <c r="BI103" s="46"/>
      <c r="BJ103" s="46"/>
      <c r="BK103" s="46"/>
      <c r="BL103" s="46"/>
      <c r="BM103" s="46"/>
      <c r="BN103" s="46"/>
      <c r="BO103" s="46"/>
      <c r="BP103" s="46"/>
      <c r="BQ103" s="48"/>
      <c r="BR103" s="48"/>
      <c r="BS103" s="48"/>
      <c r="BT103" s="48"/>
      <c r="BU103" s="48"/>
      <c r="BV103" s="48"/>
      <c r="BW103" s="48"/>
      <c r="BX103" s="48"/>
      <c r="BY103" s="48"/>
    </row>
    <row r="104" spans="1:79" ht="12.95" customHeight="1" x14ac:dyDescent="0.15">
      <c r="B104" s="41" t="s">
        <v>59</v>
      </c>
      <c r="C104" s="41"/>
      <c r="D104" s="41"/>
      <c r="E104" s="41"/>
      <c r="F104" s="41"/>
      <c r="G104" s="41"/>
      <c r="H104" s="41"/>
      <c r="I104" s="41"/>
      <c r="J104" s="41"/>
      <c r="K104" s="147"/>
      <c r="L104" s="147"/>
      <c r="M104" s="147"/>
      <c r="N104" s="147"/>
      <c r="O104" s="147"/>
      <c r="P104" s="147"/>
      <c r="Q104" s="147"/>
      <c r="R104" s="147"/>
      <c r="S104" s="147"/>
      <c r="T104" s="45"/>
      <c r="U104" s="45"/>
      <c r="V104" s="45"/>
      <c r="W104" s="45"/>
      <c r="X104" s="45"/>
      <c r="Y104" s="45"/>
      <c r="Z104" s="45"/>
      <c r="AA104" s="45"/>
      <c r="AB104" s="45"/>
      <c r="AC104" s="47"/>
      <c r="AD104" s="47"/>
      <c r="AE104" s="47"/>
      <c r="AF104" s="47"/>
      <c r="AG104" s="47"/>
      <c r="AH104" s="47"/>
      <c r="AI104" s="47"/>
      <c r="AJ104" s="47"/>
      <c r="AK104" s="47"/>
      <c r="AP104" s="41" t="s">
        <v>59</v>
      </c>
      <c r="AQ104" s="41"/>
      <c r="AR104" s="41"/>
      <c r="AS104" s="41"/>
      <c r="AT104" s="41"/>
      <c r="AU104" s="41"/>
      <c r="AV104" s="41"/>
      <c r="AW104" s="41"/>
      <c r="AX104" s="41"/>
      <c r="AY104" s="43">
        <v>0</v>
      </c>
      <c r="AZ104" s="43"/>
      <c r="BA104" s="43"/>
      <c r="BB104" s="43"/>
      <c r="BC104" s="43"/>
      <c r="BD104" s="43"/>
      <c r="BE104" s="43"/>
      <c r="BF104" s="43"/>
      <c r="BG104" s="43"/>
      <c r="BH104" s="45"/>
      <c r="BI104" s="45"/>
      <c r="BJ104" s="45"/>
      <c r="BK104" s="45"/>
      <c r="BL104" s="45"/>
      <c r="BM104" s="45"/>
      <c r="BN104" s="45"/>
      <c r="BO104" s="45"/>
      <c r="BP104" s="45"/>
      <c r="BQ104" s="47"/>
      <c r="BR104" s="47"/>
      <c r="BS104" s="47"/>
      <c r="BT104" s="47"/>
      <c r="BU104" s="47"/>
      <c r="BV104" s="47"/>
      <c r="BW104" s="47"/>
      <c r="BX104" s="47"/>
      <c r="BY104" s="47"/>
    </row>
    <row r="105" spans="1:79" ht="12.95" customHeight="1" x14ac:dyDescent="0.15">
      <c r="B105" s="42"/>
      <c r="C105" s="42"/>
      <c r="D105" s="42"/>
      <c r="E105" s="42"/>
      <c r="F105" s="42"/>
      <c r="G105" s="42"/>
      <c r="H105" s="42"/>
      <c r="I105" s="42"/>
      <c r="J105" s="42"/>
      <c r="K105" s="148"/>
      <c r="L105" s="148"/>
      <c r="M105" s="148"/>
      <c r="N105" s="148"/>
      <c r="O105" s="148"/>
      <c r="P105" s="148"/>
      <c r="Q105" s="148"/>
      <c r="R105" s="148"/>
      <c r="S105" s="148"/>
      <c r="T105" s="46"/>
      <c r="U105" s="46"/>
      <c r="V105" s="46"/>
      <c r="W105" s="46"/>
      <c r="X105" s="46"/>
      <c r="Y105" s="46"/>
      <c r="Z105" s="46"/>
      <c r="AA105" s="46"/>
      <c r="AB105" s="46"/>
      <c r="AC105" s="48"/>
      <c r="AD105" s="48"/>
      <c r="AE105" s="48"/>
      <c r="AF105" s="48"/>
      <c r="AG105" s="48"/>
      <c r="AH105" s="48"/>
      <c r="AI105" s="48"/>
      <c r="AJ105" s="48"/>
      <c r="AK105" s="48"/>
      <c r="AP105" s="42"/>
      <c r="AQ105" s="42"/>
      <c r="AR105" s="42"/>
      <c r="AS105" s="42"/>
      <c r="AT105" s="42"/>
      <c r="AU105" s="42"/>
      <c r="AV105" s="42"/>
      <c r="AW105" s="42"/>
      <c r="AX105" s="42"/>
      <c r="AY105" s="44"/>
      <c r="AZ105" s="44"/>
      <c r="BA105" s="44"/>
      <c r="BB105" s="44"/>
      <c r="BC105" s="44"/>
      <c r="BD105" s="44"/>
      <c r="BE105" s="44"/>
      <c r="BF105" s="44"/>
      <c r="BG105" s="44"/>
      <c r="BH105" s="46"/>
      <c r="BI105" s="46"/>
      <c r="BJ105" s="46"/>
      <c r="BK105" s="46"/>
      <c r="BL105" s="46"/>
      <c r="BM105" s="46"/>
      <c r="BN105" s="46"/>
      <c r="BO105" s="46"/>
      <c r="BP105" s="46"/>
      <c r="BQ105" s="48"/>
      <c r="BR105" s="48"/>
      <c r="BS105" s="48"/>
      <c r="BT105" s="48"/>
      <c r="BU105" s="48"/>
      <c r="BV105" s="48"/>
      <c r="BW105" s="48"/>
      <c r="BX105" s="48"/>
      <c r="BY105" s="48"/>
    </row>
    <row r="106" spans="1:79" ht="12.95" customHeight="1" x14ac:dyDescent="0.15">
      <c r="B106" s="45" t="s">
        <v>60</v>
      </c>
      <c r="C106" s="45"/>
      <c r="D106" s="45"/>
      <c r="E106" s="45"/>
      <c r="F106" s="45"/>
      <c r="G106" s="45"/>
      <c r="H106" s="45"/>
      <c r="I106" s="45"/>
      <c r="J106" s="45"/>
      <c r="K106" s="50">
        <f>I89</f>
        <v>0</v>
      </c>
      <c r="L106" s="50"/>
      <c r="M106" s="50"/>
      <c r="N106" s="50"/>
      <c r="O106" s="50"/>
      <c r="P106" s="50"/>
      <c r="Q106" s="50"/>
      <c r="R106" s="50"/>
      <c r="S106" s="50"/>
      <c r="T106" s="45"/>
      <c r="U106" s="45"/>
      <c r="V106" s="45"/>
      <c r="W106" s="45"/>
      <c r="X106" s="45"/>
      <c r="Y106" s="45"/>
      <c r="Z106" s="45"/>
      <c r="AA106" s="45"/>
      <c r="AB106" s="45"/>
      <c r="AC106" s="47"/>
      <c r="AD106" s="47"/>
      <c r="AE106" s="47"/>
      <c r="AF106" s="47"/>
      <c r="AG106" s="47"/>
      <c r="AH106" s="47"/>
      <c r="AI106" s="47"/>
      <c r="AJ106" s="47"/>
      <c r="AK106" s="47"/>
      <c r="AP106" s="45" t="s">
        <v>60</v>
      </c>
      <c r="AQ106" s="45"/>
      <c r="AR106" s="45"/>
      <c r="AS106" s="45"/>
      <c r="AT106" s="45"/>
      <c r="AU106" s="45"/>
      <c r="AV106" s="45"/>
      <c r="AW106" s="45"/>
      <c r="AX106" s="45"/>
      <c r="AY106" s="50">
        <f>AW89</f>
        <v>0</v>
      </c>
      <c r="AZ106" s="50"/>
      <c r="BA106" s="50"/>
      <c r="BB106" s="50"/>
      <c r="BC106" s="50"/>
      <c r="BD106" s="50"/>
      <c r="BE106" s="50"/>
      <c r="BF106" s="50"/>
      <c r="BG106" s="50"/>
      <c r="BH106" s="45"/>
      <c r="BI106" s="45"/>
      <c r="BJ106" s="45"/>
      <c r="BK106" s="45"/>
      <c r="BL106" s="45"/>
      <c r="BM106" s="45"/>
      <c r="BN106" s="45"/>
      <c r="BO106" s="45"/>
      <c r="BP106" s="45"/>
      <c r="BQ106" s="47"/>
      <c r="BR106" s="47"/>
      <c r="BS106" s="47"/>
      <c r="BT106" s="47"/>
      <c r="BU106" s="47"/>
      <c r="BV106" s="47"/>
      <c r="BW106" s="47"/>
      <c r="BX106" s="47"/>
      <c r="BY106" s="47"/>
    </row>
    <row r="107" spans="1:79" ht="12.95" customHeight="1" x14ac:dyDescent="0.15">
      <c r="B107" s="49"/>
      <c r="C107" s="49"/>
      <c r="D107" s="49"/>
      <c r="E107" s="49"/>
      <c r="F107" s="49"/>
      <c r="G107" s="49"/>
      <c r="H107" s="49"/>
      <c r="I107" s="49"/>
      <c r="J107" s="49"/>
      <c r="K107" s="51"/>
      <c r="L107" s="51"/>
      <c r="M107" s="51"/>
      <c r="N107" s="51"/>
      <c r="O107" s="51"/>
      <c r="P107" s="51"/>
      <c r="Q107" s="51"/>
      <c r="R107" s="51"/>
      <c r="S107" s="51"/>
      <c r="T107" s="49"/>
      <c r="U107" s="49"/>
      <c r="V107" s="49"/>
      <c r="W107" s="49"/>
      <c r="X107" s="49"/>
      <c r="Y107" s="49"/>
      <c r="Z107" s="49"/>
      <c r="AA107" s="49"/>
      <c r="AB107" s="49"/>
      <c r="AC107" s="52"/>
      <c r="AD107" s="52"/>
      <c r="AE107" s="52"/>
      <c r="AF107" s="52"/>
      <c r="AG107" s="52"/>
      <c r="AH107" s="52"/>
      <c r="AI107" s="52"/>
      <c r="AJ107" s="52"/>
      <c r="AK107" s="52"/>
      <c r="AP107" s="49"/>
      <c r="AQ107" s="49"/>
      <c r="AR107" s="49"/>
      <c r="AS107" s="49"/>
      <c r="AT107" s="49"/>
      <c r="AU107" s="49"/>
      <c r="AV107" s="49"/>
      <c r="AW107" s="49"/>
      <c r="AX107" s="49"/>
      <c r="AY107" s="51"/>
      <c r="AZ107" s="51"/>
      <c r="BA107" s="51"/>
      <c r="BB107" s="51"/>
      <c r="BC107" s="51"/>
      <c r="BD107" s="51"/>
      <c r="BE107" s="51"/>
      <c r="BF107" s="51"/>
      <c r="BG107" s="51"/>
      <c r="BH107" s="49"/>
      <c r="BI107" s="49"/>
      <c r="BJ107" s="49"/>
      <c r="BK107" s="49"/>
      <c r="BL107" s="49"/>
      <c r="BM107" s="49"/>
      <c r="BN107" s="49"/>
      <c r="BO107" s="49"/>
      <c r="BP107" s="49"/>
      <c r="BQ107" s="52"/>
      <c r="BR107" s="52"/>
      <c r="BS107" s="52"/>
      <c r="BT107" s="52"/>
      <c r="BU107" s="52"/>
      <c r="BV107" s="52"/>
      <c r="BW107" s="52"/>
      <c r="BX107" s="52"/>
      <c r="BY107" s="52"/>
    </row>
    <row r="108" spans="1:79" ht="12.95" customHeight="1" x14ac:dyDescent="0.15">
      <c r="B108" s="49" t="s">
        <v>1</v>
      </c>
      <c r="C108" s="49"/>
      <c r="D108" s="49"/>
      <c r="E108" s="49"/>
      <c r="F108" s="49"/>
      <c r="G108" s="49"/>
      <c r="H108" s="49"/>
      <c r="I108" s="49"/>
      <c r="J108" s="49"/>
      <c r="K108" s="51">
        <f>SUM(K100:S107)</f>
        <v>0</v>
      </c>
      <c r="L108" s="51"/>
      <c r="M108" s="51"/>
      <c r="N108" s="51"/>
      <c r="O108" s="51"/>
      <c r="P108" s="51"/>
      <c r="Q108" s="51"/>
      <c r="R108" s="51"/>
      <c r="S108" s="51"/>
      <c r="T108" s="49" t="s">
        <v>1</v>
      </c>
      <c r="U108" s="49"/>
      <c r="V108" s="49"/>
      <c r="W108" s="49"/>
      <c r="X108" s="49"/>
      <c r="Y108" s="49"/>
      <c r="Z108" s="49"/>
      <c r="AA108" s="49"/>
      <c r="AB108" s="49"/>
      <c r="AC108" s="51">
        <f>AC100</f>
        <v>0</v>
      </c>
      <c r="AD108" s="51"/>
      <c r="AE108" s="51"/>
      <c r="AF108" s="51"/>
      <c r="AG108" s="51"/>
      <c r="AH108" s="51"/>
      <c r="AI108" s="51"/>
      <c r="AJ108" s="51"/>
      <c r="AK108" s="51"/>
      <c r="AP108" s="49" t="s">
        <v>1</v>
      </c>
      <c r="AQ108" s="49"/>
      <c r="AR108" s="49"/>
      <c r="AS108" s="49"/>
      <c r="AT108" s="49"/>
      <c r="AU108" s="49"/>
      <c r="AV108" s="49"/>
      <c r="AW108" s="49"/>
      <c r="AX108" s="49"/>
      <c r="AY108" s="51">
        <f>SUM(AY100:BG107)</f>
        <v>2755060</v>
      </c>
      <c r="AZ108" s="51"/>
      <c r="BA108" s="51"/>
      <c r="BB108" s="51"/>
      <c r="BC108" s="51"/>
      <c r="BD108" s="51"/>
      <c r="BE108" s="51"/>
      <c r="BF108" s="51"/>
      <c r="BG108" s="51"/>
      <c r="BH108" s="49" t="s">
        <v>1</v>
      </c>
      <c r="BI108" s="49"/>
      <c r="BJ108" s="49"/>
      <c r="BK108" s="49"/>
      <c r="BL108" s="49"/>
      <c r="BM108" s="49"/>
      <c r="BN108" s="49"/>
      <c r="BO108" s="49"/>
      <c r="BP108" s="49"/>
      <c r="BQ108" s="51">
        <f>BQ100</f>
        <v>2755060</v>
      </c>
      <c r="BR108" s="51"/>
      <c r="BS108" s="51"/>
      <c r="BT108" s="51"/>
      <c r="BU108" s="51"/>
      <c r="BV108" s="51"/>
      <c r="BW108" s="51"/>
      <c r="BX108" s="51"/>
      <c r="BY108" s="51"/>
    </row>
    <row r="109" spans="1:79" ht="12.95" customHeight="1" x14ac:dyDescent="0.15">
      <c r="B109" s="49"/>
      <c r="C109" s="49"/>
      <c r="D109" s="49"/>
      <c r="E109" s="49"/>
      <c r="F109" s="49"/>
      <c r="G109" s="49"/>
      <c r="H109" s="49"/>
      <c r="I109" s="49"/>
      <c r="J109" s="49"/>
      <c r="K109" s="51"/>
      <c r="L109" s="51"/>
      <c r="M109" s="51"/>
      <c r="N109" s="51"/>
      <c r="O109" s="51"/>
      <c r="P109" s="51"/>
      <c r="Q109" s="51"/>
      <c r="R109" s="51"/>
      <c r="S109" s="51"/>
      <c r="T109" s="49"/>
      <c r="U109" s="49"/>
      <c r="V109" s="49"/>
      <c r="W109" s="49"/>
      <c r="X109" s="49"/>
      <c r="Y109" s="49"/>
      <c r="Z109" s="49"/>
      <c r="AA109" s="49"/>
      <c r="AB109" s="49"/>
      <c r="AC109" s="51"/>
      <c r="AD109" s="51"/>
      <c r="AE109" s="51"/>
      <c r="AF109" s="51"/>
      <c r="AG109" s="51"/>
      <c r="AH109" s="51"/>
      <c r="AI109" s="51"/>
      <c r="AJ109" s="51"/>
      <c r="AK109" s="51"/>
      <c r="AP109" s="49"/>
      <c r="AQ109" s="49"/>
      <c r="AR109" s="49"/>
      <c r="AS109" s="49"/>
      <c r="AT109" s="49"/>
      <c r="AU109" s="49"/>
      <c r="AV109" s="49"/>
      <c r="AW109" s="49"/>
      <c r="AX109" s="49"/>
      <c r="AY109" s="51"/>
      <c r="AZ109" s="51"/>
      <c r="BA109" s="51"/>
      <c r="BB109" s="51"/>
      <c r="BC109" s="51"/>
      <c r="BD109" s="51"/>
      <c r="BE109" s="51"/>
      <c r="BF109" s="51"/>
      <c r="BG109" s="51"/>
      <c r="BH109" s="49"/>
      <c r="BI109" s="49"/>
      <c r="BJ109" s="49"/>
      <c r="BK109" s="49"/>
      <c r="BL109" s="49"/>
      <c r="BM109" s="49"/>
      <c r="BN109" s="49"/>
      <c r="BO109" s="49"/>
      <c r="BP109" s="49"/>
      <c r="BQ109" s="51"/>
      <c r="BR109" s="51"/>
      <c r="BS109" s="51"/>
      <c r="BT109" s="51"/>
      <c r="BU109" s="51"/>
      <c r="BV109" s="51"/>
      <c r="BW109" s="51"/>
      <c r="BX109" s="51"/>
      <c r="BY109" s="51"/>
    </row>
    <row r="111" spans="1:79" x14ac:dyDescent="0.15">
      <c r="A111" s="37" t="s">
        <v>61</v>
      </c>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O111" s="37" t="s">
        <v>61</v>
      </c>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row>
    <row r="112" spans="1:79" x14ac:dyDescent="0.15">
      <c r="C112" s="38" t="s">
        <v>62</v>
      </c>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Q112" s="38" t="s">
        <v>62</v>
      </c>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row>
    <row r="113" spans="3:79" x14ac:dyDescent="0.15">
      <c r="C113" s="38" t="s">
        <v>63</v>
      </c>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Q113" s="38" t="s">
        <v>63</v>
      </c>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row>
  </sheetData>
  <sheetProtection password="BBD0" sheet="1" objects="1" scenarios="1"/>
  <mergeCells count="426">
    <mergeCell ref="P30:U31"/>
    <mergeCell ref="B43:AM43"/>
    <mergeCell ref="B98:S99"/>
    <mergeCell ref="T98:AK99"/>
    <mergeCell ref="B55:AM55"/>
    <mergeCell ref="B56:AM56"/>
    <mergeCell ref="B57:AM57"/>
    <mergeCell ref="A84:AM84"/>
    <mergeCell ref="A85:AM85"/>
    <mergeCell ref="B50:C51"/>
    <mergeCell ref="D50:K51"/>
    <mergeCell ref="L50:M51"/>
    <mergeCell ref="N50:U51"/>
    <mergeCell ref="I89:O90"/>
    <mergeCell ref="I87:O88"/>
    <mergeCell ref="B87:H88"/>
    <mergeCell ref="B54:AM54"/>
    <mergeCell ref="A61:AI61"/>
    <mergeCell ref="AJ61:AM61"/>
    <mergeCell ref="A80:X81"/>
    <mergeCell ref="AD68:AH73"/>
    <mergeCell ref="AI68:AM73"/>
    <mergeCell ref="U68:X73"/>
    <mergeCell ref="A68:D73"/>
    <mergeCell ref="V34:AA35"/>
    <mergeCell ref="A36:I37"/>
    <mergeCell ref="J36:O37"/>
    <mergeCell ref="P36:U37"/>
    <mergeCell ref="V36:AA37"/>
    <mergeCell ref="B20:C22"/>
    <mergeCell ref="B23:C25"/>
    <mergeCell ref="B52:C53"/>
    <mergeCell ref="D52:K53"/>
    <mergeCell ref="L52:M53"/>
    <mergeCell ref="N52:U53"/>
    <mergeCell ref="B44:C45"/>
    <mergeCell ref="D44:K45"/>
    <mergeCell ref="L44:M45"/>
    <mergeCell ref="N44:U45"/>
    <mergeCell ref="B46:C47"/>
    <mergeCell ref="D46:K47"/>
    <mergeCell ref="L46:M47"/>
    <mergeCell ref="N46:U47"/>
    <mergeCell ref="A38:I39"/>
    <mergeCell ref="J38:O39"/>
    <mergeCell ref="P38:U39"/>
    <mergeCell ref="A30:I31"/>
    <mergeCell ref="J30:O31"/>
    <mergeCell ref="C113:AM113"/>
    <mergeCell ref="A28:I29"/>
    <mergeCell ref="J28:O29"/>
    <mergeCell ref="P28:U29"/>
    <mergeCell ref="V28:AA29"/>
    <mergeCell ref="B108:J109"/>
    <mergeCell ref="K108:S109"/>
    <mergeCell ref="T108:AB109"/>
    <mergeCell ref="AC108:AK109"/>
    <mergeCell ref="A111:AM111"/>
    <mergeCell ref="C112:AM112"/>
    <mergeCell ref="B104:J105"/>
    <mergeCell ref="K104:S105"/>
    <mergeCell ref="T104:AB105"/>
    <mergeCell ref="AC104:AK105"/>
    <mergeCell ref="B106:J107"/>
    <mergeCell ref="K106:S107"/>
    <mergeCell ref="T106:AB107"/>
    <mergeCell ref="AC106:AK107"/>
    <mergeCell ref="B100:J101"/>
    <mergeCell ref="V38:AA39"/>
    <mergeCell ref="A40:I41"/>
    <mergeCell ref="J40:O41"/>
    <mergeCell ref="P40:U41"/>
    <mergeCell ref="K100:S101"/>
    <mergeCell ref="T100:AB101"/>
    <mergeCell ref="AC100:AK101"/>
    <mergeCell ref="B102:J103"/>
    <mergeCell ref="K102:S103"/>
    <mergeCell ref="T102:AB103"/>
    <mergeCell ref="AC102:AK103"/>
    <mergeCell ref="A97:AF97"/>
    <mergeCell ref="A82:AM82"/>
    <mergeCell ref="A83:AM83"/>
    <mergeCell ref="AB92:AG93"/>
    <mergeCell ref="AH92:AM93"/>
    <mergeCell ref="AB94:AG95"/>
    <mergeCell ref="AH94:AM95"/>
    <mergeCell ref="AG97:AK97"/>
    <mergeCell ref="P87:U88"/>
    <mergeCell ref="V87:AA88"/>
    <mergeCell ref="AB87:AG88"/>
    <mergeCell ref="AH87:AM88"/>
    <mergeCell ref="AH89:AM90"/>
    <mergeCell ref="AB89:AG90"/>
    <mergeCell ref="V89:AA90"/>
    <mergeCell ref="P89:U90"/>
    <mergeCell ref="B89:H90"/>
    <mergeCell ref="AI78:AM79"/>
    <mergeCell ref="Y80:AC81"/>
    <mergeCell ref="AD80:AH81"/>
    <mergeCell ref="AI80:AM81"/>
    <mergeCell ref="E78:I79"/>
    <mergeCell ref="J78:O79"/>
    <mergeCell ref="P78:T79"/>
    <mergeCell ref="U78:X79"/>
    <mergeCell ref="Y78:AC79"/>
    <mergeCell ref="AD78:AH79"/>
    <mergeCell ref="AI74:AM75"/>
    <mergeCell ref="J76:O77"/>
    <mergeCell ref="P76:T77"/>
    <mergeCell ref="U76:X77"/>
    <mergeCell ref="Y76:AC77"/>
    <mergeCell ref="AD76:AH77"/>
    <mergeCell ref="AI76:AM77"/>
    <mergeCell ref="E76:I77"/>
    <mergeCell ref="A74:I75"/>
    <mergeCell ref="J74:O75"/>
    <mergeCell ref="P74:T75"/>
    <mergeCell ref="U74:X75"/>
    <mergeCell ref="Y74:AC75"/>
    <mergeCell ref="AD74:AH75"/>
    <mergeCell ref="J70:O70"/>
    <mergeCell ref="P70:T70"/>
    <mergeCell ref="Y70:AC70"/>
    <mergeCell ref="P62:T63"/>
    <mergeCell ref="U62:X63"/>
    <mergeCell ref="Y62:AC63"/>
    <mergeCell ref="A76:D79"/>
    <mergeCell ref="B48:C49"/>
    <mergeCell ref="D48:K49"/>
    <mergeCell ref="L48:M49"/>
    <mergeCell ref="J73:O73"/>
    <mergeCell ref="P73:T73"/>
    <mergeCell ref="Y73:AC73"/>
    <mergeCell ref="J72:O72"/>
    <mergeCell ref="P72:T72"/>
    <mergeCell ref="Y72:AC72"/>
    <mergeCell ref="E70:I70"/>
    <mergeCell ref="E71:I71"/>
    <mergeCell ref="E72:I72"/>
    <mergeCell ref="E73:I73"/>
    <mergeCell ref="J71:O71"/>
    <mergeCell ref="P71:T71"/>
    <mergeCell ref="Y71:AC71"/>
    <mergeCell ref="E68:I68"/>
    <mergeCell ref="A66:I67"/>
    <mergeCell ref="J66:O67"/>
    <mergeCell ref="P66:T67"/>
    <mergeCell ref="U66:X67"/>
    <mergeCell ref="Y66:AC67"/>
    <mergeCell ref="AD66:AH67"/>
    <mergeCell ref="AI66:AM67"/>
    <mergeCell ref="J69:O69"/>
    <mergeCell ref="P69:T69"/>
    <mergeCell ref="Y69:AC69"/>
    <mergeCell ref="J68:O68"/>
    <mergeCell ref="P68:T68"/>
    <mergeCell ref="Y68:AC68"/>
    <mergeCell ref="E69:I69"/>
    <mergeCell ref="AD62:AH63"/>
    <mergeCell ref="AI62:AM63"/>
    <mergeCell ref="A64:I65"/>
    <mergeCell ref="J64:O65"/>
    <mergeCell ref="P64:T65"/>
    <mergeCell ref="U64:X65"/>
    <mergeCell ref="Y64:AC65"/>
    <mergeCell ref="AB22:AC22"/>
    <mergeCell ref="D22:AA22"/>
    <mergeCell ref="A27:AM27"/>
    <mergeCell ref="A62:I63"/>
    <mergeCell ref="J62:O63"/>
    <mergeCell ref="P32:U33"/>
    <mergeCell ref="AD64:AH65"/>
    <mergeCell ref="AI64:AM65"/>
    <mergeCell ref="N48:U49"/>
    <mergeCell ref="V30:AA31"/>
    <mergeCell ref="A32:I33"/>
    <mergeCell ref="J32:O33"/>
    <mergeCell ref="V32:AA33"/>
    <mergeCell ref="V40:AA41"/>
    <mergeCell ref="A34:I35"/>
    <mergeCell ref="J34:O35"/>
    <mergeCell ref="P34:U35"/>
    <mergeCell ref="A19:AM19"/>
    <mergeCell ref="D20:AM21"/>
    <mergeCell ref="D23:AM24"/>
    <mergeCell ref="D25:AM25"/>
    <mergeCell ref="AJ22:AM22"/>
    <mergeCell ref="AH22:AI22"/>
    <mergeCell ref="AE22:AF22"/>
    <mergeCell ref="A14:AM14"/>
    <mergeCell ref="D15:AM15"/>
    <mergeCell ref="D16:AM16"/>
    <mergeCell ref="D17:G17"/>
    <mergeCell ref="H17:AL17"/>
    <mergeCell ref="AC5:AK6"/>
    <mergeCell ref="I7:AK8"/>
    <mergeCell ref="I9:V10"/>
    <mergeCell ref="W9:AB10"/>
    <mergeCell ref="AC9:AK10"/>
    <mergeCell ref="I11:AK12"/>
    <mergeCell ref="A1:AM1"/>
    <mergeCell ref="A2:AM3"/>
    <mergeCell ref="C5:H6"/>
    <mergeCell ref="C7:H8"/>
    <mergeCell ref="C9:H10"/>
    <mergeCell ref="C11:H12"/>
    <mergeCell ref="I5:V6"/>
    <mergeCell ref="W5:AB6"/>
    <mergeCell ref="AO1:CA1"/>
    <mergeCell ref="AO2:CA3"/>
    <mergeCell ref="AQ5:AV6"/>
    <mergeCell ref="AW5:BJ6"/>
    <mergeCell ref="BK5:BP6"/>
    <mergeCell ref="BQ5:BY6"/>
    <mergeCell ref="AQ7:AV8"/>
    <mergeCell ref="AW7:BY8"/>
    <mergeCell ref="AQ9:AV10"/>
    <mergeCell ref="AW9:BJ10"/>
    <mergeCell ref="BK9:BP10"/>
    <mergeCell ref="BQ9:BY10"/>
    <mergeCell ref="AQ11:AV12"/>
    <mergeCell ref="AW11:BY12"/>
    <mergeCell ref="AO14:CA14"/>
    <mergeCell ref="AR15:CA15"/>
    <mergeCell ref="AR16:CA16"/>
    <mergeCell ref="AR17:AU17"/>
    <mergeCell ref="AV17:BZ17"/>
    <mergeCell ref="AO19:CA19"/>
    <mergeCell ref="AP20:AQ22"/>
    <mergeCell ref="AR20:CA21"/>
    <mergeCell ref="AR22:BO22"/>
    <mergeCell ref="BP22:BQ22"/>
    <mergeCell ref="BS22:BT22"/>
    <mergeCell ref="BV22:BW22"/>
    <mergeCell ref="BX22:CA22"/>
    <mergeCell ref="AP23:AQ25"/>
    <mergeCell ref="AR23:CA24"/>
    <mergeCell ref="AR25:CA25"/>
    <mergeCell ref="AO27:CA27"/>
    <mergeCell ref="AO28:AW29"/>
    <mergeCell ref="AX28:BC29"/>
    <mergeCell ref="BD28:BI29"/>
    <mergeCell ref="BJ28:BO29"/>
    <mergeCell ref="AO30:AW31"/>
    <mergeCell ref="AX30:BC31"/>
    <mergeCell ref="BD30:BI31"/>
    <mergeCell ref="BJ30:BO31"/>
    <mergeCell ref="AO32:AW33"/>
    <mergeCell ref="AX32:BC33"/>
    <mergeCell ref="BD32:BI33"/>
    <mergeCell ref="BJ32:BO33"/>
    <mergeCell ref="AO34:AW35"/>
    <mergeCell ref="AX34:BC35"/>
    <mergeCell ref="BD34:BI35"/>
    <mergeCell ref="BJ34:BO35"/>
    <mergeCell ref="AO36:AW37"/>
    <mergeCell ref="AX36:BC37"/>
    <mergeCell ref="BD36:BI37"/>
    <mergeCell ref="BJ36:BO37"/>
    <mergeCell ref="AO38:AW39"/>
    <mergeCell ref="AX38:BC39"/>
    <mergeCell ref="BD38:BI39"/>
    <mergeCell ref="BJ38:BO39"/>
    <mergeCell ref="AO40:AW41"/>
    <mergeCell ref="AX40:BC41"/>
    <mergeCell ref="BD40:BI41"/>
    <mergeCell ref="BJ40:BO41"/>
    <mergeCell ref="AP43:CA43"/>
    <mergeCell ref="AP44:AQ45"/>
    <mergeCell ref="AR44:AY45"/>
    <mergeCell ref="AZ44:BA45"/>
    <mergeCell ref="BB44:BI45"/>
    <mergeCell ref="AP46:AQ47"/>
    <mergeCell ref="AR46:AY47"/>
    <mergeCell ref="AZ46:BA47"/>
    <mergeCell ref="BB46:BI47"/>
    <mergeCell ref="AP48:AQ49"/>
    <mergeCell ref="AR48:AY49"/>
    <mergeCell ref="AZ48:BA49"/>
    <mergeCell ref="BB48:BI49"/>
    <mergeCell ref="AP50:AQ51"/>
    <mergeCell ref="AR50:AY51"/>
    <mergeCell ref="AZ50:BA51"/>
    <mergeCell ref="BB50:BI51"/>
    <mergeCell ref="AP52:AQ53"/>
    <mergeCell ref="AR52:AY53"/>
    <mergeCell ref="AZ52:BA53"/>
    <mergeCell ref="BB52:BI53"/>
    <mergeCell ref="AP54:CA54"/>
    <mergeCell ref="AP55:CA55"/>
    <mergeCell ref="AP56:CA56"/>
    <mergeCell ref="AP57:CA57"/>
    <mergeCell ref="AO61:BW61"/>
    <mergeCell ref="BX61:CA61"/>
    <mergeCell ref="AO62:AW63"/>
    <mergeCell ref="AX62:BC63"/>
    <mergeCell ref="BD62:BH63"/>
    <mergeCell ref="BI62:BL63"/>
    <mergeCell ref="BM62:BQ63"/>
    <mergeCell ref="BR62:BV63"/>
    <mergeCell ref="BW62:CA63"/>
    <mergeCell ref="BR64:BV65"/>
    <mergeCell ref="BW64:CA65"/>
    <mergeCell ref="AO66:AW67"/>
    <mergeCell ref="AX66:BC67"/>
    <mergeCell ref="BD66:BH67"/>
    <mergeCell ref="BI66:BL67"/>
    <mergeCell ref="BM66:BQ67"/>
    <mergeCell ref="BR66:BV67"/>
    <mergeCell ref="BW66:CA67"/>
    <mergeCell ref="AO64:AW65"/>
    <mergeCell ref="AX64:BC65"/>
    <mergeCell ref="BD64:BH65"/>
    <mergeCell ref="BI64:BL65"/>
    <mergeCell ref="BM64:BQ65"/>
    <mergeCell ref="AO68:AR73"/>
    <mergeCell ref="AS68:AW68"/>
    <mergeCell ref="AX68:BC68"/>
    <mergeCell ref="BD68:BH68"/>
    <mergeCell ref="BI68:BL73"/>
    <mergeCell ref="BM68:BQ68"/>
    <mergeCell ref="BR68:BV73"/>
    <mergeCell ref="BW68:CA73"/>
    <mergeCell ref="AS69:AW69"/>
    <mergeCell ref="AX69:BC69"/>
    <mergeCell ref="BD69:BH69"/>
    <mergeCell ref="BM69:BQ69"/>
    <mergeCell ref="AS70:AW70"/>
    <mergeCell ref="AX70:BC70"/>
    <mergeCell ref="BD70:BH70"/>
    <mergeCell ref="BM70:BQ70"/>
    <mergeCell ref="AS71:AW71"/>
    <mergeCell ref="AX71:BC71"/>
    <mergeCell ref="BD71:BH71"/>
    <mergeCell ref="BM71:BQ71"/>
    <mergeCell ref="AS72:AW72"/>
    <mergeCell ref="AX72:BC72"/>
    <mergeCell ref="BD72:BH72"/>
    <mergeCell ref="BM72:BQ72"/>
    <mergeCell ref="AS73:AW73"/>
    <mergeCell ref="AX73:BC73"/>
    <mergeCell ref="BD73:BH73"/>
    <mergeCell ref="BM73:BQ73"/>
    <mergeCell ref="BR74:BV75"/>
    <mergeCell ref="BW74:CA75"/>
    <mergeCell ref="AO76:AR79"/>
    <mergeCell ref="AS76:AW77"/>
    <mergeCell ref="AX76:BC77"/>
    <mergeCell ref="BD76:BH77"/>
    <mergeCell ref="BI76:BL77"/>
    <mergeCell ref="BM76:BQ77"/>
    <mergeCell ref="BR76:BV77"/>
    <mergeCell ref="BW76:CA77"/>
    <mergeCell ref="AS78:AW79"/>
    <mergeCell ref="AX78:BC79"/>
    <mergeCell ref="BD78:BH79"/>
    <mergeCell ref="BI78:BL79"/>
    <mergeCell ref="BM78:BQ79"/>
    <mergeCell ref="BR78:BV79"/>
    <mergeCell ref="BW78:CA79"/>
    <mergeCell ref="AO74:AW75"/>
    <mergeCell ref="AX74:BC75"/>
    <mergeCell ref="BD74:BH75"/>
    <mergeCell ref="BI74:BL75"/>
    <mergeCell ref="BM74:BQ75"/>
    <mergeCell ref="AO80:BL81"/>
    <mergeCell ref="BM80:BQ81"/>
    <mergeCell ref="BR80:BV81"/>
    <mergeCell ref="BW80:CA81"/>
    <mergeCell ref="AO82:CA82"/>
    <mergeCell ref="AO83:CA83"/>
    <mergeCell ref="AO84:CA84"/>
    <mergeCell ref="AO85:CA85"/>
    <mergeCell ref="AP87:AV88"/>
    <mergeCell ref="AW87:BC88"/>
    <mergeCell ref="BD87:BI88"/>
    <mergeCell ref="BJ87:BO88"/>
    <mergeCell ref="BP87:BU88"/>
    <mergeCell ref="BV87:CA88"/>
    <mergeCell ref="AP89:AV90"/>
    <mergeCell ref="AW89:BC90"/>
    <mergeCell ref="BD89:BI90"/>
    <mergeCell ref="BJ89:BO90"/>
    <mergeCell ref="BP89:BU90"/>
    <mergeCell ref="BV89:CA90"/>
    <mergeCell ref="BP92:BU93"/>
    <mergeCell ref="BV92:CA93"/>
    <mergeCell ref="BP94:BU95"/>
    <mergeCell ref="BV94:CA95"/>
    <mergeCell ref="BQ108:BY109"/>
    <mergeCell ref="AO97:BT97"/>
    <mergeCell ref="BU97:BY97"/>
    <mergeCell ref="AP98:BG99"/>
    <mergeCell ref="BH98:BY99"/>
    <mergeCell ref="AP100:AX101"/>
    <mergeCell ref="AY100:BG101"/>
    <mergeCell ref="BH100:BP101"/>
    <mergeCell ref="BQ100:BY101"/>
    <mergeCell ref="AP102:AX103"/>
    <mergeCell ref="AY102:BG103"/>
    <mergeCell ref="BH102:BP103"/>
    <mergeCell ref="BQ102:BY103"/>
    <mergeCell ref="AO111:CA111"/>
    <mergeCell ref="AQ112:CA112"/>
    <mergeCell ref="AQ113:CA113"/>
    <mergeCell ref="V44:X45"/>
    <mergeCell ref="V46:X47"/>
    <mergeCell ref="V48:X49"/>
    <mergeCell ref="V50:X51"/>
    <mergeCell ref="V52:X53"/>
    <mergeCell ref="BJ44:BL45"/>
    <mergeCell ref="BJ46:BL47"/>
    <mergeCell ref="BJ48:BL49"/>
    <mergeCell ref="BJ50:BL51"/>
    <mergeCell ref="BJ52:BL53"/>
    <mergeCell ref="AP104:AX105"/>
    <mergeCell ref="AY104:BG105"/>
    <mergeCell ref="BH104:BP105"/>
    <mergeCell ref="BQ104:BY105"/>
    <mergeCell ref="AP106:AX107"/>
    <mergeCell ref="AY106:BG107"/>
    <mergeCell ref="BH106:BP107"/>
    <mergeCell ref="BQ106:BY107"/>
    <mergeCell ref="AP108:AX109"/>
    <mergeCell ref="AY108:BG109"/>
    <mergeCell ref="BH108:BP109"/>
  </mergeCells>
  <phoneticPr fontId="1"/>
  <conditionalFormatting sqref="J30:AA41">
    <cfRule type="expression" dxfId="2" priority="2">
      <formula>($CD$23="NG")</formula>
    </cfRule>
  </conditionalFormatting>
  <conditionalFormatting sqref="J64:AM79">
    <cfRule type="expression" dxfId="1" priority="1">
      <formula>($CD$23="NG")</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57150</xdr:colOff>
                    <xdr:row>13</xdr:row>
                    <xdr:rowOff>95250</xdr:rowOff>
                  </from>
                  <to>
                    <xdr:col>3</xdr:col>
                    <xdr:colOff>95250</xdr:colOff>
                    <xdr:row>15</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57150</xdr:colOff>
                    <xdr:row>14</xdr:row>
                    <xdr:rowOff>104775</xdr:rowOff>
                  </from>
                  <to>
                    <xdr:col>3</xdr:col>
                    <xdr:colOff>95250</xdr:colOff>
                    <xdr:row>16</xdr:row>
                    <xdr:rowOff>85725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57150</xdr:colOff>
                    <xdr:row>15</xdr:row>
                    <xdr:rowOff>95250</xdr:rowOff>
                  </from>
                  <to>
                    <xdr:col>3</xdr:col>
                    <xdr:colOff>95250</xdr:colOff>
                    <xdr:row>17</xdr:row>
                    <xdr:rowOff>76200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57150</xdr:colOff>
                    <xdr:row>19</xdr:row>
                    <xdr:rowOff>95250</xdr:rowOff>
                  </from>
                  <to>
                    <xdr:col>3</xdr:col>
                    <xdr:colOff>95250</xdr:colOff>
                    <xdr:row>21</xdr:row>
                    <xdr:rowOff>76200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66675</xdr:colOff>
                    <xdr:row>22</xdr:row>
                    <xdr:rowOff>85725</xdr:rowOff>
                  </from>
                  <to>
                    <xdr:col>3</xdr:col>
                    <xdr:colOff>104775</xdr:colOff>
                    <xdr:row>24</xdr:row>
                    <xdr:rowOff>66675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41</xdr:col>
                    <xdr:colOff>57150</xdr:colOff>
                    <xdr:row>13</xdr:row>
                    <xdr:rowOff>95250</xdr:rowOff>
                  </from>
                  <to>
                    <xdr:col>43</xdr:col>
                    <xdr:colOff>95250</xdr:colOff>
                    <xdr:row>15</xdr:row>
                    <xdr:rowOff>76200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41</xdr:col>
                    <xdr:colOff>57150</xdr:colOff>
                    <xdr:row>14</xdr:row>
                    <xdr:rowOff>104775</xdr:rowOff>
                  </from>
                  <to>
                    <xdr:col>43</xdr:col>
                    <xdr:colOff>95250</xdr:colOff>
                    <xdr:row>16</xdr:row>
                    <xdr:rowOff>85725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41</xdr:col>
                    <xdr:colOff>57150</xdr:colOff>
                    <xdr:row>15</xdr:row>
                    <xdr:rowOff>95250</xdr:rowOff>
                  </from>
                  <to>
                    <xdr:col>43</xdr:col>
                    <xdr:colOff>95250</xdr:colOff>
                    <xdr:row>17</xdr:row>
                    <xdr:rowOff>76200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41</xdr:col>
                    <xdr:colOff>57150</xdr:colOff>
                    <xdr:row>19</xdr:row>
                    <xdr:rowOff>95250</xdr:rowOff>
                  </from>
                  <to>
                    <xdr:col>43</xdr:col>
                    <xdr:colOff>95250</xdr:colOff>
                    <xdr:row>21</xdr:row>
                    <xdr:rowOff>76200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41</xdr:col>
                    <xdr:colOff>66675</xdr:colOff>
                    <xdr:row>22</xdr:row>
                    <xdr:rowOff>85725</xdr:rowOff>
                  </from>
                  <to>
                    <xdr:col>43</xdr:col>
                    <xdr:colOff>104775</xdr:colOff>
                    <xdr:row>24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4"/>
  <sheetViews>
    <sheetView view="pageBreakPreview" zoomScaleNormal="100" zoomScaleSheetLayoutView="100" workbookViewId="0">
      <selection activeCell="F5" activeCellId="5" sqref="C5:D5 C6:G6 C7:D7 C8:G8 F7:G7 F5:G5"/>
    </sheetView>
  </sheetViews>
  <sheetFormatPr defaultRowHeight="18.75" x14ac:dyDescent="0.15"/>
  <cols>
    <col min="1" max="1" width="2.875" style="14" customWidth="1"/>
    <col min="2" max="2" width="12.625" style="14" bestFit="1" customWidth="1"/>
    <col min="3" max="4" width="23.625" style="14" customWidth="1"/>
    <col min="5" max="8" width="12.125" style="18" customWidth="1"/>
    <col min="9" max="10" width="2.875" style="14" customWidth="1"/>
    <col min="11" max="11" width="12.625" style="14" bestFit="1" customWidth="1"/>
    <col min="12" max="13" width="23.625" style="14" customWidth="1"/>
    <col min="14" max="17" width="12.125" style="18" customWidth="1"/>
    <col min="18" max="16384" width="9" style="14"/>
  </cols>
  <sheetData>
    <row r="2" spans="2:17" ht="18.75" customHeight="1" x14ac:dyDescent="0.15">
      <c r="B2" s="158" t="s">
        <v>83</v>
      </c>
      <c r="C2" s="158"/>
      <c r="D2" s="158"/>
      <c r="E2" s="158"/>
      <c r="F2" s="158"/>
      <c r="G2" s="158"/>
      <c r="H2" s="158"/>
      <c r="K2" s="165" t="s">
        <v>91</v>
      </c>
      <c r="L2" s="166"/>
      <c r="M2" s="166"/>
      <c r="N2" s="166"/>
      <c r="O2" s="166"/>
      <c r="P2" s="166"/>
      <c r="Q2" s="166"/>
    </row>
    <row r="3" spans="2:17" ht="18.75" customHeight="1" x14ac:dyDescent="0.15">
      <c r="B3" s="158"/>
      <c r="C3" s="158"/>
      <c r="D3" s="158"/>
      <c r="E3" s="158"/>
      <c r="F3" s="158"/>
      <c r="G3" s="158"/>
      <c r="H3" s="158"/>
      <c r="K3" s="166"/>
      <c r="L3" s="166"/>
      <c r="M3" s="166"/>
      <c r="N3" s="166"/>
      <c r="O3" s="166"/>
      <c r="P3" s="166"/>
      <c r="Q3" s="166"/>
    </row>
    <row r="4" spans="2:17" x14ac:dyDescent="0.15">
      <c r="K4" s="166"/>
      <c r="L4" s="166"/>
      <c r="M4" s="166"/>
      <c r="N4" s="166"/>
      <c r="O4" s="166"/>
      <c r="P4" s="166"/>
      <c r="Q4" s="166"/>
    </row>
    <row r="5" spans="2:17" ht="27" customHeight="1" x14ac:dyDescent="0.15">
      <c r="B5" s="16" t="s">
        <v>84</v>
      </c>
      <c r="C5" s="159">
        <f>実績報告書!I5</f>
        <v>0</v>
      </c>
      <c r="D5" s="159"/>
      <c r="E5" s="17" t="s">
        <v>24</v>
      </c>
      <c r="F5" s="160">
        <f>実績報告書!AC5</f>
        <v>0</v>
      </c>
      <c r="G5" s="160"/>
      <c r="K5" s="166"/>
      <c r="L5" s="166"/>
      <c r="M5" s="166"/>
      <c r="N5" s="166"/>
      <c r="O5" s="166"/>
      <c r="P5" s="166"/>
      <c r="Q5" s="166"/>
    </row>
    <row r="6" spans="2:17" ht="27" customHeight="1" x14ac:dyDescent="0.15">
      <c r="B6" s="16" t="s">
        <v>85</v>
      </c>
      <c r="C6" s="159">
        <f>実績報告書!I7</f>
        <v>0</v>
      </c>
      <c r="D6" s="159"/>
      <c r="E6" s="159"/>
      <c r="F6" s="159"/>
      <c r="G6" s="159"/>
      <c r="K6" s="166"/>
      <c r="L6" s="166"/>
      <c r="M6" s="166"/>
      <c r="N6" s="166"/>
      <c r="O6" s="166"/>
      <c r="P6" s="166"/>
      <c r="Q6" s="166"/>
    </row>
    <row r="7" spans="2:17" ht="27" customHeight="1" x14ac:dyDescent="0.15">
      <c r="B7" s="16" t="s">
        <v>33</v>
      </c>
      <c r="C7" s="159">
        <f>実績報告書!I9</f>
        <v>0</v>
      </c>
      <c r="D7" s="159"/>
      <c r="E7" s="17" t="s">
        <v>12</v>
      </c>
      <c r="F7" s="160">
        <f>実績報告書!AC9</f>
        <v>0</v>
      </c>
      <c r="G7" s="160"/>
      <c r="K7" s="166"/>
      <c r="L7" s="166"/>
      <c r="M7" s="166"/>
      <c r="N7" s="166"/>
      <c r="O7" s="166"/>
      <c r="P7" s="166"/>
      <c r="Q7" s="166"/>
    </row>
    <row r="8" spans="2:17" ht="27" customHeight="1" x14ac:dyDescent="0.15">
      <c r="B8" s="16" t="s">
        <v>13</v>
      </c>
      <c r="C8" s="159">
        <f>実績報告書!I11</f>
        <v>0</v>
      </c>
      <c r="D8" s="159"/>
      <c r="E8" s="159"/>
      <c r="F8" s="159"/>
      <c r="G8" s="159"/>
      <c r="K8" s="166"/>
      <c r="L8" s="166"/>
      <c r="M8" s="166"/>
      <c r="N8" s="166"/>
      <c r="O8" s="166"/>
      <c r="P8" s="166"/>
      <c r="Q8" s="166"/>
    </row>
    <row r="9" spans="2:17" ht="18.75" customHeight="1" x14ac:dyDescent="0.15">
      <c r="B9" s="19"/>
      <c r="C9" s="19"/>
      <c r="D9" s="19"/>
      <c r="E9" s="20"/>
      <c r="F9" s="20"/>
      <c r="G9" s="20"/>
      <c r="H9" s="21" t="s">
        <v>86</v>
      </c>
      <c r="K9" s="19"/>
      <c r="L9" s="19"/>
      <c r="M9" s="19"/>
      <c r="N9" s="20"/>
      <c r="O9" s="20"/>
      <c r="P9" s="20"/>
      <c r="Q9" s="21" t="s">
        <v>86</v>
      </c>
    </row>
    <row r="10" spans="2:17" x14ac:dyDescent="0.15">
      <c r="B10" s="22"/>
      <c r="C10" s="23" t="s">
        <v>4</v>
      </c>
      <c r="D10" s="23" t="s">
        <v>87</v>
      </c>
      <c r="E10" s="24" t="s">
        <v>0</v>
      </c>
      <c r="F10" s="24" t="s">
        <v>64</v>
      </c>
      <c r="G10" s="24" t="s">
        <v>7</v>
      </c>
      <c r="H10" s="24" t="s">
        <v>88</v>
      </c>
      <c r="K10" s="22"/>
      <c r="L10" s="23" t="s">
        <v>4</v>
      </c>
      <c r="M10" s="23" t="s">
        <v>87</v>
      </c>
      <c r="N10" s="24" t="s">
        <v>0</v>
      </c>
      <c r="O10" s="24" t="s">
        <v>64</v>
      </c>
      <c r="P10" s="24" t="s">
        <v>7</v>
      </c>
      <c r="Q10" s="24" t="s">
        <v>88</v>
      </c>
    </row>
    <row r="11" spans="2:17" x14ac:dyDescent="0.15">
      <c r="B11" s="25" t="s">
        <v>48</v>
      </c>
      <c r="C11" s="26"/>
      <c r="D11" s="26"/>
      <c r="E11" s="27"/>
      <c r="F11" s="27"/>
      <c r="G11" s="27">
        <f>F11</f>
        <v>0</v>
      </c>
      <c r="H11" s="27">
        <f>F11</f>
        <v>0</v>
      </c>
      <c r="K11" s="25" t="s">
        <v>48</v>
      </c>
      <c r="L11" s="26" t="s">
        <v>92</v>
      </c>
      <c r="M11" s="26" t="s">
        <v>94</v>
      </c>
      <c r="N11" s="27">
        <v>1</v>
      </c>
      <c r="O11" s="27">
        <v>800000</v>
      </c>
      <c r="P11" s="27">
        <f>O11</f>
        <v>800000</v>
      </c>
      <c r="Q11" s="27">
        <f>O11</f>
        <v>800000</v>
      </c>
    </row>
    <row r="12" spans="2:17" x14ac:dyDescent="0.15">
      <c r="B12" s="28"/>
      <c r="C12" s="29"/>
      <c r="D12" s="29"/>
      <c r="E12" s="30"/>
      <c r="F12" s="30"/>
      <c r="G12" s="30">
        <f t="shared" ref="G12:G13" si="0">F12</f>
        <v>0</v>
      </c>
      <c r="H12" s="30">
        <f t="shared" ref="H12:H13" si="1">F12</f>
        <v>0</v>
      </c>
      <c r="K12" s="28"/>
      <c r="L12" s="29"/>
      <c r="M12" s="29"/>
      <c r="N12" s="30"/>
      <c r="O12" s="30"/>
      <c r="P12" s="30">
        <f t="shared" ref="P12:P13" si="2">O12</f>
        <v>0</v>
      </c>
      <c r="Q12" s="30">
        <f t="shared" ref="Q12:Q13" si="3">O12</f>
        <v>0</v>
      </c>
    </row>
    <row r="13" spans="2:17" x14ac:dyDescent="0.15">
      <c r="B13" s="31"/>
      <c r="C13" s="32"/>
      <c r="D13" s="32"/>
      <c r="E13" s="33"/>
      <c r="F13" s="33"/>
      <c r="G13" s="33">
        <f t="shared" si="0"/>
        <v>0</v>
      </c>
      <c r="H13" s="33">
        <f t="shared" si="1"/>
        <v>0</v>
      </c>
      <c r="K13" s="31"/>
      <c r="L13" s="32"/>
      <c r="M13" s="32"/>
      <c r="N13" s="33"/>
      <c r="O13" s="33"/>
      <c r="P13" s="33">
        <f t="shared" si="2"/>
        <v>0</v>
      </c>
      <c r="Q13" s="33">
        <f t="shared" si="3"/>
        <v>0</v>
      </c>
    </row>
    <row r="14" spans="2:17" x14ac:dyDescent="0.15">
      <c r="B14" s="161" t="s">
        <v>89</v>
      </c>
      <c r="C14" s="161"/>
      <c r="D14" s="161"/>
      <c r="E14" s="34">
        <f>SUM(E11:E13)</f>
        <v>0</v>
      </c>
      <c r="F14" s="34">
        <f t="shared" ref="F14:H14" si="4">SUM(F11:F13)</f>
        <v>0</v>
      </c>
      <c r="G14" s="34">
        <f t="shared" si="4"/>
        <v>0</v>
      </c>
      <c r="H14" s="34">
        <f t="shared" si="4"/>
        <v>0</v>
      </c>
      <c r="K14" s="161" t="s">
        <v>89</v>
      </c>
      <c r="L14" s="161"/>
      <c r="M14" s="161"/>
      <c r="N14" s="34">
        <f>SUM(N11:N13)</f>
        <v>1</v>
      </c>
      <c r="O14" s="34">
        <f t="shared" ref="O14:Q14" si="5">SUM(O11:O13)</f>
        <v>800000</v>
      </c>
      <c r="P14" s="34">
        <f t="shared" si="5"/>
        <v>800000</v>
      </c>
      <c r="Q14" s="34">
        <f t="shared" si="5"/>
        <v>800000</v>
      </c>
    </row>
    <row r="15" spans="2:17" x14ac:dyDescent="0.15">
      <c r="B15" s="25" t="s">
        <v>20</v>
      </c>
      <c r="C15" s="26"/>
      <c r="D15" s="26"/>
      <c r="E15" s="27"/>
      <c r="F15" s="27"/>
      <c r="G15" s="27">
        <f t="shared" ref="G15:G29" si="6">F15</f>
        <v>0</v>
      </c>
      <c r="H15" s="27">
        <f t="shared" ref="H15:H29" si="7">F15</f>
        <v>0</v>
      </c>
      <c r="K15" s="25" t="s">
        <v>20</v>
      </c>
      <c r="L15" s="26" t="s">
        <v>95</v>
      </c>
      <c r="M15" s="26" t="s">
        <v>93</v>
      </c>
      <c r="N15" s="27">
        <v>1</v>
      </c>
      <c r="O15" s="27">
        <v>50000</v>
      </c>
      <c r="P15" s="27">
        <f t="shared" ref="P15:P29" si="8">O15</f>
        <v>50000</v>
      </c>
      <c r="Q15" s="27">
        <f t="shared" ref="Q15:Q29" si="9">O15</f>
        <v>50000</v>
      </c>
    </row>
    <row r="16" spans="2:17" x14ac:dyDescent="0.15">
      <c r="B16" s="28"/>
      <c r="C16" s="29"/>
      <c r="D16" s="29"/>
      <c r="E16" s="30"/>
      <c r="F16" s="30"/>
      <c r="G16" s="30">
        <f t="shared" si="6"/>
        <v>0</v>
      </c>
      <c r="H16" s="30">
        <f t="shared" si="7"/>
        <v>0</v>
      </c>
      <c r="K16" s="28"/>
      <c r="L16" s="29" t="s">
        <v>96</v>
      </c>
      <c r="M16" s="29" t="s">
        <v>93</v>
      </c>
      <c r="N16" s="30">
        <v>2</v>
      </c>
      <c r="O16" s="30">
        <v>40000</v>
      </c>
      <c r="P16" s="30">
        <f t="shared" si="8"/>
        <v>40000</v>
      </c>
      <c r="Q16" s="30">
        <f t="shared" si="9"/>
        <v>40000</v>
      </c>
    </row>
    <row r="17" spans="2:17" x14ac:dyDescent="0.15">
      <c r="B17" s="28"/>
      <c r="C17" s="29"/>
      <c r="D17" s="29"/>
      <c r="E17" s="30"/>
      <c r="F17" s="30"/>
      <c r="G17" s="30">
        <f t="shared" si="6"/>
        <v>0</v>
      </c>
      <c r="H17" s="30">
        <f t="shared" si="7"/>
        <v>0</v>
      </c>
      <c r="K17" s="28"/>
      <c r="L17" s="29" t="s">
        <v>97</v>
      </c>
      <c r="M17" s="29" t="s">
        <v>93</v>
      </c>
      <c r="N17" s="30">
        <v>2</v>
      </c>
      <c r="O17" s="30">
        <v>50000</v>
      </c>
      <c r="P17" s="30">
        <f t="shared" si="8"/>
        <v>50000</v>
      </c>
      <c r="Q17" s="30">
        <f t="shared" si="9"/>
        <v>50000</v>
      </c>
    </row>
    <row r="18" spans="2:17" x14ac:dyDescent="0.15">
      <c r="B18" s="28"/>
      <c r="C18" s="29"/>
      <c r="D18" s="29"/>
      <c r="E18" s="30"/>
      <c r="F18" s="30"/>
      <c r="G18" s="30">
        <f t="shared" si="6"/>
        <v>0</v>
      </c>
      <c r="H18" s="30">
        <f t="shared" si="7"/>
        <v>0</v>
      </c>
      <c r="K18" s="28"/>
      <c r="L18" s="29" t="s">
        <v>98</v>
      </c>
      <c r="M18" s="29" t="s">
        <v>93</v>
      </c>
      <c r="N18" s="30">
        <v>1</v>
      </c>
      <c r="O18" s="30">
        <v>25000</v>
      </c>
      <c r="P18" s="30">
        <f t="shared" si="8"/>
        <v>25000</v>
      </c>
      <c r="Q18" s="30">
        <f t="shared" si="9"/>
        <v>25000</v>
      </c>
    </row>
    <row r="19" spans="2:17" x14ac:dyDescent="0.15">
      <c r="B19" s="28"/>
      <c r="C19" s="29"/>
      <c r="D19" s="29"/>
      <c r="E19" s="30"/>
      <c r="F19" s="30"/>
      <c r="G19" s="30">
        <f t="shared" si="6"/>
        <v>0</v>
      </c>
      <c r="H19" s="30">
        <f t="shared" si="7"/>
        <v>0</v>
      </c>
      <c r="K19" s="28"/>
      <c r="L19" s="29"/>
      <c r="M19" s="29"/>
      <c r="N19" s="30"/>
      <c r="O19" s="30"/>
      <c r="P19" s="30">
        <f t="shared" si="8"/>
        <v>0</v>
      </c>
      <c r="Q19" s="30">
        <f t="shared" si="9"/>
        <v>0</v>
      </c>
    </row>
    <row r="20" spans="2:17" x14ac:dyDescent="0.15">
      <c r="B20" s="28"/>
      <c r="C20" s="29"/>
      <c r="D20" s="29"/>
      <c r="E20" s="30"/>
      <c r="F20" s="30"/>
      <c r="G20" s="30">
        <f t="shared" si="6"/>
        <v>0</v>
      </c>
      <c r="H20" s="30">
        <f t="shared" si="7"/>
        <v>0</v>
      </c>
      <c r="K20" s="28"/>
      <c r="L20" s="29"/>
      <c r="M20" s="29"/>
      <c r="N20" s="30"/>
      <c r="O20" s="30"/>
      <c r="P20" s="30">
        <f t="shared" si="8"/>
        <v>0</v>
      </c>
      <c r="Q20" s="30">
        <f t="shared" si="9"/>
        <v>0</v>
      </c>
    </row>
    <row r="21" spans="2:17" x14ac:dyDescent="0.15">
      <c r="B21" s="28"/>
      <c r="C21" s="29"/>
      <c r="D21" s="29"/>
      <c r="E21" s="30"/>
      <c r="F21" s="30"/>
      <c r="G21" s="30">
        <f t="shared" si="6"/>
        <v>0</v>
      </c>
      <c r="H21" s="30">
        <f t="shared" si="7"/>
        <v>0</v>
      </c>
      <c r="K21" s="28"/>
      <c r="L21" s="29"/>
      <c r="M21" s="29"/>
      <c r="N21" s="30"/>
      <c r="O21" s="30"/>
      <c r="P21" s="30">
        <f t="shared" si="8"/>
        <v>0</v>
      </c>
      <c r="Q21" s="30">
        <f t="shared" si="9"/>
        <v>0</v>
      </c>
    </row>
    <row r="22" spans="2:17" x14ac:dyDescent="0.15">
      <c r="B22" s="28"/>
      <c r="C22" s="29"/>
      <c r="D22" s="29"/>
      <c r="E22" s="30"/>
      <c r="F22" s="30"/>
      <c r="G22" s="30">
        <f t="shared" si="6"/>
        <v>0</v>
      </c>
      <c r="H22" s="30">
        <f t="shared" si="7"/>
        <v>0</v>
      </c>
      <c r="K22" s="28"/>
      <c r="L22" s="29"/>
      <c r="M22" s="29"/>
      <c r="N22" s="30"/>
      <c r="O22" s="30"/>
      <c r="P22" s="30">
        <f t="shared" si="8"/>
        <v>0</v>
      </c>
      <c r="Q22" s="30">
        <f t="shared" si="9"/>
        <v>0</v>
      </c>
    </row>
    <row r="23" spans="2:17" x14ac:dyDescent="0.15">
      <c r="B23" s="28"/>
      <c r="C23" s="29"/>
      <c r="D23" s="29"/>
      <c r="E23" s="30"/>
      <c r="F23" s="30"/>
      <c r="G23" s="30">
        <f t="shared" si="6"/>
        <v>0</v>
      </c>
      <c r="H23" s="30">
        <f t="shared" si="7"/>
        <v>0</v>
      </c>
      <c r="K23" s="28"/>
      <c r="L23" s="29"/>
      <c r="M23" s="29"/>
      <c r="N23" s="30"/>
      <c r="O23" s="30"/>
      <c r="P23" s="30">
        <f t="shared" si="8"/>
        <v>0</v>
      </c>
      <c r="Q23" s="30">
        <f t="shared" si="9"/>
        <v>0</v>
      </c>
    </row>
    <row r="24" spans="2:17" x14ac:dyDescent="0.15">
      <c r="B24" s="28"/>
      <c r="C24" s="29"/>
      <c r="D24" s="29"/>
      <c r="E24" s="30"/>
      <c r="F24" s="30"/>
      <c r="G24" s="30">
        <f t="shared" si="6"/>
        <v>0</v>
      </c>
      <c r="H24" s="30">
        <f t="shared" si="7"/>
        <v>0</v>
      </c>
      <c r="K24" s="28"/>
      <c r="L24" s="29"/>
      <c r="M24" s="29"/>
      <c r="N24" s="30"/>
      <c r="O24" s="30"/>
      <c r="P24" s="30">
        <f t="shared" si="8"/>
        <v>0</v>
      </c>
      <c r="Q24" s="30">
        <f t="shared" si="9"/>
        <v>0</v>
      </c>
    </row>
    <row r="25" spans="2:17" x14ac:dyDescent="0.15">
      <c r="B25" s="28"/>
      <c r="C25" s="29"/>
      <c r="D25" s="29"/>
      <c r="E25" s="30"/>
      <c r="F25" s="30"/>
      <c r="G25" s="30">
        <f t="shared" si="6"/>
        <v>0</v>
      </c>
      <c r="H25" s="30">
        <f t="shared" si="7"/>
        <v>0</v>
      </c>
      <c r="K25" s="28"/>
      <c r="L25" s="29"/>
      <c r="M25" s="29"/>
      <c r="N25" s="30"/>
      <c r="O25" s="30"/>
      <c r="P25" s="30">
        <f t="shared" si="8"/>
        <v>0</v>
      </c>
      <c r="Q25" s="30">
        <f t="shared" si="9"/>
        <v>0</v>
      </c>
    </row>
    <row r="26" spans="2:17" x14ac:dyDescent="0.15">
      <c r="B26" s="28"/>
      <c r="C26" s="29"/>
      <c r="D26" s="29"/>
      <c r="E26" s="30"/>
      <c r="F26" s="30"/>
      <c r="G26" s="30">
        <f t="shared" si="6"/>
        <v>0</v>
      </c>
      <c r="H26" s="30">
        <f t="shared" si="7"/>
        <v>0</v>
      </c>
      <c r="K26" s="28"/>
      <c r="L26" s="29"/>
      <c r="M26" s="29"/>
      <c r="N26" s="30"/>
      <c r="O26" s="30"/>
      <c r="P26" s="30">
        <f t="shared" si="8"/>
        <v>0</v>
      </c>
      <c r="Q26" s="30">
        <f t="shared" si="9"/>
        <v>0</v>
      </c>
    </row>
    <row r="27" spans="2:17" x14ac:dyDescent="0.15">
      <c r="B27" s="28"/>
      <c r="C27" s="29"/>
      <c r="D27" s="29"/>
      <c r="E27" s="30"/>
      <c r="F27" s="30"/>
      <c r="G27" s="30">
        <f t="shared" si="6"/>
        <v>0</v>
      </c>
      <c r="H27" s="30">
        <f t="shared" si="7"/>
        <v>0</v>
      </c>
      <c r="K27" s="28"/>
      <c r="L27" s="29"/>
      <c r="M27" s="29"/>
      <c r="N27" s="30"/>
      <c r="O27" s="30"/>
      <c r="P27" s="30">
        <f t="shared" si="8"/>
        <v>0</v>
      </c>
      <c r="Q27" s="30">
        <f t="shared" si="9"/>
        <v>0</v>
      </c>
    </row>
    <row r="28" spans="2:17" x14ac:dyDescent="0.15">
      <c r="B28" s="28"/>
      <c r="C28" s="29"/>
      <c r="D28" s="29"/>
      <c r="E28" s="30"/>
      <c r="F28" s="30"/>
      <c r="G28" s="30">
        <f t="shared" si="6"/>
        <v>0</v>
      </c>
      <c r="H28" s="30">
        <f t="shared" si="7"/>
        <v>0</v>
      </c>
      <c r="K28" s="28"/>
      <c r="L28" s="29"/>
      <c r="M28" s="29"/>
      <c r="N28" s="30"/>
      <c r="O28" s="30"/>
      <c r="P28" s="30">
        <f t="shared" si="8"/>
        <v>0</v>
      </c>
      <c r="Q28" s="30">
        <f t="shared" si="9"/>
        <v>0</v>
      </c>
    </row>
    <row r="29" spans="2:17" x14ac:dyDescent="0.15">
      <c r="B29" s="31"/>
      <c r="C29" s="32"/>
      <c r="D29" s="32"/>
      <c r="E29" s="33"/>
      <c r="F29" s="33"/>
      <c r="G29" s="33">
        <f t="shared" si="6"/>
        <v>0</v>
      </c>
      <c r="H29" s="33">
        <f t="shared" si="7"/>
        <v>0</v>
      </c>
      <c r="K29" s="31"/>
      <c r="L29" s="32"/>
      <c r="M29" s="32"/>
      <c r="N29" s="33"/>
      <c r="O29" s="33"/>
      <c r="P29" s="33">
        <f t="shared" si="8"/>
        <v>0</v>
      </c>
      <c r="Q29" s="33">
        <f t="shared" si="9"/>
        <v>0</v>
      </c>
    </row>
    <row r="30" spans="2:17" x14ac:dyDescent="0.15">
      <c r="B30" s="161" t="s">
        <v>89</v>
      </c>
      <c r="C30" s="161"/>
      <c r="D30" s="161"/>
      <c r="E30" s="34">
        <f>SUM(E15:E29)</f>
        <v>0</v>
      </c>
      <c r="F30" s="34">
        <f t="shared" ref="F30:H30" si="10">SUM(F15:F29)</f>
        <v>0</v>
      </c>
      <c r="G30" s="34">
        <f t="shared" si="10"/>
        <v>0</v>
      </c>
      <c r="H30" s="34">
        <f t="shared" si="10"/>
        <v>0</v>
      </c>
      <c r="K30" s="161" t="s">
        <v>89</v>
      </c>
      <c r="L30" s="161"/>
      <c r="M30" s="161"/>
      <c r="N30" s="34">
        <f>SUM(N15:N29)</f>
        <v>6</v>
      </c>
      <c r="O30" s="34">
        <f t="shared" ref="O30:Q30" si="11">SUM(O15:O29)</f>
        <v>165000</v>
      </c>
      <c r="P30" s="34">
        <f t="shared" si="11"/>
        <v>165000</v>
      </c>
      <c r="Q30" s="34">
        <f t="shared" si="11"/>
        <v>165000</v>
      </c>
    </row>
    <row r="31" spans="2:17" x14ac:dyDescent="0.15">
      <c r="B31" s="162" t="s">
        <v>6</v>
      </c>
      <c r="C31" s="162"/>
      <c r="D31" s="162"/>
      <c r="E31" s="35">
        <f>E14+E30</f>
        <v>0</v>
      </c>
      <c r="F31" s="35">
        <f t="shared" ref="F31:H31" si="12">F14+F30</f>
        <v>0</v>
      </c>
      <c r="G31" s="35">
        <f t="shared" si="12"/>
        <v>0</v>
      </c>
      <c r="H31" s="35">
        <f t="shared" si="12"/>
        <v>0</v>
      </c>
      <c r="K31" s="162" t="s">
        <v>6</v>
      </c>
      <c r="L31" s="162"/>
      <c r="M31" s="162"/>
      <c r="N31" s="35">
        <f>N14+N30</f>
        <v>7</v>
      </c>
      <c r="O31" s="35">
        <f t="shared" ref="O31:Q31" si="13">O14+O30</f>
        <v>965000</v>
      </c>
      <c r="P31" s="35">
        <f t="shared" si="13"/>
        <v>965000</v>
      </c>
      <c r="Q31" s="35">
        <f t="shared" si="13"/>
        <v>965000</v>
      </c>
    </row>
    <row r="32" spans="2:17" x14ac:dyDescent="0.15">
      <c r="B32" s="163" t="s">
        <v>90</v>
      </c>
      <c r="C32" s="163"/>
      <c r="D32" s="163"/>
      <c r="E32" s="163"/>
      <c r="F32" s="163"/>
      <c r="G32" s="163"/>
      <c r="H32" s="163"/>
      <c r="K32" s="163" t="s">
        <v>90</v>
      </c>
      <c r="L32" s="163"/>
      <c r="M32" s="163"/>
      <c r="N32" s="163"/>
      <c r="O32" s="163"/>
      <c r="P32" s="163"/>
      <c r="Q32" s="163"/>
    </row>
    <row r="33" spans="2:17" x14ac:dyDescent="0.15">
      <c r="B33" s="164"/>
      <c r="C33" s="164"/>
      <c r="D33" s="164"/>
      <c r="E33" s="164"/>
      <c r="F33" s="164"/>
      <c r="G33" s="164"/>
      <c r="H33" s="164"/>
      <c r="K33" s="164"/>
      <c r="L33" s="164"/>
      <c r="M33" s="164"/>
      <c r="N33" s="164"/>
      <c r="O33" s="164"/>
      <c r="P33" s="164"/>
      <c r="Q33" s="164"/>
    </row>
    <row r="34" spans="2:17" x14ac:dyDescent="0.15">
      <c r="B34" s="164"/>
      <c r="C34" s="164"/>
      <c r="D34" s="164"/>
      <c r="E34" s="164"/>
      <c r="F34" s="164"/>
      <c r="G34" s="164"/>
      <c r="H34" s="164"/>
      <c r="K34" s="164"/>
      <c r="L34" s="164"/>
      <c r="M34" s="164"/>
      <c r="N34" s="164"/>
      <c r="O34" s="164"/>
      <c r="P34" s="164"/>
      <c r="Q34" s="164"/>
    </row>
  </sheetData>
  <mergeCells count="16">
    <mergeCell ref="K14:M14"/>
    <mergeCell ref="K30:M30"/>
    <mergeCell ref="K31:M31"/>
    <mergeCell ref="K32:Q34"/>
    <mergeCell ref="K2:Q8"/>
    <mergeCell ref="C8:G8"/>
    <mergeCell ref="B14:D14"/>
    <mergeCell ref="B30:D30"/>
    <mergeCell ref="B31:D31"/>
    <mergeCell ref="B32:H34"/>
    <mergeCell ref="B2:H3"/>
    <mergeCell ref="C5:D5"/>
    <mergeCell ref="F5:G5"/>
    <mergeCell ref="C6:G6"/>
    <mergeCell ref="C7:D7"/>
    <mergeCell ref="F7:G7"/>
  </mergeCells>
  <phoneticPr fontId="1"/>
  <conditionalFormatting sqref="C5:D5 C6:G6 C7:D7 C8:G8 F7:G7 F5:G5">
    <cfRule type="cellIs" dxfId="0" priority="2" operator="equal">
      <formula>0</formula>
    </cfRule>
  </conditionalFormatting>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vt:lpstr>
      <vt:lpstr>付帯する備品内訳書</vt:lpstr>
      <vt:lpstr>実績報告書!Print_Area</vt:lpstr>
      <vt:lpstr>付帯する備品内訳書!Print_Area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宮城県</cp:lastModifiedBy>
  <cp:lastPrinted>2023-11-10T05:57:10Z</cp:lastPrinted>
  <dcterms:created xsi:type="dcterms:W3CDTF">2017-11-02T00:47:03Z</dcterms:created>
  <dcterms:modified xsi:type="dcterms:W3CDTF">2023-11-17T07:36:47Z</dcterms:modified>
</cp:coreProperties>
</file>