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0.37.76\05　感染症対策班\00_班共有\フォルダ（整理中）\008_感染症対策関係\000_感染症発生時の随時対応（全数，集団）\☆疾病別フォルダ\■武漢肺炎（新型コロナ）\21_保健衛生設備補助金（外来・入院・検査機関）\2_入院協力医療機関\交付要綱\R5\04_要綱改正_1001\"/>
    </mc:Choice>
  </mc:AlternateContent>
  <bookViews>
    <workbookView xWindow="0" yWindow="0" windowWidth="28800" windowHeight="11460"/>
  </bookViews>
  <sheets>
    <sheet name="実績報告書" sheetId="7" r:id="rId1"/>
    <sheet name="付帯する備品内訳書" sheetId="10" r:id="rId2"/>
    <sheet name="個人防護具使用数量管理表" sheetId="8" r:id="rId3"/>
  </sheets>
  <definedNames>
    <definedName name="_xlnm.Print_Area" localSheetId="0">実績報告書!$A$1:$AM$124</definedName>
    <definedName name="_xlnm.Print_Area" localSheetId="1">付帯する備品内訳書!$A$1:$H$34</definedName>
  </definedNames>
  <calcPr calcId="162913"/>
</workbook>
</file>

<file path=xl/calcChain.xml><?xml version="1.0" encoding="utf-8"?>
<calcChain xmlns="http://schemas.openxmlformats.org/spreadsheetml/2006/main">
  <c r="CD23" i="7" l="1"/>
  <c r="BW70" i="7" l="1"/>
  <c r="BR70" i="7"/>
  <c r="BM75" i="7"/>
  <c r="BM74" i="7"/>
  <c r="BM73" i="7"/>
  <c r="BM72" i="7"/>
  <c r="BJ34" i="7"/>
  <c r="BM71" i="7"/>
  <c r="BM70" i="7"/>
  <c r="Y75" i="7"/>
  <c r="Y73" i="7"/>
  <c r="Y71" i="7"/>
  <c r="V100" i="7"/>
  <c r="BR88" i="7"/>
  <c r="BW88" i="7" s="1"/>
  <c r="BR86" i="7"/>
  <c r="BW86" i="7" s="1"/>
  <c r="BR84" i="7"/>
  <c r="BW84" i="7" s="1"/>
  <c r="BR82" i="7"/>
  <c r="BW82" i="7" s="1"/>
  <c r="BR80" i="7"/>
  <c r="BW80" i="7" s="1"/>
  <c r="BR78" i="7"/>
  <c r="BW78" i="7" s="1"/>
  <c r="BR76" i="7"/>
  <c r="BW76" i="7" s="1"/>
  <c r="BR68" i="7"/>
  <c r="BW68" i="7" s="1"/>
  <c r="BR64" i="7"/>
  <c r="BW64" i="7" s="1"/>
  <c r="AD90" i="7"/>
  <c r="AI88" i="7"/>
  <c r="AD88" i="7"/>
  <c r="AD86" i="7"/>
  <c r="AI86" i="7" s="1"/>
  <c r="AD84" i="7"/>
  <c r="AI84" i="7" s="1"/>
  <c r="AD82" i="7"/>
  <c r="AI82" i="7" s="1"/>
  <c r="AI80" i="7"/>
  <c r="AD80" i="7"/>
  <c r="AD78" i="7"/>
  <c r="AI78" i="7" s="1"/>
  <c r="AD76" i="7"/>
  <c r="AI76" i="7" s="1"/>
  <c r="AD70" i="7"/>
  <c r="AD68" i="7"/>
  <c r="AI68" i="7" s="1"/>
  <c r="AI64" i="7"/>
  <c r="AD64" i="7"/>
  <c r="BM90" i="7" l="1"/>
  <c r="BW90" i="7"/>
  <c r="BR90" i="7"/>
  <c r="BJ52" i="7" l="1"/>
  <c r="BJ50" i="7"/>
  <c r="BJ48" i="7"/>
  <c r="BJ46" i="7"/>
  <c r="V52" i="7"/>
  <c r="V50" i="7"/>
  <c r="V48" i="7"/>
  <c r="V46" i="7"/>
  <c r="BJ40" i="7"/>
  <c r="BJ38" i="7"/>
  <c r="BJ36" i="7"/>
  <c r="BJ32" i="7"/>
  <c r="BJ30" i="7"/>
  <c r="AY117" i="7" l="1"/>
  <c r="BD100" i="7"/>
  <c r="AP100" i="7" s="1"/>
  <c r="BJ100" i="7" l="1"/>
  <c r="BP100" i="7"/>
  <c r="BQ111" i="7"/>
  <c r="BQ119" i="7" s="1"/>
  <c r="O30" i="10"/>
  <c r="N30" i="10"/>
  <c r="Q29" i="10"/>
  <c r="P29" i="10"/>
  <c r="Q28" i="10"/>
  <c r="P28" i="10"/>
  <c r="Q27" i="10"/>
  <c r="P27" i="10"/>
  <c r="Q26" i="10"/>
  <c r="P26" i="10"/>
  <c r="Q25" i="10"/>
  <c r="P25" i="10"/>
  <c r="Q24" i="10"/>
  <c r="P24" i="10"/>
  <c r="Q23" i="10"/>
  <c r="P23" i="10"/>
  <c r="Q22" i="10"/>
  <c r="P22" i="10"/>
  <c r="Q21" i="10"/>
  <c r="P21" i="10"/>
  <c r="Q20" i="10"/>
  <c r="P20" i="10"/>
  <c r="Q19" i="10"/>
  <c r="P19" i="10"/>
  <c r="Q18" i="10"/>
  <c r="P18" i="10"/>
  <c r="Q17" i="10"/>
  <c r="P17" i="10"/>
  <c r="Q16" i="10"/>
  <c r="P16" i="10"/>
  <c r="Q15" i="10"/>
  <c r="P15" i="10"/>
  <c r="O14" i="10"/>
  <c r="N14" i="10"/>
  <c r="Q13" i="10"/>
  <c r="P13" i="10"/>
  <c r="Q12" i="10"/>
  <c r="P12" i="10"/>
  <c r="Q11" i="10"/>
  <c r="Q14" i="10" s="1"/>
  <c r="P11" i="10"/>
  <c r="P14" i="10" s="1"/>
  <c r="C8" i="10"/>
  <c r="F7" i="10"/>
  <c r="C7" i="10"/>
  <c r="C6" i="10"/>
  <c r="F5" i="10"/>
  <c r="C5" i="10"/>
  <c r="F30" i="10"/>
  <c r="E30" i="10"/>
  <c r="H29" i="10"/>
  <c r="G29" i="10"/>
  <c r="H28" i="10"/>
  <c r="G28" i="10"/>
  <c r="H27" i="10"/>
  <c r="G27" i="10"/>
  <c r="H26" i="10"/>
  <c r="G26" i="10"/>
  <c r="H25" i="10"/>
  <c r="G25" i="10"/>
  <c r="H24" i="10"/>
  <c r="G24" i="10"/>
  <c r="H23" i="10"/>
  <c r="G23" i="10"/>
  <c r="H22" i="10"/>
  <c r="G22" i="10"/>
  <c r="H21" i="10"/>
  <c r="G21" i="10"/>
  <c r="H20" i="10"/>
  <c r="G20" i="10"/>
  <c r="H19" i="10"/>
  <c r="G19" i="10"/>
  <c r="H18" i="10"/>
  <c r="G18" i="10"/>
  <c r="H17" i="10"/>
  <c r="G17" i="10"/>
  <c r="H16" i="10"/>
  <c r="G16" i="10"/>
  <c r="H15" i="10"/>
  <c r="H30" i="10" s="1"/>
  <c r="G15" i="10"/>
  <c r="G30" i="10" s="1"/>
  <c r="F14" i="10"/>
  <c r="F31" i="10" s="1"/>
  <c r="E14" i="10"/>
  <c r="E31" i="10" s="1"/>
  <c r="H13" i="10"/>
  <c r="G13" i="10"/>
  <c r="H12" i="10"/>
  <c r="G12" i="10"/>
  <c r="H11" i="10"/>
  <c r="H14" i="10" s="1"/>
  <c r="G11" i="10"/>
  <c r="G14" i="10" s="1"/>
  <c r="G31" i="10" s="1"/>
  <c r="BV100" i="7" l="1"/>
  <c r="BV105" i="7" s="1"/>
  <c r="P30" i="10"/>
  <c r="P31" i="10" s="1"/>
  <c r="Q30" i="10"/>
  <c r="O31" i="10"/>
  <c r="N31" i="10"/>
  <c r="Q31" i="10"/>
  <c r="H31" i="10"/>
  <c r="AY111" i="7" l="1"/>
  <c r="AY113" i="7" s="1"/>
  <c r="AY119" i="7" s="1"/>
  <c r="V40" i="7"/>
  <c r="V38" i="7"/>
  <c r="V36" i="7"/>
  <c r="V34" i="7"/>
  <c r="Y74" i="7" s="1"/>
  <c r="V32" i="7"/>
  <c r="Y72" i="7" s="1"/>
  <c r="V30" i="7"/>
  <c r="Y70" i="7" s="1"/>
  <c r="Y90" i="7" l="1"/>
  <c r="P100" i="7" s="1"/>
  <c r="B100" i="7" s="1"/>
  <c r="AI70" i="7"/>
  <c r="AI90" i="7" s="1"/>
  <c r="AB100" i="7" s="1"/>
  <c r="AH100" i="7" s="1"/>
  <c r="AH105" i="7" s="1"/>
  <c r="H186" i="8"/>
  <c r="G186" i="8"/>
  <c r="F186" i="8"/>
  <c r="E186" i="8"/>
  <c r="D186" i="8"/>
  <c r="C186" i="8"/>
  <c r="K117" i="7" l="1"/>
  <c r="AC111" i="7"/>
  <c r="AC119" i="7" s="1"/>
  <c r="K111" i="7" l="1"/>
  <c r="K113" i="7" l="1"/>
  <c r="K119" i="7" s="1"/>
</calcChain>
</file>

<file path=xl/sharedStrings.xml><?xml version="1.0" encoding="utf-8"?>
<sst xmlns="http://schemas.openxmlformats.org/spreadsheetml/2006/main" count="267" uniqueCount="128">
  <si>
    <t>数量</t>
    <rPh sb="0" eb="2">
      <t>スウリョウ</t>
    </rPh>
    <phoneticPr fontId="1"/>
  </si>
  <si>
    <t>計</t>
    <rPh sb="0" eb="1">
      <t>ケイ</t>
    </rPh>
    <phoneticPr fontId="1"/>
  </si>
  <si>
    <t>（円）</t>
    <rPh sb="1" eb="2">
      <t>エン</t>
    </rPh>
    <phoneticPr fontId="1"/>
  </si>
  <si>
    <t>分類</t>
    <rPh sb="0" eb="2">
      <t>ブンルイ</t>
    </rPh>
    <phoneticPr fontId="1"/>
  </si>
  <si>
    <t>設備名称</t>
    <rPh sb="0" eb="2">
      <t>セツビ</t>
    </rPh>
    <rPh sb="2" eb="4">
      <t>メイショウ</t>
    </rPh>
    <phoneticPr fontId="1"/>
  </si>
  <si>
    <t>自己資金</t>
    <rPh sb="0" eb="2">
      <t>ジコ</t>
    </rPh>
    <rPh sb="2" eb="4">
      <t>シキン</t>
    </rPh>
    <phoneticPr fontId="1"/>
  </si>
  <si>
    <t>合計</t>
    <rPh sb="0" eb="2">
      <t>ゴウケイ</t>
    </rPh>
    <phoneticPr fontId="1"/>
  </si>
  <si>
    <t>基準額</t>
    <rPh sb="0" eb="3">
      <t>キジュンガク</t>
    </rPh>
    <phoneticPr fontId="1"/>
  </si>
  <si>
    <t>選定額</t>
    <rPh sb="0" eb="2">
      <t>センテイ</t>
    </rPh>
    <rPh sb="2" eb="3">
      <t>ガク</t>
    </rPh>
    <phoneticPr fontId="1"/>
  </si>
  <si>
    <t>補助額</t>
    <rPh sb="0" eb="3">
      <t>ホジョガク</t>
    </rPh>
    <phoneticPr fontId="1"/>
  </si>
  <si>
    <t>マスク</t>
    <phoneticPr fontId="1"/>
  </si>
  <si>
    <t>ガウン</t>
    <phoneticPr fontId="1"/>
  </si>
  <si>
    <t>担当者TEL</t>
    <rPh sb="0" eb="3">
      <t>タントウシャ</t>
    </rPh>
    <phoneticPr fontId="1"/>
  </si>
  <si>
    <t>担当者メール</t>
    <rPh sb="0" eb="3">
      <t>タントウシャ</t>
    </rPh>
    <phoneticPr fontId="1"/>
  </si>
  <si>
    <t>（収入）</t>
    <rPh sb="1" eb="3">
      <t>シュウニュウ</t>
    </rPh>
    <phoneticPr fontId="1"/>
  </si>
  <si>
    <t>（支出）</t>
    <rPh sb="1" eb="3">
      <t>シシュツ</t>
    </rPh>
    <phoneticPr fontId="1"/>
  </si>
  <si>
    <t>ゴーグル</t>
    <phoneticPr fontId="1"/>
  </si>
  <si>
    <t>グローブ</t>
    <phoneticPr fontId="1"/>
  </si>
  <si>
    <t>キャップ</t>
    <phoneticPr fontId="1"/>
  </si>
  <si>
    <t>フェイスシールド</t>
    <phoneticPr fontId="1"/>
  </si>
  <si>
    <t>付帯する備品</t>
    <rPh sb="0" eb="2">
      <t>フタイ</t>
    </rPh>
    <rPh sb="4" eb="6">
      <t>ビヒン</t>
    </rPh>
    <phoneticPr fontId="1"/>
  </si>
  <si>
    <t>規格
型番等</t>
    <rPh sb="0" eb="2">
      <t>キカク</t>
    </rPh>
    <rPh sb="3" eb="5">
      <t>カタバン</t>
    </rPh>
    <rPh sb="5" eb="6">
      <t>トウ</t>
    </rPh>
    <phoneticPr fontId="1"/>
  </si>
  <si>
    <t>別紙２</t>
    <rPh sb="0" eb="2">
      <t>ベッシ</t>
    </rPh>
    <phoneticPr fontId="1"/>
  </si>
  <si>
    <t>単価</t>
    <rPh sb="0" eb="2">
      <t>タンカ</t>
    </rPh>
    <phoneticPr fontId="1"/>
  </si>
  <si>
    <t>代 表 者 名</t>
    <rPh sb="0" eb="1">
      <t>ダイ</t>
    </rPh>
    <rPh sb="2" eb="3">
      <t>ヒョウ</t>
    </rPh>
    <rPh sb="4" eb="5">
      <t>シャ</t>
    </rPh>
    <rPh sb="6" eb="7">
      <t>メイ</t>
    </rPh>
    <phoneticPr fontId="1"/>
  </si>
  <si>
    <t>１　目的</t>
    <rPh sb="2" eb="4">
      <t>モクテキ</t>
    </rPh>
    <phoneticPr fontId="1"/>
  </si>
  <si>
    <t>新型コロナウイルス感染拡大防止のため、発熱患者と一般患者の動線を分離する。</t>
    <phoneticPr fontId="1"/>
  </si>
  <si>
    <t>新型コロナウイルス感染拡大防止のため、適切な感染対策を行う。</t>
    <phoneticPr fontId="1"/>
  </si>
  <si>
    <t>その他（</t>
    <rPh sb="2" eb="3">
      <t>タ</t>
    </rPh>
    <phoneticPr fontId="1"/>
  </si>
  <si>
    <t>）</t>
    <phoneticPr fontId="1"/>
  </si>
  <si>
    <t>２　診療実績</t>
    <rPh sb="2" eb="4">
      <t>シンリョウ</t>
    </rPh>
    <rPh sb="4" eb="6">
      <t>ジッセキ</t>
    </rPh>
    <phoneticPr fontId="1"/>
  </si>
  <si>
    <t>施　設　名</t>
    <rPh sb="0" eb="1">
      <t>シ</t>
    </rPh>
    <rPh sb="2" eb="3">
      <t>セツ</t>
    </rPh>
    <rPh sb="4" eb="5">
      <t>メイ</t>
    </rPh>
    <phoneticPr fontId="1"/>
  </si>
  <si>
    <t>所　在　地</t>
    <rPh sb="0" eb="1">
      <t>ショ</t>
    </rPh>
    <rPh sb="2" eb="3">
      <t>ザイ</t>
    </rPh>
    <rPh sb="4" eb="5">
      <t>チ</t>
    </rPh>
    <phoneticPr fontId="1"/>
  </si>
  <si>
    <t>担 当 者 名</t>
    <rPh sb="0" eb="1">
      <t>タン</t>
    </rPh>
    <rPh sb="2" eb="3">
      <t>トウ</t>
    </rPh>
    <rPh sb="4" eb="5">
      <t>シャ</t>
    </rPh>
    <rPh sb="6" eb="7">
      <t>メイ</t>
    </rPh>
    <phoneticPr fontId="1"/>
  </si>
  <si>
    <t>日です。）</t>
    <phoneticPr fontId="1"/>
  </si>
  <si>
    <t>月</t>
    <rPh sb="0" eb="1">
      <t>ガツ</t>
    </rPh>
    <phoneticPr fontId="1"/>
  </si>
  <si>
    <t>年</t>
    <rPh sb="0" eb="1">
      <t>ネン</t>
    </rPh>
    <phoneticPr fontId="1"/>
  </si>
  <si>
    <t>（直近で新型コロナウイルス感染症患者の診療を行ったのは令和</t>
    <phoneticPr fontId="1"/>
  </si>
  <si>
    <t>令和5年度　宮城県外来対応医療機関設備整備事業実績報告書</t>
    <phoneticPr fontId="1"/>
  </si>
  <si>
    <t>４　設備整備の内容及び補助金額</t>
    <rPh sb="2" eb="4">
      <t>セツビ</t>
    </rPh>
    <rPh sb="4" eb="6">
      <t>セイビ</t>
    </rPh>
    <rPh sb="7" eb="9">
      <t>ナイヨウ</t>
    </rPh>
    <rPh sb="9" eb="10">
      <t>オヨ</t>
    </rPh>
    <rPh sb="11" eb="13">
      <t>ホジョ</t>
    </rPh>
    <rPh sb="13" eb="15">
      <t>キンガク</t>
    </rPh>
    <phoneticPr fontId="1"/>
  </si>
  <si>
    <t>実支出費
Ａ</t>
    <rPh sb="0" eb="4">
      <t>ジツシシュツヒ</t>
    </rPh>
    <phoneticPr fontId="1"/>
  </si>
  <si>
    <t>基準額
Ｂ</t>
    <rPh sb="0" eb="3">
      <t>キジュンガク</t>
    </rPh>
    <phoneticPr fontId="1"/>
  </si>
  <si>
    <t>HEPAフィルター付き空気清浄機
（陰圧対応可能な物に限る）</t>
    <phoneticPr fontId="1"/>
  </si>
  <si>
    <t>個人防護具</t>
    <rPh sb="0" eb="5">
      <t>コジンボウゴグ</t>
    </rPh>
    <phoneticPr fontId="1"/>
  </si>
  <si>
    <t>簡易ベッド</t>
    <rPh sb="0" eb="2">
      <t>カンイ</t>
    </rPh>
    <phoneticPr fontId="1"/>
  </si>
  <si>
    <t>HEPAフィルター付き
パーティション</t>
    <phoneticPr fontId="1"/>
  </si>
  <si>
    <t>簡易診察室</t>
    <rPh sb="0" eb="5">
      <t>カンイシンサツシツ</t>
    </rPh>
    <phoneticPr fontId="1"/>
  </si>
  <si>
    <r>
      <t xml:space="preserve">選定額
</t>
    </r>
    <r>
      <rPr>
        <b/>
        <sz val="6"/>
        <color theme="1"/>
        <rFont val="ＭＳ 明朝"/>
        <family val="1"/>
        <charset val="128"/>
      </rPr>
      <t>（ＡＢの低い額）</t>
    </r>
    <rPh sb="0" eb="2">
      <t>センテイ</t>
    </rPh>
    <rPh sb="2" eb="3">
      <t>ガク</t>
    </rPh>
    <rPh sb="8" eb="9">
      <t>ヒク</t>
    </rPh>
    <rPh sb="10" eb="11">
      <t>ガク</t>
    </rPh>
    <phoneticPr fontId="1"/>
  </si>
  <si>
    <t>一式</t>
    <rPh sb="0" eb="2">
      <t>イッシキ</t>
    </rPh>
    <phoneticPr fontId="1"/>
  </si>
  <si>
    <t>実支出額</t>
    <rPh sb="0" eb="3">
      <t>ジツシシュツ</t>
    </rPh>
    <rPh sb="3" eb="4">
      <t>ガク</t>
    </rPh>
    <phoneticPr fontId="1"/>
  </si>
  <si>
    <t>事業費における寄付金その他収入額</t>
    <rPh sb="0" eb="3">
      <t>ジギョウヒ</t>
    </rPh>
    <rPh sb="7" eb="10">
      <t>キフキン</t>
    </rPh>
    <rPh sb="12" eb="13">
      <t>タ</t>
    </rPh>
    <rPh sb="13" eb="15">
      <t>シュウニュウ</t>
    </rPh>
    <rPh sb="15" eb="16">
      <t>ガク</t>
    </rPh>
    <phoneticPr fontId="1"/>
  </si>
  <si>
    <t>総事業費</t>
    <rPh sb="0" eb="4">
      <t>ソウジギョウヒ</t>
    </rPh>
    <phoneticPr fontId="1"/>
  </si>
  <si>
    <t>交付決定額</t>
    <rPh sb="0" eb="2">
      <t>コウフ</t>
    </rPh>
    <rPh sb="2" eb="4">
      <t>ケッテイ</t>
    </rPh>
    <rPh sb="4" eb="5">
      <t>ガク</t>
    </rPh>
    <phoneticPr fontId="1"/>
  </si>
  <si>
    <t>確定額</t>
    <rPh sb="0" eb="2">
      <t>カクテイ</t>
    </rPh>
    <rPh sb="2" eb="3">
      <t>ガク</t>
    </rPh>
    <phoneticPr fontId="1"/>
  </si>
  <si>
    <t>５　補助事業に係る収支決算書</t>
    <rPh sb="2" eb="4">
      <t>ホジョ</t>
    </rPh>
    <rPh sb="4" eb="6">
      <t>ジギョウ</t>
    </rPh>
    <rPh sb="7" eb="8">
      <t>カカ</t>
    </rPh>
    <rPh sb="9" eb="11">
      <t>シュウシ</t>
    </rPh>
    <rPh sb="11" eb="13">
      <t>ケッサン</t>
    </rPh>
    <rPh sb="13" eb="14">
      <t>ショ</t>
    </rPh>
    <phoneticPr fontId="1"/>
  </si>
  <si>
    <t>繰越事業費</t>
    <rPh sb="0" eb="2">
      <t>クリコシ</t>
    </rPh>
    <rPh sb="2" eb="5">
      <t>ジギョウヒ</t>
    </rPh>
    <phoneticPr fontId="1"/>
  </si>
  <si>
    <t>県補助金</t>
    <rPh sb="0" eb="4">
      <t>ケンホジョキン</t>
    </rPh>
    <phoneticPr fontId="1"/>
  </si>
  <si>
    <t>借入金</t>
    <rPh sb="0" eb="3">
      <t>カリイレキン</t>
    </rPh>
    <phoneticPr fontId="1"/>
  </si>
  <si>
    <t>寄付金その他</t>
    <rPh sb="0" eb="3">
      <t>キフキン</t>
    </rPh>
    <rPh sb="5" eb="6">
      <t>タ</t>
    </rPh>
    <phoneticPr fontId="1"/>
  </si>
  <si>
    <t>６　添付書類</t>
    <rPh sb="2" eb="4">
      <t>テンプ</t>
    </rPh>
    <rPh sb="4" eb="6">
      <t>ショルイ</t>
    </rPh>
    <phoneticPr fontId="1"/>
  </si>
  <si>
    <t>（１）　納品書の写し又は領収書の写し等及び写真</t>
    <phoneticPr fontId="1"/>
  </si>
  <si>
    <t>（２）　その他参考となる書類</t>
    <phoneticPr fontId="1"/>
  </si>
  <si>
    <t>実支出費</t>
    <rPh sb="0" eb="3">
      <t>ジツシシュツ</t>
    </rPh>
    <rPh sb="3" eb="4">
      <t>ヒ</t>
    </rPh>
    <phoneticPr fontId="1"/>
  </si>
  <si>
    <t>使用数量</t>
    <rPh sb="0" eb="2">
      <t>シヨウ</t>
    </rPh>
    <rPh sb="2" eb="4">
      <t>スウリョウ</t>
    </rPh>
    <phoneticPr fontId="1"/>
  </si>
  <si>
    <t>期間（自）</t>
    <rPh sb="0" eb="2">
      <t>キカン</t>
    </rPh>
    <rPh sb="3" eb="4">
      <t>ジ</t>
    </rPh>
    <phoneticPr fontId="1"/>
  </si>
  <si>
    <t>期間（至）</t>
    <rPh sb="0" eb="2">
      <t>キカン</t>
    </rPh>
    <rPh sb="3" eb="4">
      <t>イタル</t>
    </rPh>
    <phoneticPr fontId="1"/>
  </si>
  <si>
    <t>(例)</t>
    <rPh sb="1" eb="2">
      <t>レイ</t>
    </rPh>
    <phoneticPr fontId="1"/>
  </si>
  <si>
    <t>～</t>
    <phoneticPr fontId="1"/>
  </si>
  <si>
    <t>３　下記対象期間における個人防護具の使用数量</t>
    <rPh sb="2" eb="4">
      <t>カキ</t>
    </rPh>
    <rPh sb="4" eb="8">
      <t>タイショウキカン</t>
    </rPh>
    <rPh sb="12" eb="17">
      <t>コジンボウゴグ</t>
    </rPh>
    <rPh sb="18" eb="22">
      <t>シヨウスウリョウ</t>
    </rPh>
    <phoneticPr fontId="1"/>
  </si>
  <si>
    <t>（円）</t>
    <phoneticPr fontId="1"/>
  </si>
  <si>
    <t>※簡易診療室とは、テントやプレハブなど簡易な構造をもち、緊急的かつ一時的に設置するものであって、新型コロナウイ</t>
    <phoneticPr fontId="1"/>
  </si>
  <si>
    <t>　ルス感染症患者等に外来診療を行う診察室をいう。</t>
    <phoneticPr fontId="1"/>
  </si>
  <si>
    <t>　ロナウイルス感染症対策本部事務連絡）で規定する「対象期間」に使用するものに限る。</t>
    <phoneticPr fontId="1"/>
  </si>
  <si>
    <t>※個人防護具は、令和5年10月1日から令和6年3月31日までに整備したもので、「新型コロナウイルス感染症の令和</t>
    <phoneticPr fontId="1"/>
  </si>
  <si>
    <t>　５年10月以降の医療提供体制の移行及び公費支援の具体的内容について」（令和５年９月15日厚生労働省新型コ</t>
    <phoneticPr fontId="1"/>
  </si>
  <si>
    <t>※令和2年度、令和3年度、令和4年度、令和5年4月1日から9月30日までに本事業による補助を受けた医療機関は、個人</t>
    <phoneticPr fontId="1"/>
  </si>
  <si>
    <t>　防護具以外は対象外とする。</t>
    <phoneticPr fontId="1"/>
  </si>
  <si>
    <t>対象期間（令和5年10月1日から令和6年3月31日の間で該当する期間）</t>
    <rPh sb="0" eb="4">
      <t>タイショウキカン</t>
    </rPh>
    <rPh sb="5" eb="7">
      <t>レイワ</t>
    </rPh>
    <rPh sb="8" eb="9">
      <t>ネン</t>
    </rPh>
    <rPh sb="11" eb="12">
      <t>ガツ</t>
    </rPh>
    <rPh sb="13" eb="14">
      <t>ニチ</t>
    </rPh>
    <rPh sb="16" eb="18">
      <t>レイワ</t>
    </rPh>
    <rPh sb="19" eb="20">
      <t>ネン</t>
    </rPh>
    <rPh sb="21" eb="22">
      <t>ガツ</t>
    </rPh>
    <rPh sb="24" eb="25">
      <t>ニチ</t>
    </rPh>
    <rPh sb="26" eb="27">
      <t>アイダ</t>
    </rPh>
    <rPh sb="28" eb="30">
      <t>ガイトウ</t>
    </rPh>
    <rPh sb="32" eb="34">
      <t>キカン</t>
    </rPh>
    <phoneticPr fontId="1"/>
  </si>
  <si>
    <t>日付</t>
    <rPh sb="0" eb="2">
      <t>ヒヅケ</t>
    </rPh>
    <phoneticPr fontId="1"/>
  </si>
  <si>
    <t>2024年</t>
    <rPh sb="4" eb="5">
      <t>ネン</t>
    </rPh>
    <phoneticPr fontId="1"/>
  </si>
  <si>
    <t>2023年</t>
    <rPh sb="4" eb="5">
      <t>ネン</t>
    </rPh>
    <phoneticPr fontId="1"/>
  </si>
  <si>
    <t>個人防護具　日別使用数量管理表</t>
    <rPh sb="0" eb="5">
      <t>コジンボウゴグ</t>
    </rPh>
    <rPh sb="6" eb="8">
      <t>ヒベツ</t>
    </rPh>
    <rPh sb="8" eb="12">
      <t>シヨウスウリョウ</t>
    </rPh>
    <rPh sb="12" eb="15">
      <t>カンリヒョウ</t>
    </rPh>
    <phoneticPr fontId="1"/>
  </si>
  <si>
    <t>（例）</t>
    <rPh sb="1" eb="2">
      <t>レイ</t>
    </rPh>
    <phoneticPr fontId="1"/>
  </si>
  <si>
    <t>※対象期間…宮城県において「県全体の在院者数が217人以上の期間」</t>
    <rPh sb="1" eb="5">
      <t>タイショウキカン</t>
    </rPh>
    <phoneticPr fontId="1"/>
  </si>
  <si>
    <t>簡易診察室に付帯する備品内訳</t>
    <phoneticPr fontId="1"/>
  </si>
  <si>
    <t>施   設   名</t>
    <rPh sb="0" eb="1">
      <t>シ</t>
    </rPh>
    <rPh sb="4" eb="5">
      <t>セツ</t>
    </rPh>
    <rPh sb="8" eb="9">
      <t>ナ</t>
    </rPh>
    <phoneticPr fontId="1"/>
  </si>
  <si>
    <t>所   在   地</t>
    <rPh sb="0" eb="1">
      <t>ショ</t>
    </rPh>
    <rPh sb="4" eb="5">
      <t>ザイ</t>
    </rPh>
    <rPh sb="8" eb="9">
      <t>チ</t>
    </rPh>
    <phoneticPr fontId="1"/>
  </si>
  <si>
    <t>（円）</t>
  </si>
  <si>
    <t>規格・型番等</t>
    <rPh sb="0" eb="2">
      <t>キカク</t>
    </rPh>
    <rPh sb="3" eb="5">
      <t>カタバン</t>
    </rPh>
    <rPh sb="5" eb="6">
      <t>トウ</t>
    </rPh>
    <phoneticPr fontId="1"/>
  </si>
  <si>
    <t>選定額</t>
    <rPh sb="0" eb="3">
      <t>センテイガク</t>
    </rPh>
    <phoneticPr fontId="1"/>
  </si>
  <si>
    <t>小計</t>
    <rPh sb="0" eb="2">
      <t>ショウケイ</t>
    </rPh>
    <phoneticPr fontId="1"/>
  </si>
  <si>
    <r>
      <t>※簡易診察室の付帯する備品については、</t>
    </r>
    <r>
      <rPr>
        <u/>
        <sz val="11"/>
        <color rgb="FFFF0000"/>
        <rFont val="メイリオ"/>
        <family val="3"/>
        <charset val="128"/>
      </rPr>
      <t>簡易診察室内で使用するものであり</t>
    </r>
    <r>
      <rPr>
        <sz val="11"/>
        <color theme="1"/>
        <rFont val="メイリオ"/>
        <family val="3"/>
        <charset val="128"/>
      </rPr>
      <t>、</t>
    </r>
    <r>
      <rPr>
        <u/>
        <sz val="11"/>
        <color rgb="FFFF0000"/>
        <rFont val="メイリオ"/>
        <family val="3"/>
        <charset val="128"/>
      </rPr>
      <t>発熱患者の診察をするうえで最低限必要な備品</t>
    </r>
    <r>
      <rPr>
        <sz val="11"/>
        <color theme="1"/>
        <rFont val="メイリオ"/>
        <family val="3"/>
        <charset val="128"/>
      </rPr>
      <t>を想定しております。（付帯する備品を希望する場合は別添「導入理由書」を提出願います。）</t>
    </r>
    <rPh sb="68" eb="70">
      <t>フタイ</t>
    </rPh>
    <rPh sb="72" eb="74">
      <t>ビヒン</t>
    </rPh>
    <rPh sb="75" eb="77">
      <t>キボウ</t>
    </rPh>
    <rPh sb="79" eb="81">
      <t>バアイ</t>
    </rPh>
    <rPh sb="82" eb="84">
      <t>ベッテン</t>
    </rPh>
    <rPh sb="85" eb="87">
      <t>ドウニュウ</t>
    </rPh>
    <rPh sb="87" eb="90">
      <t>リユウショ</t>
    </rPh>
    <rPh sb="92" eb="94">
      <t>テイシュツ</t>
    </rPh>
    <rPh sb="94" eb="95">
      <t>ネガ</t>
    </rPh>
    <phoneticPr fontId="1"/>
  </si>
  <si>
    <t>簡易診察室に付帯する備品内訳
（記載例）</t>
    <rPh sb="16" eb="18">
      <t>キサイ</t>
    </rPh>
    <rPh sb="18" eb="19">
      <t>レイ</t>
    </rPh>
    <phoneticPr fontId="1"/>
  </si>
  <si>
    <t>○○簡易診察室</t>
    <rPh sb="2" eb="4">
      <t>カンイ</t>
    </rPh>
    <rPh sb="4" eb="7">
      <t>シンサツシツ</t>
    </rPh>
    <phoneticPr fontId="1"/>
  </si>
  <si>
    <t>ABC○○○○</t>
  </si>
  <si>
    <t>ABC○○○○</t>
    <phoneticPr fontId="1"/>
  </si>
  <si>
    <t>①デスク</t>
    <phoneticPr fontId="1"/>
  </si>
  <si>
    <t>②椅子</t>
    <rPh sb="1" eb="3">
      <t>イス</t>
    </rPh>
    <phoneticPr fontId="1"/>
  </si>
  <si>
    <t>③棚</t>
    <rPh sb="1" eb="2">
      <t>タナ</t>
    </rPh>
    <phoneticPr fontId="1"/>
  </si>
  <si>
    <t>④パーテーション</t>
    <phoneticPr fontId="1"/>
  </si>
  <si>
    <t>○○○○病院</t>
    <phoneticPr fontId="1"/>
  </si>
  <si>
    <t>宮城　太郎</t>
    <phoneticPr fontId="1"/>
  </si>
  <si>
    <t>宮城県仙台市青葉区○○町○―○</t>
    <phoneticPr fontId="1"/>
  </si>
  <si>
    <t>宮城　次郎</t>
    <phoneticPr fontId="1"/>
  </si>
  <si>
    <t>022-○○○-○○○○</t>
    <phoneticPr fontId="1"/>
  </si>
  <si>
    <t>○○○○＠○○○.○○.○○</t>
    <phoneticPr fontId="1"/>
  </si>
  <si>
    <t>日数</t>
    <rPh sb="0" eb="2">
      <t>ニッスウ</t>
    </rPh>
    <phoneticPr fontId="1"/>
  </si>
  <si>
    <t>令和2年から本日（実績報告日）までの間に、新型コロナウイルス感染症患者や同感染症の疑い例を診療したことがあり、G-MIS等により適時適切に報告を行っている。</t>
    <rPh sb="45" eb="47">
      <t>シンリョウ</t>
    </rPh>
    <phoneticPr fontId="1"/>
  </si>
  <si>
    <t>（直近で新型コロナウイルス感染症患者等の診療を行ったのは令和</t>
    <rPh sb="18" eb="19">
      <t>トウ</t>
    </rPh>
    <rPh sb="20" eb="22">
      <t>シンリョウ</t>
    </rPh>
    <phoneticPr fontId="1"/>
  </si>
  <si>
    <t>これまでの間に、新型コロナウイルス感染症患者や同感染症の疑い例を診療したことはないが、令和6年3月31日までに診療する予定であり、G-MIS等により適時適切に報告を行う。</t>
    <rPh sb="32" eb="34">
      <t>シンリョウ</t>
    </rPh>
    <rPh sb="55" eb="57">
      <t>シンリョウ</t>
    </rPh>
    <phoneticPr fontId="1"/>
  </si>
  <si>
    <t>※令和6年3月31日までに診療実績がない場合、本事業の対象外となり、補助金の交付はできません。</t>
    <rPh sb="13" eb="15">
      <t>シンリョウ</t>
    </rPh>
    <rPh sb="15" eb="17">
      <t>ジッセキ</t>
    </rPh>
    <phoneticPr fontId="1"/>
  </si>
  <si>
    <t>令和５年度　宮城県新型コロナウイルス感染症患者入院医療機関等設備整備事業実績報告書</t>
    <phoneticPr fontId="1"/>
  </si>
  <si>
    <t>新型コロナウイルス陽性患者の入院治療を行うため。</t>
    <phoneticPr fontId="1"/>
  </si>
  <si>
    <t>新型コロナウイルス感染症患者等を搬送する際に使用するため</t>
    <phoneticPr fontId="1"/>
  </si>
  <si>
    <t>令和2年から本日（実績報告日）までの間に、新型コロナウイルス感染症患者を受け入れた実績があり、G-MIS上に実績及び受入可能病床数等の入力を行っている。</t>
    <phoneticPr fontId="1"/>
  </si>
  <si>
    <t>これまでの間に、新型コロナウイルス感染症患者を受け入れた実績がないが、令和6年3月31日までに受け入れる予定であり、G-MISにより適時適切に報告を行う。</t>
    <phoneticPr fontId="1"/>
  </si>
  <si>
    <t>※令和6年3月31日までに受け入れ実績がない場合、本事業の対象外となり、補助金の交付はできません。</t>
    <phoneticPr fontId="1"/>
  </si>
  <si>
    <t>※簡易病室とは、テントやプレハブなど簡易な構造をもち、緊急的かつ一時的に設置するものであって、新型コロナウ</t>
    <rPh sb="3" eb="5">
      <t>ビョウシツ</t>
    </rPh>
    <phoneticPr fontId="1"/>
  </si>
  <si>
    <t>　イルス感染症患者等に入院医療を提供する病室をいう。</t>
    <rPh sb="11" eb="13">
      <t>ニュウイン</t>
    </rPh>
    <rPh sb="13" eb="15">
      <t>イリョウ</t>
    </rPh>
    <rPh sb="16" eb="18">
      <t>テイキョウ</t>
    </rPh>
    <rPh sb="20" eb="22">
      <t>ビョウシツ</t>
    </rPh>
    <phoneticPr fontId="1"/>
  </si>
  <si>
    <t>※令和2年度、令和3年度、令和4年度、令和5年4月1日から9月30日までに本事業による補助を受けた医療機関は、病棟</t>
    <phoneticPr fontId="1"/>
  </si>
  <si>
    <t xml:space="preserve">  単位（区画単位）による対応から病室単位による対応に伴い新規に必要となる設備及び個人防護具以外は対象外とす</t>
    <phoneticPr fontId="1"/>
  </si>
  <si>
    <t>　る。</t>
    <phoneticPr fontId="1"/>
  </si>
  <si>
    <t>新設・増設に伴う初度設備を購入するために必要な需要品（消耗品）及び備品</t>
    <phoneticPr fontId="1"/>
  </si>
  <si>
    <t>人工呼吸器及び付帯する備品</t>
    <phoneticPr fontId="1"/>
  </si>
  <si>
    <t>簡易陰圧装置</t>
    <rPh sb="0" eb="2">
      <t>カンイ</t>
    </rPh>
    <rPh sb="2" eb="4">
      <t>インアツ</t>
    </rPh>
    <rPh sb="4" eb="6">
      <t>ソウチ</t>
    </rPh>
    <phoneticPr fontId="1"/>
  </si>
  <si>
    <t>体外式膜型人工肺及び付帯する備品</t>
    <rPh sb="0" eb="2">
      <t>タイガイ</t>
    </rPh>
    <rPh sb="2" eb="3">
      <t>シキ</t>
    </rPh>
    <rPh sb="3" eb="4">
      <t>マク</t>
    </rPh>
    <rPh sb="4" eb="5">
      <t>ガタ</t>
    </rPh>
    <rPh sb="5" eb="7">
      <t>ジンコウ</t>
    </rPh>
    <rPh sb="7" eb="8">
      <t>ハイ</t>
    </rPh>
    <rPh sb="8" eb="9">
      <t>オヨ</t>
    </rPh>
    <rPh sb="10" eb="12">
      <t>フタイ</t>
    </rPh>
    <rPh sb="14" eb="16">
      <t>ビヒン</t>
    </rPh>
    <phoneticPr fontId="1"/>
  </si>
  <si>
    <t>簡易病室
及び付帯する備品</t>
    <rPh sb="0" eb="2">
      <t>カンイ</t>
    </rPh>
    <rPh sb="2" eb="4">
      <t>ビョウシツ</t>
    </rPh>
    <rPh sb="5" eb="6">
      <t>オヨ</t>
    </rPh>
    <rPh sb="7" eb="9">
      <t>フタイ</t>
    </rPh>
    <rPh sb="11" eb="13">
      <t>ビヒン</t>
    </rPh>
    <phoneticPr fontId="1"/>
  </si>
  <si>
    <t>簡易病室</t>
    <rPh sb="0" eb="2">
      <t>カンイ</t>
    </rPh>
    <rPh sb="2" eb="4">
      <t>ビョウシツ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</si>
</sst>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個&quot;"/>
    <numFmt numFmtId="177" formatCode="[$-411]ggge&quot;年&quot;m&quot;月&quot;d&quot;日&quot;;@"/>
    <numFmt numFmtId="178" formatCode="m&quot;月&quot;d&quot;日&quot;;@"/>
    <numFmt numFmtId="179" formatCode="#,##0&quot;枚&quot;"/>
    <numFmt numFmtId="180" formatCode="#,##0&quot;個&quot;"/>
    <numFmt numFmtId="181" formatCode="#,##0&quot;組&quot;"/>
    <numFmt numFmtId="182" formatCode="#,##0&quot;台&quot;"/>
    <numFmt numFmtId="183" formatCode="#,##0&quot;人分&quot;"/>
    <numFmt numFmtId="184" formatCode="#,##0&quot;床&quot;"/>
  </numFmts>
  <fonts count="24"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Ｐゴシック"/>
      <family val="2"/>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9"/>
      <color rgb="FFFF0000"/>
      <name val="ＭＳ 明朝"/>
      <family val="1"/>
      <charset val="128"/>
    </font>
    <font>
      <sz val="9"/>
      <color theme="1"/>
      <name val="ＭＳ 明朝"/>
      <family val="1"/>
      <charset val="128"/>
    </font>
    <font>
      <sz val="10.5"/>
      <color theme="1"/>
      <name val="ＭＳ 明朝"/>
      <family val="1"/>
      <charset val="128"/>
    </font>
    <font>
      <sz val="7"/>
      <color theme="1"/>
      <name val="ＭＳ 明朝"/>
      <family val="1"/>
      <charset val="128"/>
    </font>
    <font>
      <b/>
      <sz val="11"/>
      <color theme="1"/>
      <name val="ＭＳ 明朝"/>
      <family val="1"/>
      <charset val="128"/>
    </font>
    <font>
      <b/>
      <sz val="6"/>
      <color theme="1"/>
      <name val="ＭＳ 明朝"/>
      <family val="1"/>
      <charset val="128"/>
    </font>
    <font>
      <u/>
      <sz val="9"/>
      <color theme="1"/>
      <name val="ＭＳ 明朝"/>
      <family val="1"/>
      <charset val="128"/>
    </font>
    <font>
      <b/>
      <sz val="9"/>
      <color theme="1"/>
      <name val="ＭＳ 明朝"/>
      <family val="1"/>
      <charset val="128"/>
    </font>
    <font>
      <b/>
      <u/>
      <sz val="11"/>
      <color theme="1"/>
      <name val="ＭＳ 明朝"/>
      <family val="1"/>
      <charset val="128"/>
    </font>
    <font>
      <sz val="11"/>
      <color theme="1"/>
      <name val="メイリオ"/>
      <family val="3"/>
      <charset val="128"/>
    </font>
    <font>
      <b/>
      <sz val="11"/>
      <color theme="1"/>
      <name val="メイリオ"/>
      <family val="3"/>
      <charset val="128"/>
    </font>
    <font>
      <b/>
      <sz val="16"/>
      <color theme="1"/>
      <name val="メイリオ"/>
      <family val="3"/>
      <charset val="128"/>
    </font>
    <font>
      <sz val="20"/>
      <color theme="1"/>
      <name val="メイリオ"/>
      <family val="3"/>
      <charset val="128"/>
    </font>
    <font>
      <sz val="16"/>
      <color theme="1"/>
      <name val="メイリオ"/>
      <family val="3"/>
      <charset val="128"/>
    </font>
    <font>
      <u/>
      <sz val="12"/>
      <color theme="1"/>
      <name val="メイリオ"/>
      <family val="3"/>
      <charset val="128"/>
    </font>
    <font>
      <u/>
      <sz val="11"/>
      <color rgb="FFFF0000"/>
      <name val="メイリオ"/>
      <family val="3"/>
      <charset val="128"/>
    </font>
    <font>
      <sz val="36"/>
      <color theme="1"/>
      <name val="メイリオ"/>
      <family val="3"/>
      <charset val="128"/>
    </font>
  </fonts>
  <fills count="8">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rgb="FFFFCCFF"/>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CFFFF"/>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22">
    <xf numFmtId="0" fontId="0" fillId="0" borderId="0" xfId="0">
      <alignment vertical="center"/>
    </xf>
    <xf numFmtId="0" fontId="4" fillId="0" borderId="0" xfId="0" applyFont="1" applyAlignment="1">
      <alignment vertical="center"/>
    </xf>
    <xf numFmtId="0" fontId="4" fillId="0" borderId="0" xfId="0" applyFont="1">
      <alignment vertical="center"/>
    </xf>
    <xf numFmtId="0" fontId="8" fillId="0" borderId="18" xfId="0" applyFont="1" applyBorder="1">
      <alignment vertical="center"/>
    </xf>
    <xf numFmtId="0" fontId="9" fillId="0" borderId="0" xfId="0" applyFont="1" applyAlignment="1">
      <alignment vertical="center"/>
    </xf>
    <xf numFmtId="0" fontId="11" fillId="0" borderId="0" xfId="0" applyFont="1" applyBorder="1" applyAlignment="1">
      <alignment vertical="center" wrapText="1"/>
    </xf>
    <xf numFmtId="0" fontId="11" fillId="0" borderId="0" xfId="0" applyFont="1" applyBorder="1" applyAlignment="1">
      <alignment vertical="center"/>
    </xf>
    <xf numFmtId="0" fontId="4" fillId="0" borderId="0" xfId="0" applyFont="1" applyBorder="1" applyAlignment="1">
      <alignment horizontal="left" vertical="center"/>
    </xf>
    <xf numFmtId="176" fontId="4" fillId="0" borderId="0" xfId="0" applyNumberFormat="1" applyFont="1" applyFill="1" applyBorder="1" applyAlignment="1">
      <alignment horizontal="right" vertical="center" shrinkToFit="1"/>
    </xf>
    <xf numFmtId="0" fontId="4" fillId="0" borderId="0" xfId="0" applyFont="1" applyFill="1" applyBorder="1" applyAlignment="1">
      <alignment horizontal="center" vertical="center" shrinkToFit="1"/>
    </xf>
    <xf numFmtId="38" fontId="4" fillId="0" borderId="0" xfId="1" applyFont="1" applyFill="1" applyBorder="1" applyAlignment="1">
      <alignment horizontal="center" vertical="center" shrinkToFit="1"/>
    </xf>
    <xf numFmtId="0" fontId="9" fillId="0" borderId="0" xfId="0" applyFont="1" applyBorder="1" applyAlignment="1">
      <alignment vertical="center"/>
    </xf>
    <xf numFmtId="0" fontId="8" fillId="0" borderId="0" xfId="0" applyFont="1" applyAlignment="1">
      <alignment horizontal="left" vertical="center"/>
    </xf>
    <xf numFmtId="0" fontId="8" fillId="0" borderId="0" xfId="0" applyFont="1" applyBorder="1" applyAlignment="1">
      <alignment horizontal="left" vertical="center"/>
    </xf>
    <xf numFmtId="0" fontId="16" fillId="0" borderId="0" xfId="0" applyFont="1">
      <alignment vertical="center"/>
    </xf>
    <xf numFmtId="0" fontId="16" fillId="0" borderId="0" xfId="0" applyFont="1" applyAlignment="1">
      <alignment horizontal="left" vertical="center"/>
    </xf>
    <xf numFmtId="0" fontId="16" fillId="0" borderId="0" xfId="0" applyFont="1" applyAlignment="1">
      <alignment horizontal="center" vertical="center"/>
    </xf>
    <xf numFmtId="178" fontId="16" fillId="0" borderId="1" xfId="0" applyNumberFormat="1" applyFont="1" applyBorder="1" applyAlignment="1">
      <alignment horizontal="left" vertical="center"/>
    </xf>
    <xf numFmtId="0" fontId="16" fillId="0" borderId="1" xfId="0" applyFont="1" applyBorder="1">
      <alignment vertical="center"/>
    </xf>
    <xf numFmtId="0" fontId="17" fillId="6" borderId="23" xfId="0" applyFont="1" applyFill="1" applyBorder="1" applyAlignment="1">
      <alignment horizontal="center" vertical="center"/>
    </xf>
    <xf numFmtId="0" fontId="17" fillId="6" borderId="24" xfId="0" applyFont="1" applyFill="1" applyBorder="1" applyAlignment="1">
      <alignment horizontal="center" vertical="center"/>
    </xf>
    <xf numFmtId="0" fontId="17" fillId="6" borderId="25" xfId="0" applyFont="1" applyFill="1" applyBorder="1" applyAlignment="1">
      <alignment horizontal="center" vertical="center"/>
    </xf>
    <xf numFmtId="0" fontId="16" fillId="0" borderId="27" xfId="0" applyFont="1" applyBorder="1">
      <alignment vertical="center"/>
    </xf>
    <xf numFmtId="0" fontId="17" fillId="6" borderId="29" xfId="0" applyFont="1" applyFill="1" applyBorder="1">
      <alignment vertical="center"/>
    </xf>
    <xf numFmtId="0" fontId="17" fillId="6" borderId="30" xfId="0" applyFont="1" applyFill="1" applyBorder="1">
      <alignment vertical="center"/>
    </xf>
    <xf numFmtId="0" fontId="16" fillId="5" borderId="1" xfId="0" applyFont="1" applyFill="1" applyBorder="1">
      <alignment vertical="center"/>
    </xf>
    <xf numFmtId="0" fontId="16" fillId="5" borderId="27" xfId="0" applyFont="1" applyFill="1" applyBorder="1">
      <alignment vertical="center"/>
    </xf>
    <xf numFmtId="0" fontId="4" fillId="0" borderId="0" xfId="0" applyFont="1" applyBorder="1" applyAlignment="1">
      <alignment horizontal="left" vertical="center"/>
    </xf>
    <xf numFmtId="0" fontId="16" fillId="0" borderId="1" xfId="0" applyFont="1" applyBorder="1" applyAlignment="1">
      <alignment horizontal="center" vertical="center"/>
    </xf>
    <xf numFmtId="38" fontId="16" fillId="0" borderId="1" xfId="1" applyFont="1" applyBorder="1" applyAlignment="1">
      <alignment horizontal="center" vertical="center"/>
    </xf>
    <xf numFmtId="38" fontId="16" fillId="0" borderId="0" xfId="1" applyFont="1">
      <alignment vertical="center"/>
    </xf>
    <xf numFmtId="0" fontId="20" fillId="0" borderId="0" xfId="0" applyFont="1" applyAlignment="1">
      <alignment horizontal="center" vertical="center"/>
    </xf>
    <xf numFmtId="38" fontId="20" fillId="0" borderId="0" xfId="1" applyFont="1" applyAlignment="1">
      <alignment horizontal="center" vertical="center"/>
    </xf>
    <xf numFmtId="38" fontId="21" fillId="0" borderId="0" xfId="1" applyFont="1" applyAlignment="1">
      <alignment horizontal="right" vertical="center"/>
    </xf>
    <xf numFmtId="0" fontId="16" fillId="6" borderId="1" xfId="0" applyFont="1" applyFill="1" applyBorder="1">
      <alignment vertical="center"/>
    </xf>
    <xf numFmtId="0" fontId="16" fillId="6" borderId="1" xfId="0" applyFont="1" applyFill="1" applyBorder="1" applyAlignment="1">
      <alignment horizontal="center" vertical="center"/>
    </xf>
    <xf numFmtId="38" fontId="16" fillId="6" borderId="1" xfId="1" applyFont="1" applyFill="1" applyBorder="1" applyAlignment="1">
      <alignment horizontal="center" vertical="center"/>
    </xf>
    <xf numFmtId="0" fontId="16" fillId="0" borderId="13" xfId="0" applyFont="1" applyBorder="1">
      <alignment vertical="center"/>
    </xf>
    <xf numFmtId="0" fontId="16" fillId="0" borderId="15" xfId="0" applyFont="1" applyBorder="1" applyAlignment="1">
      <alignment vertical="center" wrapText="1"/>
    </xf>
    <xf numFmtId="38" fontId="16" fillId="0" borderId="15" xfId="1" applyFont="1" applyBorder="1" applyAlignment="1">
      <alignment vertical="center" shrinkToFit="1"/>
    </xf>
    <xf numFmtId="0" fontId="16" fillId="0" borderId="2" xfId="0" applyFont="1" applyBorder="1">
      <alignment vertical="center"/>
    </xf>
    <xf numFmtId="0" fontId="16" fillId="0" borderId="37" xfId="0" applyFont="1" applyBorder="1" applyAlignment="1">
      <alignment vertical="center" wrapText="1"/>
    </xf>
    <xf numFmtId="38" fontId="16" fillId="0" borderId="37" xfId="1" applyFont="1" applyBorder="1" applyAlignment="1">
      <alignment vertical="center" shrinkToFit="1"/>
    </xf>
    <xf numFmtId="0" fontId="16" fillId="0" borderId="3" xfId="0" applyFont="1" applyBorder="1">
      <alignment vertical="center"/>
    </xf>
    <xf numFmtId="0" fontId="16" fillId="0" borderId="17" xfId="0" applyFont="1" applyBorder="1" applyAlignment="1">
      <alignment vertical="center" wrapText="1"/>
    </xf>
    <xf numFmtId="38" fontId="16" fillId="0" borderId="17" xfId="1" applyFont="1" applyBorder="1" applyAlignment="1">
      <alignment vertical="center" shrinkToFit="1"/>
    </xf>
    <xf numFmtId="38" fontId="16" fillId="7" borderId="1" xfId="1" applyFont="1" applyFill="1" applyBorder="1" applyAlignment="1">
      <alignment vertical="center" shrinkToFit="1"/>
    </xf>
    <xf numFmtId="38" fontId="16" fillId="6" borderId="1" xfId="1" applyFont="1" applyFill="1" applyBorder="1" applyAlignment="1">
      <alignment vertical="center" shrinkToFit="1"/>
    </xf>
    <xf numFmtId="0" fontId="10" fillId="0" borderId="1" xfId="0" applyFont="1" applyBorder="1" applyAlignment="1">
      <alignment horizontal="left" vertical="center" wrapText="1" shrinkToFit="1"/>
    </xf>
    <xf numFmtId="0" fontId="10" fillId="0" borderId="1" xfId="0" applyFont="1" applyBorder="1" applyAlignment="1">
      <alignment horizontal="left" vertical="center" shrinkToFit="1"/>
    </xf>
    <xf numFmtId="0" fontId="4" fillId="2" borderId="1" xfId="0" applyFont="1" applyFill="1" applyBorder="1" applyAlignment="1">
      <alignment horizontal="left" vertical="center" shrinkToFit="1"/>
    </xf>
    <xf numFmtId="182" fontId="4" fillId="2" borderId="1" xfId="0" applyNumberFormat="1" applyFont="1" applyFill="1" applyBorder="1" applyAlignment="1">
      <alignment horizontal="right" vertical="center" shrinkToFit="1"/>
    </xf>
    <xf numFmtId="38" fontId="4" fillId="2" borderId="1" xfId="1" applyFont="1" applyFill="1" applyBorder="1" applyAlignment="1">
      <alignment horizontal="right" vertical="center" shrinkToFit="1"/>
    </xf>
    <xf numFmtId="38" fontId="4" fillId="3" borderId="1" xfId="1" applyFont="1" applyFill="1" applyBorder="1" applyAlignment="1">
      <alignment horizontal="right" vertical="center" shrinkToFit="1"/>
    </xf>
    <xf numFmtId="0" fontId="5" fillId="0" borderId="1" xfId="0" applyFont="1" applyBorder="1" applyAlignment="1">
      <alignment horizontal="left" vertical="center" wrapText="1" shrinkToFit="1"/>
    </xf>
    <xf numFmtId="0" fontId="5" fillId="0" borderId="1" xfId="0" applyFont="1" applyBorder="1" applyAlignment="1">
      <alignment horizontal="left" vertical="center" shrinkToFit="1"/>
    </xf>
    <xf numFmtId="0" fontId="4" fillId="0" borderId="1" xfId="0" applyFont="1" applyBorder="1" applyAlignment="1">
      <alignment horizontal="left" vertical="center" shrinkToFit="1"/>
    </xf>
    <xf numFmtId="0" fontId="6"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4" fillId="2" borderId="1" xfId="0" applyFont="1" applyFill="1" applyBorder="1" applyAlignment="1">
      <alignment horizontal="right" vertical="center" shrinkToFit="1"/>
    </xf>
    <xf numFmtId="184" fontId="4" fillId="2" borderId="1" xfId="0" applyNumberFormat="1" applyFont="1" applyFill="1" applyBorder="1" applyAlignment="1">
      <alignment horizontal="right" vertical="center" shrinkToFit="1"/>
    </xf>
    <xf numFmtId="0" fontId="10" fillId="0" borderId="1" xfId="0" applyFont="1" applyBorder="1" applyAlignment="1">
      <alignment horizontal="left" vertical="center"/>
    </xf>
    <xf numFmtId="0" fontId="8" fillId="0" borderId="1" xfId="0" applyFont="1" applyBorder="1" applyAlignment="1">
      <alignment horizontal="center" vertical="center"/>
    </xf>
    <xf numFmtId="183" fontId="4" fillId="2" borderId="1" xfId="0" applyNumberFormat="1" applyFont="1" applyFill="1" applyBorder="1" applyAlignment="1">
      <alignment horizontal="right" vertical="center" shrinkToFit="1"/>
    </xf>
    <xf numFmtId="0" fontId="10" fillId="0" borderId="4" xfId="0" applyFont="1" applyBorder="1" applyAlignment="1">
      <alignment horizontal="left" vertical="center" wrapText="1" shrinkToFit="1"/>
    </xf>
    <xf numFmtId="0" fontId="10" fillId="0" borderId="14" xfId="0" applyFont="1" applyBorder="1" applyAlignment="1">
      <alignment horizontal="left" vertical="center" wrapText="1" shrinkToFit="1"/>
    </xf>
    <xf numFmtId="0" fontId="10" fillId="0" borderId="5" xfId="0" applyFont="1" applyBorder="1" applyAlignment="1">
      <alignment horizontal="left" vertical="center" wrapText="1" shrinkToFit="1"/>
    </xf>
    <xf numFmtId="0" fontId="10" fillId="0" borderId="8" xfId="0" applyFont="1" applyBorder="1" applyAlignment="1">
      <alignment horizontal="left" vertical="center" wrapText="1" shrinkToFit="1"/>
    </xf>
    <xf numFmtId="0" fontId="10" fillId="0" borderId="0" xfId="0" applyFont="1" applyBorder="1" applyAlignment="1">
      <alignment horizontal="left" vertical="center" wrapText="1" shrinkToFit="1"/>
    </xf>
    <xf numFmtId="0" fontId="10" fillId="0" borderId="10" xfId="0" applyFont="1" applyBorder="1" applyAlignment="1">
      <alignment horizontal="left" vertical="center" wrapText="1" shrinkToFit="1"/>
    </xf>
    <xf numFmtId="0" fontId="10" fillId="0" borderId="9" xfId="0" applyFont="1" applyBorder="1" applyAlignment="1">
      <alignment horizontal="left" vertical="center" wrapText="1" shrinkToFit="1"/>
    </xf>
    <xf numFmtId="0" fontId="10" fillId="0" borderId="12" xfId="0" applyFont="1" applyBorder="1" applyAlignment="1">
      <alignment horizontal="left" vertical="center" wrapText="1" shrinkToFit="1"/>
    </xf>
    <xf numFmtId="0" fontId="10" fillId="0" borderId="11" xfId="0" applyFont="1" applyBorder="1" applyAlignment="1">
      <alignment horizontal="left" vertical="center" wrapText="1" shrinkToFit="1"/>
    </xf>
    <xf numFmtId="184" fontId="4" fillId="2" borderId="4" xfId="0" applyNumberFormat="1" applyFont="1" applyFill="1" applyBorder="1" applyAlignment="1">
      <alignment horizontal="right" vertical="center" shrinkToFit="1"/>
    </xf>
    <xf numFmtId="184" fontId="4" fillId="2" borderId="14" xfId="0" applyNumberFormat="1" applyFont="1" applyFill="1" applyBorder="1" applyAlignment="1">
      <alignment horizontal="right" vertical="center" shrinkToFit="1"/>
    </xf>
    <xf numFmtId="184" fontId="4" fillId="2" borderId="5" xfId="0" applyNumberFormat="1" applyFont="1" applyFill="1" applyBorder="1" applyAlignment="1">
      <alignment horizontal="right" vertical="center" shrinkToFit="1"/>
    </xf>
    <xf numFmtId="184" fontId="4" fillId="2" borderId="8" xfId="0" applyNumberFormat="1" applyFont="1" applyFill="1" applyBorder="1" applyAlignment="1">
      <alignment horizontal="right" vertical="center" shrinkToFit="1"/>
    </xf>
    <xf numFmtId="184" fontId="4" fillId="2" borderId="0" xfId="0" applyNumberFormat="1" applyFont="1" applyFill="1" applyBorder="1" applyAlignment="1">
      <alignment horizontal="right" vertical="center" shrinkToFit="1"/>
    </xf>
    <xf numFmtId="184" fontId="4" fillId="2" borderId="10" xfId="0" applyNumberFormat="1" applyFont="1" applyFill="1" applyBorder="1" applyAlignment="1">
      <alignment horizontal="right" vertical="center" shrinkToFit="1"/>
    </xf>
    <xf numFmtId="184" fontId="4" fillId="2" borderId="9" xfId="0" applyNumberFormat="1" applyFont="1" applyFill="1" applyBorder="1" applyAlignment="1">
      <alignment horizontal="right" vertical="center" shrinkToFit="1"/>
    </xf>
    <xf numFmtId="184" fontId="4" fillId="2" borderId="12" xfId="0" applyNumberFormat="1" applyFont="1" applyFill="1" applyBorder="1" applyAlignment="1">
      <alignment horizontal="right" vertical="center" shrinkToFit="1"/>
    </xf>
    <xf numFmtId="184" fontId="4" fillId="2" borderId="11" xfId="0" applyNumberFormat="1" applyFont="1" applyFill="1" applyBorder="1" applyAlignment="1">
      <alignment horizontal="right" vertical="center" shrinkToFit="1"/>
    </xf>
    <xf numFmtId="38" fontId="4" fillId="3" borderId="4" xfId="1" applyFont="1" applyFill="1" applyBorder="1" applyAlignment="1">
      <alignment horizontal="right" vertical="center" shrinkToFit="1"/>
    </xf>
    <xf numFmtId="38" fontId="4" fillId="3" borderId="14" xfId="1" applyFont="1" applyFill="1" applyBorder="1" applyAlignment="1">
      <alignment horizontal="right" vertical="center" shrinkToFit="1"/>
    </xf>
    <xf numFmtId="38" fontId="4" fillId="3" borderId="5" xfId="1" applyFont="1" applyFill="1" applyBorder="1" applyAlignment="1">
      <alignment horizontal="right" vertical="center" shrinkToFit="1"/>
    </xf>
    <xf numFmtId="38" fontId="4" fillId="3" borderId="8" xfId="1" applyFont="1" applyFill="1" applyBorder="1" applyAlignment="1">
      <alignment horizontal="right" vertical="center" shrinkToFit="1"/>
    </xf>
    <xf numFmtId="38" fontId="4" fillId="3" borderId="0" xfId="1" applyFont="1" applyFill="1" applyBorder="1" applyAlignment="1">
      <alignment horizontal="right" vertical="center" shrinkToFit="1"/>
    </xf>
    <xf numFmtId="38" fontId="4" fillId="3" borderId="10" xfId="1" applyFont="1" applyFill="1" applyBorder="1" applyAlignment="1">
      <alignment horizontal="right" vertical="center" shrinkToFit="1"/>
    </xf>
    <xf numFmtId="38" fontId="4" fillId="3" borderId="9" xfId="1" applyFont="1" applyFill="1" applyBorder="1" applyAlignment="1">
      <alignment horizontal="right" vertical="center" shrinkToFit="1"/>
    </xf>
    <xf numFmtId="38" fontId="4" fillId="3" borderId="12" xfId="1" applyFont="1" applyFill="1" applyBorder="1" applyAlignment="1">
      <alignment horizontal="right" vertical="center" shrinkToFit="1"/>
    </xf>
    <xf numFmtId="38" fontId="4" fillId="3" borderId="11" xfId="1" applyFont="1" applyFill="1" applyBorder="1" applyAlignment="1">
      <alignment horizontal="right" vertical="center" shrinkToFit="1"/>
    </xf>
    <xf numFmtId="0" fontId="8" fillId="0" borderId="0" xfId="0" applyFont="1" applyBorder="1" applyAlignment="1">
      <alignment horizontal="left" vertical="center"/>
    </xf>
    <xf numFmtId="40" fontId="4" fillId="2" borderId="1" xfId="1" applyNumberFormat="1" applyFont="1" applyFill="1" applyBorder="1" applyAlignment="1">
      <alignment horizontal="right" vertical="center" shrinkToFit="1"/>
    </xf>
    <xf numFmtId="0" fontId="4" fillId="0" borderId="0" xfId="0" applyFont="1" applyBorder="1" applyAlignment="1">
      <alignment horizontal="left"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8" fillId="0" borderId="0" xfId="0" applyFont="1" applyAlignment="1">
      <alignment horizontal="left" vertical="center"/>
    </xf>
    <xf numFmtId="0" fontId="4" fillId="0" borderId="1" xfId="0" applyFont="1" applyBorder="1" applyAlignment="1">
      <alignment horizontal="center" vertical="center"/>
    </xf>
    <xf numFmtId="177" fontId="4" fillId="3" borderId="1" xfId="0" applyNumberFormat="1" applyFont="1" applyFill="1" applyBorder="1" applyAlignment="1">
      <alignment horizontal="center" vertical="center"/>
    </xf>
    <xf numFmtId="177" fontId="4" fillId="3" borderId="7" xfId="0" applyNumberFormat="1" applyFont="1" applyFill="1" applyBorder="1" applyAlignment="1">
      <alignment horizontal="center" vertical="center"/>
    </xf>
    <xf numFmtId="176" fontId="4" fillId="3" borderId="6" xfId="0" applyNumberFormat="1" applyFont="1" applyFill="1" applyBorder="1" applyAlignment="1">
      <alignment horizontal="center" vertical="center" shrinkToFit="1"/>
    </xf>
    <xf numFmtId="176" fontId="4" fillId="3" borderId="7" xfId="0" applyNumberFormat="1" applyFont="1" applyFill="1" applyBorder="1" applyAlignment="1">
      <alignment horizontal="center" vertical="center" shrinkToFit="1"/>
    </xf>
    <xf numFmtId="177" fontId="4" fillId="3" borderId="6" xfId="0" applyNumberFormat="1" applyFont="1" applyFill="1" applyBorder="1" applyAlignment="1">
      <alignment horizontal="center" vertical="center"/>
    </xf>
    <xf numFmtId="38" fontId="8" fillId="2" borderId="1" xfId="1" applyFont="1" applyFill="1" applyBorder="1" applyAlignment="1">
      <alignment horizontal="right" vertical="center" shrinkToFit="1"/>
    </xf>
    <xf numFmtId="0" fontId="14" fillId="0" borderId="1" xfId="0" applyFont="1" applyBorder="1" applyAlignment="1">
      <alignment horizontal="center" vertical="center" wrapText="1"/>
    </xf>
    <xf numFmtId="0" fontId="11" fillId="0" borderId="1" xfId="0" applyFont="1" applyBorder="1" applyAlignment="1">
      <alignment horizontal="center" vertical="center"/>
    </xf>
    <xf numFmtId="0" fontId="4" fillId="0" borderId="12" xfId="0" applyFont="1" applyBorder="1" applyAlignment="1">
      <alignment horizontal="left" vertical="center"/>
    </xf>
    <xf numFmtId="0" fontId="13" fillId="0" borderId="12" xfId="0" applyFont="1" applyBorder="1" applyAlignment="1">
      <alignment horizontal="right" vertical="center"/>
    </xf>
    <xf numFmtId="0" fontId="11" fillId="0" borderId="1" xfId="0" applyFont="1" applyBorder="1" applyAlignment="1">
      <alignment horizontal="center" vertical="center" shrinkToFit="1"/>
    </xf>
    <xf numFmtId="0" fontId="4" fillId="0" borderId="1" xfId="0" applyFont="1" applyBorder="1" applyAlignment="1">
      <alignment horizontal="left" vertical="center"/>
    </xf>
    <xf numFmtId="181" fontId="4" fillId="2" borderId="1" xfId="0" applyNumberFormat="1" applyFont="1" applyFill="1" applyBorder="1" applyAlignment="1">
      <alignment horizontal="right" vertical="center" shrinkToFit="1"/>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11" fillId="0" borderId="21" xfId="0" applyFont="1" applyBorder="1" applyAlignment="1">
      <alignment horizontal="center" vertical="center"/>
    </xf>
    <xf numFmtId="176" fontId="11" fillId="0" borderId="22" xfId="0" applyNumberFormat="1" applyFont="1" applyFill="1" applyBorder="1" applyAlignment="1">
      <alignment horizontal="center" vertical="center" shrinkToFit="1"/>
    </xf>
    <xf numFmtId="176" fontId="11" fillId="0" borderId="21" xfId="0" applyNumberFormat="1" applyFont="1" applyFill="1" applyBorder="1" applyAlignment="1">
      <alignment horizontal="center" vertical="center" shrinkToFit="1"/>
    </xf>
    <xf numFmtId="0" fontId="11" fillId="0" borderId="6" xfId="0" applyFont="1" applyBorder="1" applyAlignment="1">
      <alignment horizontal="center" vertical="center"/>
    </xf>
    <xf numFmtId="179" fontId="4" fillId="2" borderId="1" xfId="0" applyNumberFormat="1" applyFont="1" applyFill="1" applyBorder="1" applyAlignment="1">
      <alignment horizontal="right" vertical="center" shrinkToFit="1"/>
    </xf>
    <xf numFmtId="0" fontId="9" fillId="0" borderId="0" xfId="0" applyFont="1" applyAlignment="1">
      <alignment horizontal="left" vertical="center"/>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15" xfId="0" applyFont="1" applyBorder="1" applyAlignment="1">
      <alignment horizontal="center" vertical="center"/>
    </xf>
    <xf numFmtId="38" fontId="4" fillId="2" borderId="17" xfId="1" applyFont="1" applyFill="1" applyBorder="1" applyAlignment="1">
      <alignment horizontal="right" vertical="center" shrinkToFit="1"/>
    </xf>
    <xf numFmtId="38" fontId="4" fillId="2" borderId="15" xfId="1" applyFont="1" applyFill="1" applyBorder="1" applyAlignment="1">
      <alignment horizontal="right" vertical="center" shrinkToFit="1"/>
    </xf>
    <xf numFmtId="0" fontId="4" fillId="0" borderId="3" xfId="0" applyFont="1" applyBorder="1" applyAlignment="1">
      <alignment horizontal="center" vertical="center"/>
    </xf>
    <xf numFmtId="0" fontId="4" fillId="0" borderId="13" xfId="0" applyFont="1" applyBorder="1" applyAlignment="1">
      <alignment horizontal="center" vertical="center"/>
    </xf>
    <xf numFmtId="38" fontId="4" fillId="0" borderId="3" xfId="1" applyFont="1" applyBorder="1" applyAlignment="1">
      <alignment horizontal="right" vertical="center" shrinkToFit="1"/>
    </xf>
    <xf numFmtId="38" fontId="4" fillId="0" borderId="13" xfId="1" applyFont="1" applyBorder="1" applyAlignment="1">
      <alignment horizontal="right" vertical="center" shrinkToFit="1"/>
    </xf>
    <xf numFmtId="38" fontId="4" fillId="3" borderId="3" xfId="1" applyFont="1" applyFill="1" applyBorder="1" applyAlignment="1">
      <alignment horizontal="right" vertical="center" shrinkToFit="1"/>
    </xf>
    <xf numFmtId="38" fontId="4" fillId="0" borderId="1" xfId="1" applyFont="1" applyBorder="1" applyAlignment="1">
      <alignment horizontal="right" vertical="center" shrinkToFit="1"/>
    </xf>
    <xf numFmtId="180" fontId="4" fillId="2" borderId="1" xfId="0" applyNumberFormat="1" applyFont="1" applyFill="1" applyBorder="1" applyAlignment="1">
      <alignment horizontal="right" vertical="center" shrinkToFit="1"/>
    </xf>
    <xf numFmtId="38" fontId="4" fillId="3" borderId="15" xfId="1" applyFont="1" applyFill="1" applyBorder="1" applyAlignment="1">
      <alignment horizontal="right" vertical="center" shrinkToFit="1"/>
    </xf>
    <xf numFmtId="38" fontId="4" fillId="3" borderId="17" xfId="1" applyFont="1" applyFill="1" applyBorder="1" applyAlignment="1">
      <alignment horizontal="right" vertical="center" shrinkToFit="1"/>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38" fontId="4" fillId="2" borderId="26" xfId="1" applyFont="1" applyFill="1" applyBorder="1" applyAlignment="1">
      <alignment horizontal="right" vertical="center" shrinkToFit="1"/>
    </xf>
    <xf numFmtId="38" fontId="4" fillId="2" borderId="27" xfId="1" applyFont="1" applyFill="1" applyBorder="1" applyAlignment="1">
      <alignment horizontal="right" vertical="center" shrinkToFit="1"/>
    </xf>
    <xf numFmtId="38" fontId="4" fillId="2" borderId="28" xfId="1" applyFont="1" applyFill="1" applyBorder="1" applyAlignment="1">
      <alignment horizontal="right" vertical="center" shrinkToFit="1"/>
    </xf>
    <xf numFmtId="38" fontId="4" fillId="2" borderId="29" xfId="1" applyFont="1" applyFill="1" applyBorder="1" applyAlignment="1">
      <alignment horizontal="right" vertical="center" shrinkToFit="1"/>
    </xf>
    <xf numFmtId="38" fontId="4" fillId="2" borderId="30" xfId="1" applyFont="1" applyFill="1" applyBorder="1" applyAlignment="1">
      <alignment horizontal="right" vertical="center" shrinkToFit="1"/>
    </xf>
    <xf numFmtId="38" fontId="15" fillId="4" borderId="6" xfId="1" applyFont="1" applyFill="1" applyBorder="1" applyAlignment="1">
      <alignment horizontal="right" vertical="center" shrinkToFit="1"/>
    </xf>
    <xf numFmtId="38" fontId="15" fillId="4" borderId="1" xfId="1" applyFont="1" applyFill="1" applyBorder="1" applyAlignment="1">
      <alignment horizontal="right" vertical="center" shrinkToFit="1"/>
    </xf>
    <xf numFmtId="0" fontId="13" fillId="0" borderId="0" xfId="0" applyFont="1" applyAlignment="1">
      <alignment horizontal="right" vertical="center"/>
    </xf>
    <xf numFmtId="38" fontId="15" fillId="3" borderId="1" xfId="1" applyFont="1" applyFill="1" applyBorder="1" applyAlignment="1">
      <alignment horizontal="right" vertical="center" shrinkToFit="1"/>
    </xf>
    <xf numFmtId="38" fontId="11" fillId="3" borderId="1" xfId="1" applyFont="1" applyFill="1" applyBorder="1" applyAlignment="1">
      <alignment horizontal="right" vertical="center" shrinkToFit="1"/>
    </xf>
    <xf numFmtId="0" fontId="11" fillId="0" borderId="1" xfId="0" applyFont="1" applyBorder="1" applyAlignment="1">
      <alignment horizontal="center" vertical="center" wrapText="1"/>
    </xf>
    <xf numFmtId="0" fontId="8" fillId="2" borderId="19"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8" fillId="0" borderId="19" xfId="0" applyFont="1" applyBorder="1" applyAlignment="1">
      <alignment horizontal="right" vertical="center"/>
    </xf>
    <xf numFmtId="0" fontId="8" fillId="0" borderId="17" xfId="0" applyFont="1" applyBorder="1" applyAlignment="1">
      <alignment horizontal="right" vertical="center"/>
    </xf>
    <xf numFmtId="0" fontId="8" fillId="0" borderId="16" xfId="0" applyFont="1" applyBorder="1" applyAlignment="1">
      <alignment horizontal="right" vertical="center"/>
    </xf>
    <xf numFmtId="0" fontId="9" fillId="0" borderId="6" xfId="0" applyFont="1" applyBorder="1" applyAlignment="1">
      <alignment horizontal="left" vertical="center" wrapText="1"/>
    </xf>
    <xf numFmtId="0" fontId="9" fillId="0" borderId="1" xfId="0" applyFont="1" applyBorder="1" applyAlignment="1">
      <alignment horizontal="left" vertical="center" wrapText="1"/>
    </xf>
    <xf numFmtId="0" fontId="9" fillId="0" borderId="20" xfId="0" applyFont="1" applyBorder="1" applyAlignment="1">
      <alignment horizontal="left" vertical="center" wrapText="1"/>
    </xf>
    <xf numFmtId="0" fontId="9" fillId="0" borderId="15" xfId="0" applyFont="1" applyBorder="1" applyAlignment="1">
      <alignment horizontal="left" vertical="center" wrapText="1"/>
    </xf>
    <xf numFmtId="0" fontId="7" fillId="0" borderId="3" xfId="0" applyFont="1" applyBorder="1" applyAlignment="1">
      <alignment horizontal="left" vertical="center"/>
    </xf>
    <xf numFmtId="0" fontId="8" fillId="0" borderId="11" xfId="0" applyFont="1" applyBorder="1" applyAlignment="1">
      <alignment horizontal="center" vertical="center"/>
    </xf>
    <xf numFmtId="0" fontId="8" fillId="0" borderId="3" xfId="0" applyFont="1" applyBorder="1" applyAlignment="1">
      <alignment horizontal="center" vertical="center"/>
    </xf>
    <xf numFmtId="0" fontId="9" fillId="0" borderId="0" xfId="0" applyFont="1" applyAlignment="1">
      <alignment horizontal="center" vertical="center" shrinkToFit="1"/>
    </xf>
    <xf numFmtId="0" fontId="4" fillId="2" borderId="1" xfId="0" applyFont="1" applyFill="1" applyBorder="1" applyAlignment="1">
      <alignment horizontal="center" vertical="center" shrinkToFit="1"/>
    </xf>
    <xf numFmtId="0" fontId="2" fillId="0" borderId="0" xfId="0" applyFont="1" applyAlignment="1">
      <alignment horizontal="center" vertical="center"/>
    </xf>
    <xf numFmtId="0" fontId="7" fillId="0" borderId="3" xfId="0" applyFont="1" applyBorder="1" applyAlignment="1">
      <alignment horizontal="right" vertical="center"/>
    </xf>
    <xf numFmtId="0" fontId="8" fillId="0" borderId="14" xfId="0" applyFont="1" applyBorder="1" applyAlignment="1">
      <alignment horizontal="left" vertical="center"/>
    </xf>
    <xf numFmtId="38" fontId="11" fillId="0" borderId="1" xfId="1" applyFont="1" applyFill="1" applyBorder="1" applyAlignment="1">
      <alignment horizontal="center" vertical="center" shrinkToFit="1"/>
    </xf>
    <xf numFmtId="38" fontId="4" fillId="3" borderId="1" xfId="1" applyFont="1" applyFill="1" applyBorder="1" applyAlignment="1">
      <alignment horizontal="center" vertical="center" shrinkToFit="1"/>
    </xf>
    <xf numFmtId="0" fontId="16" fillId="7" borderId="1" xfId="0" applyFont="1" applyFill="1" applyBorder="1" applyAlignment="1">
      <alignment horizontal="center" vertical="center"/>
    </xf>
    <xf numFmtId="0" fontId="16" fillId="6" borderId="1" xfId="0" applyFont="1" applyFill="1" applyBorder="1" applyAlignment="1">
      <alignment horizontal="center" vertical="center"/>
    </xf>
    <xf numFmtId="0" fontId="16" fillId="0" borderId="14" xfId="0" applyFont="1" applyBorder="1" applyAlignment="1">
      <alignment horizontal="left" vertical="top" wrapText="1"/>
    </xf>
    <xf numFmtId="0" fontId="16" fillId="0" borderId="0" xfId="0" applyFont="1" applyAlignment="1">
      <alignment horizontal="left" vertical="top" wrapText="1"/>
    </xf>
    <xf numFmtId="0" fontId="23" fillId="0" borderId="0" xfId="0" applyFont="1" applyAlignment="1">
      <alignment horizontal="center" vertical="top" wrapText="1"/>
    </xf>
    <xf numFmtId="0" fontId="23" fillId="0" borderId="0" xfId="0" applyFont="1" applyAlignment="1">
      <alignment horizontal="center" vertical="top"/>
    </xf>
    <xf numFmtId="0" fontId="16" fillId="2" borderId="1" xfId="0" applyFont="1" applyFill="1" applyBorder="1" applyAlignment="1">
      <alignment horizontal="center" vertical="center" shrinkToFit="1"/>
    </xf>
    <xf numFmtId="0" fontId="19" fillId="0" borderId="0" xfId="0" applyFont="1" applyAlignment="1">
      <alignment horizontal="center" vertical="center"/>
    </xf>
    <xf numFmtId="38" fontId="16" fillId="2" borderId="1" xfId="1" applyFont="1" applyFill="1" applyBorder="1" applyAlignment="1">
      <alignment horizontal="center" vertical="center" shrinkToFit="1"/>
    </xf>
    <xf numFmtId="0" fontId="16" fillId="0" borderId="26" xfId="0" applyFont="1" applyBorder="1" applyAlignment="1">
      <alignment horizontal="center" vertical="center"/>
    </xf>
    <xf numFmtId="0" fontId="18" fillId="0" borderId="0" xfId="0" applyFont="1" applyAlignment="1">
      <alignment horizontal="center" vertical="center"/>
    </xf>
    <xf numFmtId="0" fontId="17" fillId="6" borderId="31" xfId="0" applyFont="1" applyFill="1" applyBorder="1" applyAlignment="1">
      <alignment horizontal="center" vertical="center"/>
    </xf>
    <xf numFmtId="0" fontId="17" fillId="6" borderId="32" xfId="0" applyFont="1" applyFill="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33" xfId="0" applyFont="1" applyBorder="1" applyAlignment="1">
      <alignment horizontal="center" vertical="center"/>
    </xf>
    <xf numFmtId="0" fontId="16" fillId="5" borderId="36" xfId="0" applyFont="1" applyFill="1" applyBorder="1" applyAlignment="1">
      <alignment horizontal="center" vertical="center"/>
    </xf>
    <xf numFmtId="0" fontId="16" fillId="5" borderId="6" xfId="0" applyFont="1" applyFill="1" applyBorder="1" applyAlignment="1">
      <alignment horizontal="center" vertical="center"/>
    </xf>
    <xf numFmtId="0" fontId="4" fillId="2" borderId="1" xfId="0" applyFont="1" applyFill="1" applyBorder="1" applyAlignment="1" applyProtection="1">
      <alignment horizontal="center" vertical="center" shrinkToFit="1"/>
      <protection locked="0"/>
    </xf>
    <xf numFmtId="0" fontId="8" fillId="2" borderId="19" xfId="0" applyFont="1" applyFill="1" applyBorder="1" applyAlignment="1" applyProtection="1">
      <alignment horizontal="center" vertical="center" shrinkToFit="1"/>
      <protection locked="0"/>
    </xf>
    <xf numFmtId="0" fontId="8" fillId="2" borderId="16" xfId="0" applyFont="1" applyFill="1" applyBorder="1" applyAlignment="1" applyProtection="1">
      <alignment horizontal="center" vertical="center" shrinkToFit="1"/>
      <protection locked="0"/>
    </xf>
    <xf numFmtId="0" fontId="9" fillId="0" borderId="0" xfId="0" applyFont="1" applyAlignment="1" applyProtection="1">
      <alignment horizontal="center" vertical="center" shrinkToFit="1"/>
      <protection locked="0"/>
    </xf>
    <xf numFmtId="0" fontId="4" fillId="0" borderId="0" xfId="0" applyFont="1" applyProtection="1">
      <alignment vertical="center"/>
      <protection locked="0"/>
    </xf>
    <xf numFmtId="179" fontId="4" fillId="2" borderId="1" xfId="0" applyNumberFormat="1" applyFont="1" applyFill="1" applyBorder="1" applyAlignment="1" applyProtection="1">
      <alignment horizontal="right" vertical="center" shrinkToFit="1"/>
      <protection locked="0"/>
    </xf>
    <xf numFmtId="40" fontId="4" fillId="2" borderId="1" xfId="1" applyNumberFormat="1" applyFont="1" applyFill="1" applyBorder="1" applyAlignment="1" applyProtection="1">
      <alignment horizontal="right" vertical="center" shrinkToFit="1"/>
      <protection locked="0"/>
    </xf>
    <xf numFmtId="180" fontId="4" fillId="2" borderId="1" xfId="0" applyNumberFormat="1" applyFont="1" applyFill="1" applyBorder="1" applyAlignment="1" applyProtection="1">
      <alignment horizontal="right" vertical="center" shrinkToFit="1"/>
      <protection locked="0"/>
    </xf>
    <xf numFmtId="181" fontId="4" fillId="2" borderId="1" xfId="0" applyNumberFormat="1" applyFont="1" applyFill="1" applyBorder="1" applyAlignment="1" applyProtection="1">
      <alignment horizontal="right" vertical="center" shrinkToFit="1"/>
      <protection locked="0"/>
    </xf>
    <xf numFmtId="0" fontId="4" fillId="2" borderId="1" xfId="0" applyFont="1" applyFill="1" applyBorder="1" applyAlignment="1" applyProtection="1">
      <alignment horizontal="left" vertical="center" shrinkToFit="1"/>
      <protection locked="0"/>
    </xf>
    <xf numFmtId="184" fontId="4" fillId="2" borderId="4" xfId="0" applyNumberFormat="1" applyFont="1" applyFill="1" applyBorder="1" applyAlignment="1" applyProtection="1">
      <alignment horizontal="right" vertical="center" shrinkToFit="1"/>
      <protection locked="0"/>
    </xf>
    <xf numFmtId="184" fontId="4" fillId="2" borderId="14" xfId="0" applyNumberFormat="1" applyFont="1" applyFill="1" applyBorder="1" applyAlignment="1" applyProtection="1">
      <alignment horizontal="right" vertical="center" shrinkToFit="1"/>
      <protection locked="0"/>
    </xf>
    <xf numFmtId="184" fontId="4" fillId="2" borderId="5" xfId="0" applyNumberFormat="1" applyFont="1" applyFill="1" applyBorder="1" applyAlignment="1" applyProtection="1">
      <alignment horizontal="right" vertical="center" shrinkToFit="1"/>
      <protection locked="0"/>
    </xf>
    <xf numFmtId="184" fontId="4" fillId="2" borderId="8" xfId="0" applyNumberFormat="1" applyFont="1" applyFill="1" applyBorder="1" applyAlignment="1" applyProtection="1">
      <alignment horizontal="right" vertical="center" shrinkToFit="1"/>
      <protection locked="0"/>
    </xf>
    <xf numFmtId="184" fontId="4" fillId="2" borderId="0" xfId="0" applyNumberFormat="1" applyFont="1" applyFill="1" applyBorder="1" applyAlignment="1" applyProtection="1">
      <alignment horizontal="right" vertical="center" shrinkToFit="1"/>
      <protection locked="0"/>
    </xf>
    <xf numFmtId="184" fontId="4" fillId="2" borderId="10" xfId="0" applyNumberFormat="1" applyFont="1" applyFill="1" applyBorder="1" applyAlignment="1" applyProtection="1">
      <alignment horizontal="right" vertical="center" shrinkToFit="1"/>
      <protection locked="0"/>
    </xf>
    <xf numFmtId="184" fontId="4" fillId="2" borderId="9" xfId="0" applyNumberFormat="1" applyFont="1" applyFill="1" applyBorder="1" applyAlignment="1" applyProtection="1">
      <alignment horizontal="right" vertical="center" shrinkToFit="1"/>
      <protection locked="0"/>
    </xf>
    <xf numFmtId="184" fontId="4" fillId="2" borderId="12" xfId="0" applyNumberFormat="1" applyFont="1" applyFill="1" applyBorder="1" applyAlignment="1" applyProtection="1">
      <alignment horizontal="right" vertical="center" shrinkToFit="1"/>
      <protection locked="0"/>
    </xf>
    <xf numFmtId="184" fontId="4" fillId="2" borderId="11" xfId="0" applyNumberFormat="1" applyFont="1" applyFill="1" applyBorder="1" applyAlignment="1" applyProtection="1">
      <alignment horizontal="right" vertical="center" shrinkToFit="1"/>
      <protection locked="0"/>
    </xf>
    <xf numFmtId="182" fontId="4" fillId="2" borderId="1" xfId="0" applyNumberFormat="1" applyFont="1" applyFill="1" applyBorder="1" applyAlignment="1" applyProtection="1">
      <alignment horizontal="right" vertical="center" shrinkToFit="1"/>
      <protection locked="0"/>
    </xf>
    <xf numFmtId="183" fontId="4" fillId="2" borderId="1" xfId="0" applyNumberFormat="1" applyFont="1" applyFill="1" applyBorder="1" applyAlignment="1" applyProtection="1">
      <alignment horizontal="right" vertical="center" shrinkToFit="1"/>
      <protection locked="0"/>
    </xf>
    <xf numFmtId="184" fontId="4" fillId="2" borderId="1" xfId="0" applyNumberFormat="1" applyFont="1" applyFill="1" applyBorder="1" applyAlignment="1" applyProtection="1">
      <alignment horizontal="right" vertical="center" shrinkToFit="1"/>
      <protection locked="0"/>
    </xf>
    <xf numFmtId="0" fontId="4" fillId="2" borderId="1" xfId="0" applyFont="1" applyFill="1" applyBorder="1" applyAlignment="1" applyProtection="1">
      <alignment horizontal="right" vertical="center" shrinkToFit="1"/>
      <protection locked="0"/>
    </xf>
    <xf numFmtId="38" fontId="4" fillId="2" borderId="1" xfId="1" applyFont="1" applyFill="1" applyBorder="1" applyAlignment="1" applyProtection="1">
      <alignment horizontal="right" vertical="center" shrinkToFit="1"/>
      <protection locked="0"/>
    </xf>
    <xf numFmtId="38" fontId="4" fillId="2" borderId="26" xfId="1" applyFont="1" applyFill="1" applyBorder="1" applyAlignment="1" applyProtection="1">
      <alignment horizontal="right" vertical="center" shrinkToFit="1"/>
      <protection locked="0"/>
    </xf>
    <xf numFmtId="38" fontId="4" fillId="2" borderId="27" xfId="1" applyFont="1" applyFill="1" applyBorder="1" applyAlignment="1" applyProtection="1">
      <alignment horizontal="right" vertical="center" shrinkToFit="1"/>
      <protection locked="0"/>
    </xf>
    <xf numFmtId="38" fontId="4" fillId="2" borderId="28" xfId="1" applyFont="1" applyFill="1" applyBorder="1" applyAlignment="1" applyProtection="1">
      <alignment horizontal="right" vertical="center" shrinkToFit="1"/>
      <protection locked="0"/>
    </xf>
    <xf numFmtId="38" fontId="4" fillId="2" borderId="29" xfId="1" applyFont="1" applyFill="1" applyBorder="1" applyAlignment="1" applyProtection="1">
      <alignment horizontal="right" vertical="center" shrinkToFit="1"/>
      <protection locked="0"/>
    </xf>
    <xf numFmtId="38" fontId="4" fillId="2" borderId="30" xfId="1" applyFont="1" applyFill="1" applyBorder="1" applyAlignment="1" applyProtection="1">
      <alignment horizontal="right" vertical="center" shrinkToFit="1"/>
      <protection locked="0"/>
    </xf>
    <xf numFmtId="38" fontId="8" fillId="2" borderId="1" xfId="1" applyFont="1" applyFill="1" applyBorder="1" applyAlignment="1" applyProtection="1">
      <alignment horizontal="right" vertical="center" shrinkToFit="1"/>
      <protection locked="0"/>
    </xf>
    <xf numFmtId="38" fontId="4" fillId="2" borderId="17" xfId="1" applyFont="1" applyFill="1" applyBorder="1" applyAlignment="1" applyProtection="1">
      <alignment horizontal="right" vertical="center" shrinkToFit="1"/>
      <protection locked="0"/>
    </xf>
    <xf numFmtId="38" fontId="4" fillId="2" borderId="15" xfId="1" applyFont="1" applyFill="1" applyBorder="1" applyAlignment="1" applyProtection="1">
      <alignment horizontal="right" vertical="center" shrinkToFit="1"/>
      <protection locked="0"/>
    </xf>
  </cellXfs>
  <cellStyles count="2">
    <cellStyle name="桁区切り" xfId="1" builtinId="6"/>
    <cellStyle name="標準" xfId="0" builtinId="0"/>
  </cellStyles>
  <dxfs count="2">
    <dxf>
      <fill>
        <patternFill>
          <bgColor theme="1" tint="0.14996795556505021"/>
        </patternFill>
      </fill>
    </dxf>
    <dxf>
      <font>
        <color theme="3" tint="0.79998168889431442"/>
      </font>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C$20" lockText="1" noThreeD="1"/>
</file>

<file path=xl/ctrlProps/ctrlProp5.xml><?xml version="1.0" encoding="utf-8"?>
<formControlPr xmlns="http://schemas.microsoft.com/office/spreadsheetml/2009/9/main" objectType="CheckBox" fmlaLink="$CC$23"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13</xdr:row>
          <xdr:rowOff>95250</xdr:rowOff>
        </xdr:from>
        <xdr:to>
          <xdr:col>3</xdr:col>
          <xdr:colOff>95250</xdr:colOff>
          <xdr:row>15</xdr:row>
          <xdr:rowOff>76200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14</xdr:row>
          <xdr:rowOff>104775</xdr:rowOff>
        </xdr:from>
        <xdr:to>
          <xdr:col>3</xdr:col>
          <xdr:colOff>95250</xdr:colOff>
          <xdr:row>16</xdr:row>
          <xdr:rowOff>85725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95250</xdr:rowOff>
        </xdr:from>
        <xdr:to>
          <xdr:col>3</xdr:col>
          <xdr:colOff>95250</xdr:colOff>
          <xdr:row>17</xdr:row>
          <xdr:rowOff>76200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95250</xdr:rowOff>
        </xdr:from>
        <xdr:to>
          <xdr:col>3</xdr:col>
          <xdr:colOff>95250</xdr:colOff>
          <xdr:row>21</xdr:row>
          <xdr:rowOff>76200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85725</xdr:rowOff>
        </xdr:from>
        <xdr:to>
          <xdr:col>3</xdr:col>
          <xdr:colOff>104775</xdr:colOff>
          <xdr:row>24</xdr:row>
          <xdr:rowOff>66675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13</xdr:row>
          <xdr:rowOff>95250</xdr:rowOff>
        </xdr:from>
        <xdr:to>
          <xdr:col>43</xdr:col>
          <xdr:colOff>95250</xdr:colOff>
          <xdr:row>15</xdr:row>
          <xdr:rowOff>76200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14</xdr:row>
          <xdr:rowOff>104775</xdr:rowOff>
        </xdr:from>
        <xdr:to>
          <xdr:col>43</xdr:col>
          <xdr:colOff>95250</xdr:colOff>
          <xdr:row>16</xdr:row>
          <xdr:rowOff>85725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15</xdr:row>
          <xdr:rowOff>95250</xdr:rowOff>
        </xdr:from>
        <xdr:to>
          <xdr:col>43</xdr:col>
          <xdr:colOff>95250</xdr:colOff>
          <xdr:row>17</xdr:row>
          <xdr:rowOff>76200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19</xdr:row>
          <xdr:rowOff>95250</xdr:rowOff>
        </xdr:from>
        <xdr:to>
          <xdr:col>43</xdr:col>
          <xdr:colOff>95250</xdr:colOff>
          <xdr:row>21</xdr:row>
          <xdr:rowOff>76200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22</xdr:row>
          <xdr:rowOff>85725</xdr:rowOff>
        </xdr:from>
        <xdr:to>
          <xdr:col>43</xdr:col>
          <xdr:colOff>104775</xdr:colOff>
          <xdr:row>24</xdr:row>
          <xdr:rowOff>66675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41</xdr:col>
      <xdr:colOff>8283</xdr:colOff>
      <xdr:row>47</xdr:row>
      <xdr:rowOff>1</xdr:rowOff>
    </xdr:from>
    <xdr:to>
      <xdr:col>64</xdr:col>
      <xdr:colOff>0</xdr:colOff>
      <xdr:row>53</xdr:row>
      <xdr:rowOff>0</xdr:rowOff>
    </xdr:to>
    <xdr:sp macro="" textlink="">
      <xdr:nvSpPr>
        <xdr:cNvPr id="12" name="正方形/長方形 11"/>
        <xdr:cNvSpPr/>
      </xdr:nvSpPr>
      <xdr:spPr>
        <a:xfrm>
          <a:off x="7139609" y="8108675"/>
          <a:ext cx="3992217" cy="104360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800" b="1">
            <a:solidFill>
              <a:schemeClr val="tx1"/>
            </a:solidFill>
          </a:endParaRPr>
        </a:p>
      </xdr:txBody>
    </xdr:sp>
    <xdr:clientData/>
  </xdr:twoCellAnchor>
  <xdr:twoCellAnchor>
    <xdr:from>
      <xdr:col>40</xdr:col>
      <xdr:colOff>0</xdr:colOff>
      <xdr:row>27</xdr:row>
      <xdr:rowOff>0</xdr:rowOff>
    </xdr:from>
    <xdr:to>
      <xdr:col>67</xdr:col>
      <xdr:colOff>8283</xdr:colOff>
      <xdr:row>40</xdr:row>
      <xdr:rowOff>157370</xdr:rowOff>
    </xdr:to>
    <xdr:sp macro="" textlink="">
      <xdr:nvSpPr>
        <xdr:cNvPr id="13" name="正方形/長方形 12"/>
        <xdr:cNvSpPr/>
      </xdr:nvSpPr>
      <xdr:spPr>
        <a:xfrm>
          <a:off x="6957391" y="4696239"/>
          <a:ext cx="4704522" cy="2418522"/>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800" b="1">
            <a:solidFill>
              <a:schemeClr val="tx1"/>
            </a:solidFill>
          </a:endParaRPr>
        </a:p>
      </xdr:txBody>
    </xdr:sp>
    <xdr:clientData/>
  </xdr:twoCellAnchor>
  <xdr:twoCellAnchor>
    <xdr:from>
      <xdr:col>65</xdr:col>
      <xdr:colOff>165652</xdr:colOff>
      <xdr:row>49</xdr:row>
      <xdr:rowOff>8282</xdr:rowOff>
    </xdr:from>
    <xdr:to>
      <xdr:col>93</xdr:col>
      <xdr:colOff>66261</xdr:colOff>
      <xdr:row>56</xdr:row>
      <xdr:rowOff>74542</xdr:rowOff>
    </xdr:to>
    <xdr:sp macro="" textlink="">
      <xdr:nvSpPr>
        <xdr:cNvPr id="14" name="四角形吹き出し 13"/>
        <xdr:cNvSpPr/>
      </xdr:nvSpPr>
      <xdr:spPr>
        <a:xfrm>
          <a:off x="11471413" y="8464825"/>
          <a:ext cx="4770783" cy="1250674"/>
        </a:xfrm>
        <a:prstGeom prst="wedgeRectCallout">
          <a:avLst>
            <a:gd name="adj1" fmla="val -54543"/>
            <a:gd name="adj2" fmla="val -18824"/>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chemeClr val="tx1"/>
              </a:solidFill>
            </a:rPr>
            <a:t>令和</a:t>
          </a:r>
          <a:r>
            <a:rPr kumimoji="1" lang="en-US" altLang="ja-JP" sz="1800" b="1">
              <a:solidFill>
                <a:schemeClr val="tx1"/>
              </a:solidFill>
            </a:rPr>
            <a:t>5</a:t>
          </a:r>
          <a:r>
            <a:rPr kumimoji="1" lang="ja-JP" altLang="en-US" sz="1800" b="1">
              <a:solidFill>
                <a:schemeClr val="tx1"/>
              </a:solidFill>
            </a:rPr>
            <a:t>年</a:t>
          </a:r>
          <a:r>
            <a:rPr kumimoji="1" lang="en-US" altLang="ja-JP" sz="1800" b="1">
              <a:solidFill>
                <a:schemeClr val="tx1"/>
              </a:solidFill>
            </a:rPr>
            <a:t>10</a:t>
          </a:r>
          <a:r>
            <a:rPr kumimoji="1" lang="ja-JP" altLang="en-US" sz="1800" b="1">
              <a:solidFill>
                <a:schemeClr val="tx1"/>
              </a:solidFill>
            </a:rPr>
            <a:t>月</a:t>
          </a:r>
          <a:r>
            <a:rPr kumimoji="1" lang="en-US" altLang="ja-JP" sz="1800" b="1">
              <a:solidFill>
                <a:schemeClr val="tx1"/>
              </a:solidFill>
            </a:rPr>
            <a:t>1</a:t>
          </a:r>
          <a:r>
            <a:rPr kumimoji="1" lang="ja-JP" altLang="en-US" sz="1800" b="1">
              <a:solidFill>
                <a:schemeClr val="tx1"/>
              </a:solidFill>
            </a:rPr>
            <a:t>日から令和</a:t>
          </a:r>
          <a:r>
            <a:rPr kumimoji="1" lang="en-US" altLang="ja-JP" sz="1800" b="1">
              <a:solidFill>
                <a:schemeClr val="tx1"/>
              </a:solidFill>
            </a:rPr>
            <a:t>6</a:t>
          </a:r>
          <a:r>
            <a:rPr kumimoji="1" lang="ja-JP" altLang="en-US" sz="1800" b="1">
              <a:solidFill>
                <a:schemeClr val="tx1"/>
              </a:solidFill>
            </a:rPr>
            <a:t>年</a:t>
          </a:r>
          <a:r>
            <a:rPr kumimoji="1" lang="en-US" altLang="ja-JP" sz="1800" b="1">
              <a:solidFill>
                <a:schemeClr val="tx1"/>
              </a:solidFill>
            </a:rPr>
            <a:t>3</a:t>
          </a:r>
          <a:r>
            <a:rPr kumimoji="1" lang="ja-JP" altLang="en-US" sz="1800" b="1">
              <a:solidFill>
                <a:schemeClr val="tx1"/>
              </a:solidFill>
            </a:rPr>
            <a:t>月</a:t>
          </a:r>
          <a:r>
            <a:rPr kumimoji="1" lang="en-US" altLang="ja-JP" sz="1800" b="1">
              <a:solidFill>
                <a:schemeClr val="tx1"/>
              </a:solidFill>
            </a:rPr>
            <a:t>31</a:t>
          </a:r>
          <a:r>
            <a:rPr kumimoji="1" lang="ja-JP" altLang="en-US" sz="1800" b="1">
              <a:solidFill>
                <a:schemeClr val="tx1"/>
              </a:solidFill>
            </a:rPr>
            <a:t>日の間で、</a:t>
          </a:r>
          <a:r>
            <a:rPr kumimoji="1" lang="ja-JP" altLang="en-US" sz="1800" b="1">
              <a:solidFill>
                <a:srgbClr val="FF0000"/>
              </a:solidFill>
            </a:rPr>
            <a:t>「段階１」以上となった期間</a:t>
          </a:r>
          <a:r>
            <a:rPr kumimoji="1" lang="ja-JP" altLang="en-US" sz="1800" b="1">
              <a:solidFill>
                <a:schemeClr val="tx1"/>
              </a:solidFill>
            </a:rPr>
            <a:t>です。</a:t>
          </a:r>
          <a:endParaRPr kumimoji="1" lang="en-US" altLang="ja-JP" sz="1800" b="1">
            <a:solidFill>
              <a:schemeClr val="tx1"/>
            </a:solidFill>
          </a:endParaRPr>
        </a:p>
        <a:p>
          <a:pPr algn="l"/>
          <a:r>
            <a:rPr kumimoji="1" lang="ja-JP" altLang="en-US" sz="1800" b="1">
              <a:solidFill>
                <a:schemeClr val="tx1"/>
              </a:solidFill>
            </a:rPr>
            <a:t>（宮城県疾病・感染症対策課で記載します。）</a:t>
          </a:r>
        </a:p>
      </xdr:txBody>
    </xdr:sp>
    <xdr:clientData fPrintsWithSheet="0"/>
  </xdr:twoCellAnchor>
  <xdr:twoCellAnchor>
    <xdr:from>
      <xdr:col>69</xdr:col>
      <xdr:colOff>57978</xdr:colOff>
      <xdr:row>25</xdr:row>
      <xdr:rowOff>99389</xdr:rowOff>
    </xdr:from>
    <xdr:to>
      <xdr:col>99</xdr:col>
      <xdr:colOff>57978</xdr:colOff>
      <xdr:row>41</xdr:row>
      <xdr:rowOff>41412</xdr:rowOff>
    </xdr:to>
    <xdr:sp macro="" textlink="">
      <xdr:nvSpPr>
        <xdr:cNvPr id="15" name="四角形吹き出し 14"/>
        <xdr:cNvSpPr/>
      </xdr:nvSpPr>
      <xdr:spPr>
        <a:xfrm>
          <a:off x="12059478" y="4447759"/>
          <a:ext cx="5218043" cy="2724979"/>
        </a:xfrm>
        <a:prstGeom prst="wedgeRectCallout">
          <a:avLst>
            <a:gd name="adj1" fmla="val -56105"/>
            <a:gd name="adj2" fmla="val -1605"/>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chemeClr val="tx1"/>
              </a:solidFill>
            </a:rPr>
            <a:t>●下記の対象期間（例では</a:t>
          </a:r>
          <a:r>
            <a:rPr kumimoji="1" lang="en-US" altLang="ja-JP" sz="1800" b="1">
              <a:solidFill>
                <a:schemeClr val="tx1"/>
              </a:solidFill>
            </a:rPr>
            <a:t>2024/1/1</a:t>
          </a:r>
          <a:r>
            <a:rPr kumimoji="1" lang="ja-JP" altLang="en-US" sz="1800" b="1">
              <a:solidFill>
                <a:schemeClr val="tx1"/>
              </a:solidFill>
            </a:rPr>
            <a:t>～</a:t>
          </a:r>
          <a:r>
            <a:rPr kumimoji="1" lang="en-US" altLang="ja-JP" sz="1800" b="1">
              <a:solidFill>
                <a:schemeClr val="tx1"/>
              </a:solidFill>
            </a:rPr>
            <a:t>2024/1/31</a:t>
          </a:r>
          <a:r>
            <a:rPr kumimoji="1" lang="ja-JP" altLang="en-US" sz="1800" b="1">
              <a:solidFill>
                <a:schemeClr val="tx1"/>
              </a:solidFill>
            </a:rPr>
            <a:t>までの</a:t>
          </a:r>
          <a:r>
            <a:rPr kumimoji="1" lang="en-US" altLang="ja-JP" sz="1800" b="1">
              <a:solidFill>
                <a:schemeClr val="tx1"/>
              </a:solidFill>
            </a:rPr>
            <a:t>31</a:t>
          </a:r>
          <a:r>
            <a:rPr kumimoji="1" lang="ja-JP" altLang="en-US" sz="1800" b="1">
              <a:solidFill>
                <a:schemeClr val="tx1"/>
              </a:solidFill>
            </a:rPr>
            <a:t>日間）に</a:t>
          </a:r>
          <a:r>
            <a:rPr kumimoji="1" lang="ja-JP" altLang="en-US" sz="1800" b="1" u="sng">
              <a:solidFill>
                <a:srgbClr val="FF0000"/>
              </a:solidFill>
            </a:rPr>
            <a:t>使用した</a:t>
          </a:r>
          <a:r>
            <a:rPr kumimoji="1" lang="ja-JP" altLang="en-US" sz="1800" b="1">
              <a:solidFill>
                <a:schemeClr val="tx1"/>
              </a:solidFill>
            </a:rPr>
            <a:t>個人防護具の実績を記入</a:t>
          </a:r>
          <a:endParaRPr kumimoji="1" lang="en-US" altLang="ja-JP" sz="1800" b="1">
            <a:solidFill>
              <a:schemeClr val="tx1"/>
            </a:solidFill>
          </a:endParaRPr>
        </a:p>
        <a:p>
          <a:pPr algn="l"/>
          <a:r>
            <a:rPr kumimoji="1" lang="ja-JP" altLang="en-US" sz="1400" b="0">
              <a:solidFill>
                <a:schemeClr val="tx1"/>
              </a:solidFill>
            </a:rPr>
            <a:t>　</a:t>
          </a:r>
          <a:r>
            <a:rPr kumimoji="1" lang="en-US" altLang="ja-JP" sz="1400" b="0">
              <a:solidFill>
                <a:schemeClr val="tx1"/>
              </a:solidFill>
            </a:rPr>
            <a:t>※</a:t>
          </a:r>
          <a:r>
            <a:rPr kumimoji="1" lang="ja-JP" altLang="en-US" sz="1400" b="0">
              <a:solidFill>
                <a:schemeClr val="tx1"/>
              </a:solidFill>
            </a:rPr>
            <a:t>実支出費は小数点以下切り捨て</a:t>
          </a:r>
          <a:endParaRPr kumimoji="1" lang="en-US" altLang="ja-JP" sz="1400" b="0">
            <a:solidFill>
              <a:schemeClr val="tx1"/>
            </a:solidFill>
          </a:endParaRPr>
        </a:p>
        <a:p>
          <a:pPr algn="l"/>
          <a:r>
            <a:rPr kumimoji="1" lang="ja-JP" altLang="en-US" sz="1800" b="1">
              <a:solidFill>
                <a:schemeClr val="tx1"/>
              </a:solidFill>
            </a:rPr>
            <a:t>●「個人防護具使用数量管理表」等により、対象期間に</a:t>
          </a:r>
          <a:r>
            <a:rPr kumimoji="1" lang="ja-JP" altLang="en-US" sz="1800" b="1" u="sng">
              <a:solidFill>
                <a:srgbClr val="FF0000"/>
              </a:solidFill>
            </a:rPr>
            <a:t>使用した数量を明確</a:t>
          </a:r>
          <a:r>
            <a:rPr kumimoji="1" lang="ja-JP" altLang="en-US" sz="1800" b="1">
              <a:solidFill>
                <a:schemeClr val="tx1"/>
              </a:solidFill>
            </a:rPr>
            <a:t>にすること。</a:t>
          </a:r>
          <a:endParaRPr kumimoji="1" lang="en-US" altLang="ja-JP" sz="1800" b="1">
            <a:solidFill>
              <a:schemeClr val="tx1"/>
            </a:solidFill>
          </a:endParaRPr>
        </a:p>
        <a:p>
          <a:pPr algn="l"/>
          <a:r>
            <a:rPr kumimoji="1" lang="ja-JP" altLang="en-US" sz="1800" b="1">
              <a:solidFill>
                <a:schemeClr val="tx1"/>
              </a:solidFill>
            </a:rPr>
            <a:t>●各個人防護具の単価は、可能な限り同一のものを使用すること。</a:t>
          </a:r>
          <a:endParaRPr kumimoji="1" lang="en-US" altLang="ja-JP" sz="1800" b="1">
            <a:solidFill>
              <a:schemeClr val="tx1"/>
            </a:solidFill>
          </a:endParaRPr>
        </a:p>
        <a:p>
          <a:pPr algn="l"/>
          <a:r>
            <a:rPr kumimoji="1" lang="ja-JP" altLang="en-US" sz="1800" b="1">
              <a:solidFill>
                <a:schemeClr val="tx1"/>
              </a:solidFill>
            </a:rPr>
            <a:t>●添付する納品書は、必ず使用日より前に納品されていること。</a:t>
          </a:r>
          <a:endParaRPr kumimoji="1" lang="en-US" altLang="ja-JP" sz="1800" b="1">
            <a:solidFill>
              <a:schemeClr val="tx1"/>
            </a:solidFill>
          </a:endParaRPr>
        </a:p>
      </xdr:txBody>
    </xdr:sp>
    <xdr:clientData fPrintsWithSheet="0"/>
  </xdr:twoCellAnchor>
  <xdr:twoCellAnchor>
    <xdr:from>
      <xdr:col>64</xdr:col>
      <xdr:colOff>49696</xdr:colOff>
      <xdr:row>41</xdr:row>
      <xdr:rowOff>24847</xdr:rowOff>
    </xdr:from>
    <xdr:to>
      <xdr:col>77</xdr:col>
      <xdr:colOff>149088</xdr:colOff>
      <xdr:row>48</xdr:row>
      <xdr:rowOff>91107</xdr:rowOff>
    </xdr:to>
    <xdr:sp macro="" textlink="">
      <xdr:nvSpPr>
        <xdr:cNvPr id="2" name="屈折矢印 1"/>
        <xdr:cNvSpPr/>
      </xdr:nvSpPr>
      <xdr:spPr>
        <a:xfrm>
          <a:off x="11181522" y="7156173"/>
          <a:ext cx="2360544" cy="1217543"/>
        </a:xfrm>
        <a:prstGeom prst="bentUpArrow">
          <a:avLst>
            <a:gd name="adj1" fmla="val 11752"/>
            <a:gd name="adj2" fmla="val 16980"/>
            <a:gd name="adj3" fmla="val 19444"/>
          </a:avLst>
        </a:prstGeom>
        <a:solidFill>
          <a:schemeClr val="tx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b="1">
            <a:solidFill>
              <a:schemeClr val="tx1"/>
            </a:solidFill>
          </a:endParaRPr>
        </a:p>
      </xdr:txBody>
    </xdr:sp>
    <xdr:clientData/>
  </xdr:twoCellAnchor>
  <xdr:twoCellAnchor>
    <xdr:from>
      <xdr:col>65</xdr:col>
      <xdr:colOff>57978</xdr:colOff>
      <xdr:row>20</xdr:row>
      <xdr:rowOff>157369</xdr:rowOff>
    </xdr:from>
    <xdr:to>
      <xdr:col>76</xdr:col>
      <xdr:colOff>16566</xdr:colOff>
      <xdr:row>22</xdr:row>
      <xdr:rowOff>24848</xdr:rowOff>
    </xdr:to>
    <xdr:sp macro="" textlink="">
      <xdr:nvSpPr>
        <xdr:cNvPr id="18" name="正方形/長方形 17"/>
        <xdr:cNvSpPr/>
      </xdr:nvSpPr>
      <xdr:spPr>
        <a:xfrm>
          <a:off x="11363739" y="3636065"/>
          <a:ext cx="1871870" cy="21534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800" b="1">
            <a:solidFill>
              <a:schemeClr val="tx1"/>
            </a:solidFill>
          </a:endParaRPr>
        </a:p>
      </xdr:txBody>
    </xdr:sp>
    <xdr:clientData/>
  </xdr:twoCellAnchor>
  <xdr:twoCellAnchor>
    <xdr:from>
      <xdr:col>8</xdr:col>
      <xdr:colOff>74544</xdr:colOff>
      <xdr:row>17</xdr:row>
      <xdr:rowOff>41412</xdr:rowOff>
    </xdr:from>
    <xdr:to>
      <xdr:col>32</xdr:col>
      <xdr:colOff>157370</xdr:colOff>
      <xdr:row>18</xdr:row>
      <xdr:rowOff>124238</xdr:rowOff>
    </xdr:to>
    <xdr:sp macro="" textlink="">
      <xdr:nvSpPr>
        <xdr:cNvPr id="19" name="四角形吹き出し 18"/>
        <xdr:cNvSpPr/>
      </xdr:nvSpPr>
      <xdr:spPr>
        <a:xfrm>
          <a:off x="1466022" y="2998303"/>
          <a:ext cx="4257261" cy="256761"/>
        </a:xfrm>
        <a:prstGeom prst="wedgeRectCallout">
          <a:avLst>
            <a:gd name="adj1" fmla="val -59755"/>
            <a:gd name="adj2" fmla="val 39673"/>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補助要件の確認に使用するため、必ず回答すること。</a:t>
          </a:r>
          <a:endParaRPr kumimoji="1" lang="en-US" altLang="ja-JP" sz="1400" b="1">
            <a:solidFill>
              <a:schemeClr val="tx1"/>
            </a:solidFill>
          </a:endParaRPr>
        </a:p>
      </xdr:txBody>
    </xdr:sp>
    <xdr:clientData fPrintsWithSheet="0"/>
  </xdr:twoCellAnchor>
  <xdr:twoCellAnchor>
    <xdr:from>
      <xdr:col>49</xdr:col>
      <xdr:colOff>24847</xdr:colOff>
      <xdr:row>85</xdr:row>
      <xdr:rowOff>16565</xdr:rowOff>
    </xdr:from>
    <xdr:to>
      <xdr:col>79</xdr:col>
      <xdr:colOff>74542</xdr:colOff>
      <xdr:row>88</xdr:row>
      <xdr:rowOff>124239</xdr:rowOff>
    </xdr:to>
    <xdr:sp macro="" textlink="">
      <xdr:nvSpPr>
        <xdr:cNvPr id="20" name="正方形/長方形 19"/>
        <xdr:cNvSpPr/>
      </xdr:nvSpPr>
      <xdr:spPr>
        <a:xfrm flipV="1">
          <a:off x="8547651" y="15629282"/>
          <a:ext cx="5267739" cy="62947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72</xdr:col>
      <xdr:colOff>132521</xdr:colOff>
      <xdr:row>77</xdr:row>
      <xdr:rowOff>173934</xdr:rowOff>
    </xdr:from>
    <xdr:to>
      <xdr:col>98</xdr:col>
      <xdr:colOff>74543</xdr:colOff>
      <xdr:row>84</xdr:row>
      <xdr:rowOff>91107</xdr:rowOff>
    </xdr:to>
    <xdr:sp macro="" textlink="">
      <xdr:nvSpPr>
        <xdr:cNvPr id="23" name="四角形吹き出し 22">
          <a:extLst>
            <a:ext uri="{FF2B5EF4-FFF2-40B4-BE49-F238E27FC236}">
              <a16:creationId xmlns:a16="http://schemas.microsoft.com/office/drawing/2014/main" id="{00000000-0008-0000-0100-000005000000}"/>
            </a:ext>
          </a:extLst>
        </xdr:cNvPr>
        <xdr:cNvSpPr/>
      </xdr:nvSpPr>
      <xdr:spPr>
        <a:xfrm>
          <a:off x="12655825" y="14395173"/>
          <a:ext cx="4464327" cy="1134717"/>
        </a:xfrm>
        <a:prstGeom prst="wedgeRectCallout">
          <a:avLst>
            <a:gd name="adj1" fmla="val -56293"/>
            <a:gd name="adj2" fmla="val 55858"/>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0" lang="ja-JP" altLang="en-US" sz="1400" b="1">
              <a:solidFill>
                <a:schemeClr val="tx1"/>
              </a:solidFill>
              <a:effectLst/>
              <a:latin typeface="+mn-ea"/>
              <a:ea typeface="+mn-ea"/>
              <a:cs typeface="+mn-cs"/>
            </a:rPr>
            <a:t>簡易診察室や付帯する備品の項目が不足する場合は、設備名称に別紙参考と記載し、「付帯する備品内訳書」に内訳を記載願います。</a:t>
          </a:r>
          <a:endParaRPr kumimoji="0" lang="en-US" altLang="ja-JP" sz="1400" b="1">
            <a:solidFill>
              <a:schemeClr val="tx1"/>
            </a:solidFill>
            <a:effectLst/>
            <a:latin typeface="+mn-ea"/>
            <a:ea typeface="+mn-ea"/>
            <a:cs typeface="+mn-cs"/>
          </a:endParaRPr>
        </a:p>
        <a:p>
          <a:pPr algn="l"/>
          <a:r>
            <a:rPr kumimoji="0" lang="ja-JP" altLang="en-US" sz="1400" b="1">
              <a:solidFill>
                <a:schemeClr val="tx1"/>
              </a:solidFill>
              <a:effectLst/>
              <a:latin typeface="+mn-ea"/>
              <a:ea typeface="+mn-ea"/>
              <a:cs typeface="+mn-cs"/>
            </a:rPr>
            <a:t>なお、実支出費は合計金額を記載願います。</a:t>
          </a:r>
          <a:endParaRPr kumimoji="1" lang="ja-JP" altLang="en-US" sz="1200" b="0">
            <a:solidFill>
              <a:schemeClr val="tx1"/>
            </a:solidFill>
            <a:latin typeface="+mn-ea"/>
            <a:ea typeface="+mn-ea"/>
          </a:endParaRPr>
        </a:p>
      </xdr:txBody>
    </xdr:sp>
    <xdr:clientData fPrintsWithSheet="0"/>
  </xdr:twoCellAnchor>
  <xdr:twoCellAnchor>
    <xdr:from>
      <xdr:col>19</xdr:col>
      <xdr:colOff>124240</xdr:colOff>
      <xdr:row>24</xdr:row>
      <xdr:rowOff>157368</xdr:rowOff>
    </xdr:from>
    <xdr:to>
      <xdr:col>35</xdr:col>
      <xdr:colOff>74544</xdr:colOff>
      <xdr:row>27</xdr:row>
      <xdr:rowOff>107673</xdr:rowOff>
    </xdr:to>
    <xdr:sp macro="" textlink="">
      <xdr:nvSpPr>
        <xdr:cNvPr id="25" name="四角形吹き出し 24"/>
        <xdr:cNvSpPr/>
      </xdr:nvSpPr>
      <xdr:spPr>
        <a:xfrm>
          <a:off x="3429001" y="4331803"/>
          <a:ext cx="2733260" cy="472109"/>
        </a:xfrm>
        <a:prstGeom prst="wedgeRectCallout">
          <a:avLst>
            <a:gd name="adj1" fmla="val -59755"/>
            <a:gd name="adj2" fmla="val 39673"/>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使用枚数は個人防護具使用数量管理表の対象期間の数量と一致すること</a:t>
          </a:r>
          <a:endParaRPr kumimoji="1" lang="en-US" altLang="ja-JP" sz="1100" b="1">
            <a:solidFill>
              <a:schemeClr val="tx1"/>
            </a:solidFill>
          </a:endParaRPr>
        </a:p>
      </xdr:txBody>
    </xdr:sp>
    <xdr:clientData fPrintsWithSheet="0"/>
  </xdr:twoCellAnchor>
  <xdr:twoCellAnchor>
    <xdr:from>
      <xdr:col>68</xdr:col>
      <xdr:colOff>8282</xdr:colOff>
      <xdr:row>56</xdr:row>
      <xdr:rowOff>149088</xdr:rowOff>
    </xdr:from>
    <xdr:to>
      <xdr:col>91</xdr:col>
      <xdr:colOff>132521</xdr:colOff>
      <xdr:row>60</xdr:row>
      <xdr:rowOff>24849</xdr:rowOff>
    </xdr:to>
    <xdr:sp macro="" textlink="">
      <xdr:nvSpPr>
        <xdr:cNvPr id="29" name="四角形吹き出し 28">
          <a:extLst>
            <a:ext uri="{FF2B5EF4-FFF2-40B4-BE49-F238E27FC236}">
              <a16:creationId xmlns:a16="http://schemas.microsoft.com/office/drawing/2014/main" id="{00000000-0008-0000-0100-000005000000}"/>
            </a:ext>
          </a:extLst>
        </xdr:cNvPr>
        <xdr:cNvSpPr/>
      </xdr:nvSpPr>
      <xdr:spPr>
        <a:xfrm>
          <a:off x="11835847" y="9790045"/>
          <a:ext cx="4124739" cy="505239"/>
        </a:xfrm>
        <a:prstGeom prst="wedgeRectCallout">
          <a:avLst>
            <a:gd name="adj1" fmla="val -45340"/>
            <a:gd name="adj2" fmla="val 87903"/>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入力した金額　＝　納品書等の合計金額</a:t>
          </a:r>
          <a:endParaRPr kumimoji="1" lang="en-US" altLang="ja-JP" sz="1400" b="1">
            <a:solidFill>
              <a:srgbClr val="FF0000"/>
            </a:solidFill>
            <a:latin typeface="+mn-ea"/>
            <a:ea typeface="+mn-ea"/>
          </a:endParaRPr>
        </a:p>
        <a:p>
          <a:pPr algn="l"/>
          <a:r>
            <a:rPr kumimoji="1" lang="ja-JP" altLang="en-US" sz="1000" b="0">
              <a:solidFill>
                <a:schemeClr val="tx1"/>
              </a:solidFill>
              <a:latin typeface="+mn-ea"/>
              <a:ea typeface="+mn-ea"/>
            </a:rPr>
            <a:t>となるように</a:t>
          </a:r>
          <a:r>
            <a:rPr kumimoji="1" lang="ja-JP" altLang="en-US" sz="1000" b="0">
              <a:solidFill>
                <a:srgbClr val="FF0000"/>
              </a:solidFill>
              <a:latin typeface="+mn-ea"/>
              <a:ea typeface="+mn-ea"/>
            </a:rPr>
            <a:t>必ず</a:t>
          </a:r>
          <a:r>
            <a:rPr kumimoji="1" lang="ja-JP" altLang="en-US" sz="1000" b="0">
              <a:solidFill>
                <a:schemeClr val="tx1"/>
              </a:solidFill>
              <a:latin typeface="+mn-ea"/>
              <a:ea typeface="+mn-ea"/>
            </a:rPr>
            <a:t>確認願います！なお、金額は税込みでお願いします</a:t>
          </a:r>
          <a:r>
            <a:rPr kumimoji="1" lang="ja-JP" altLang="en-US" sz="1050" b="0">
              <a:solidFill>
                <a:schemeClr val="tx1"/>
              </a:solidFill>
              <a:latin typeface="+mn-ea"/>
              <a:ea typeface="+mn-ea"/>
            </a:rPr>
            <a:t>。</a:t>
          </a:r>
          <a:endParaRPr kumimoji="1" lang="en-US" altLang="ja-JP" sz="1050" b="0">
            <a:solidFill>
              <a:schemeClr val="tx1"/>
            </a:solidFill>
            <a:latin typeface="+mn-ea"/>
            <a:ea typeface="+mn-ea"/>
          </a:endParaRPr>
        </a:p>
      </xdr:txBody>
    </xdr:sp>
    <xdr:clientData fPrintsWithSheet="0"/>
  </xdr:twoCellAnchor>
  <xdr:twoCellAnchor>
    <xdr:from>
      <xdr:col>0</xdr:col>
      <xdr:colOff>0</xdr:colOff>
      <xdr:row>101</xdr:row>
      <xdr:rowOff>107673</xdr:rowOff>
    </xdr:from>
    <xdr:to>
      <xdr:col>24</xdr:col>
      <xdr:colOff>140804</xdr:colOff>
      <xdr:row>106</xdr:row>
      <xdr:rowOff>49695</xdr:rowOff>
    </xdr:to>
    <xdr:sp macro="" textlink="">
      <xdr:nvSpPr>
        <xdr:cNvPr id="31" name="四角形吹き出し 30">
          <a:extLst>
            <a:ext uri="{FF2B5EF4-FFF2-40B4-BE49-F238E27FC236}">
              <a16:creationId xmlns:a16="http://schemas.microsoft.com/office/drawing/2014/main" id="{00000000-0008-0000-0100-000005000000}"/>
            </a:ext>
          </a:extLst>
        </xdr:cNvPr>
        <xdr:cNvSpPr/>
      </xdr:nvSpPr>
      <xdr:spPr>
        <a:xfrm>
          <a:off x="0" y="16556934"/>
          <a:ext cx="4315239" cy="770283"/>
        </a:xfrm>
        <a:prstGeom prst="wedgeRectCallout">
          <a:avLst>
            <a:gd name="adj1" fmla="val 57267"/>
            <a:gd name="adj2" fmla="val 13992"/>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400" b="1">
              <a:solidFill>
                <a:schemeClr val="tx1"/>
              </a:solidFill>
              <a:effectLst/>
              <a:latin typeface="+mn-ea"/>
              <a:ea typeface="+mn-ea"/>
              <a:cs typeface="+mn-cs"/>
            </a:rPr>
            <a:t>　</a:t>
          </a:r>
          <a:r>
            <a:rPr lang="ja-JP" altLang="en-US" sz="1100" b="1">
              <a:solidFill>
                <a:schemeClr val="tx1"/>
              </a:solidFill>
              <a:effectLst/>
              <a:latin typeface="+mn-ea"/>
              <a:ea typeface="+mn-ea"/>
              <a:cs typeface="+mn-cs"/>
            </a:rPr>
            <a:t>「交付決定額」の欄に、当課から送付された、交付決定の指令書に記載されている金額を記入願います。</a:t>
          </a:r>
          <a:endParaRPr lang="en-US" altLang="ja-JP" sz="1100" b="1">
            <a:solidFill>
              <a:schemeClr val="tx1"/>
            </a:solidFill>
            <a:effectLst/>
            <a:latin typeface="+mn-ea"/>
            <a:ea typeface="+mn-ea"/>
            <a:cs typeface="+mn-cs"/>
          </a:endParaRPr>
        </a:p>
        <a:p>
          <a:pPr algn="l"/>
          <a:r>
            <a:rPr kumimoji="1" lang="ja-JP" altLang="en-US" sz="1100" b="1">
              <a:solidFill>
                <a:schemeClr val="tx1"/>
              </a:solidFill>
              <a:effectLst/>
              <a:latin typeface="+mn-ea"/>
              <a:ea typeface="+mn-ea"/>
              <a:cs typeface="+mn-cs"/>
            </a:rPr>
            <a:t>　こちらの金額が、補助の上限額となりますので</a:t>
          </a:r>
          <a:r>
            <a:rPr kumimoji="1" lang="ja-JP" altLang="en-US" sz="1400" b="1" u="none">
              <a:solidFill>
                <a:srgbClr val="FF0000"/>
              </a:solidFill>
              <a:effectLst/>
              <a:latin typeface="+mn-ea"/>
              <a:ea typeface="+mn-ea"/>
              <a:cs typeface="+mn-cs"/>
            </a:rPr>
            <a:t>必ず記入</a:t>
          </a:r>
          <a:r>
            <a:rPr kumimoji="1" lang="ja-JP" altLang="en-US" sz="1100" b="1">
              <a:solidFill>
                <a:schemeClr val="tx1"/>
              </a:solidFill>
              <a:effectLst/>
              <a:latin typeface="+mn-ea"/>
              <a:ea typeface="+mn-ea"/>
              <a:cs typeface="+mn-cs"/>
            </a:rPr>
            <a:t>願います。</a:t>
          </a:r>
          <a:endParaRPr kumimoji="1" lang="ja-JP" altLang="en-US" sz="1050" b="0">
            <a:solidFill>
              <a:schemeClr val="tx1"/>
            </a:solidFill>
            <a:latin typeface="+mn-ea"/>
            <a:ea typeface="+mn-ea"/>
          </a:endParaRPr>
        </a:p>
      </xdr:txBody>
    </xdr:sp>
    <xdr:clientData fPrintsWithSheet="0"/>
  </xdr:twoCellAnchor>
  <xdr:twoCellAnchor>
    <xdr:from>
      <xdr:col>27</xdr:col>
      <xdr:colOff>0</xdr:colOff>
      <xdr:row>102</xdr:row>
      <xdr:rowOff>0</xdr:rowOff>
    </xdr:from>
    <xdr:to>
      <xdr:col>33</xdr:col>
      <xdr:colOff>16564</xdr:colOff>
      <xdr:row>106</xdr:row>
      <xdr:rowOff>33131</xdr:rowOff>
    </xdr:to>
    <xdr:sp macro="" textlink="">
      <xdr:nvSpPr>
        <xdr:cNvPr id="32" name="正方形/長方形 31"/>
        <xdr:cNvSpPr/>
      </xdr:nvSpPr>
      <xdr:spPr>
        <a:xfrm>
          <a:off x="4696239" y="16614913"/>
          <a:ext cx="1060173" cy="69574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50</xdr:col>
      <xdr:colOff>0</xdr:colOff>
      <xdr:row>114</xdr:row>
      <xdr:rowOff>0</xdr:rowOff>
    </xdr:from>
    <xdr:to>
      <xdr:col>59</xdr:col>
      <xdr:colOff>8283</xdr:colOff>
      <xdr:row>116</xdr:row>
      <xdr:rowOff>0</xdr:rowOff>
    </xdr:to>
    <xdr:sp macro="" textlink="">
      <xdr:nvSpPr>
        <xdr:cNvPr id="33" name="正方形/長方形 32"/>
        <xdr:cNvSpPr/>
      </xdr:nvSpPr>
      <xdr:spPr>
        <a:xfrm>
          <a:off x="8696739" y="18619304"/>
          <a:ext cx="1573696" cy="33130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61</xdr:col>
      <xdr:colOff>132522</xdr:colOff>
      <xdr:row>113</xdr:row>
      <xdr:rowOff>149089</xdr:rowOff>
    </xdr:from>
    <xdr:to>
      <xdr:col>83</xdr:col>
      <xdr:colOff>82826</xdr:colOff>
      <xdr:row>115</xdr:row>
      <xdr:rowOff>99392</xdr:rowOff>
    </xdr:to>
    <xdr:sp macro="" textlink="">
      <xdr:nvSpPr>
        <xdr:cNvPr id="34" name="四角形吹き出し 33">
          <a:extLst>
            <a:ext uri="{FF2B5EF4-FFF2-40B4-BE49-F238E27FC236}">
              <a16:creationId xmlns:a16="http://schemas.microsoft.com/office/drawing/2014/main" id="{00000000-0008-0000-0100-000005000000}"/>
            </a:ext>
          </a:extLst>
        </xdr:cNvPr>
        <xdr:cNvSpPr/>
      </xdr:nvSpPr>
      <xdr:spPr>
        <a:xfrm>
          <a:off x="10742544" y="18602741"/>
          <a:ext cx="3776869" cy="281608"/>
        </a:xfrm>
        <a:prstGeom prst="wedgeRectCallout">
          <a:avLst>
            <a:gd name="adj1" fmla="val -57445"/>
            <a:gd name="adj2" fmla="val 22816"/>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tx1"/>
              </a:solidFill>
              <a:latin typeface="+mn-ea"/>
              <a:ea typeface="+mn-ea"/>
            </a:rPr>
            <a:t>当事業費に借入金等の財源を使用した場合のみ記入願います。</a:t>
          </a:r>
        </a:p>
      </xdr:txBody>
    </xdr:sp>
    <xdr:clientData fPrintsWithSheet="0"/>
  </xdr:twoCellAnchor>
  <xdr:twoCellAnchor>
    <xdr:from>
      <xdr:col>47</xdr:col>
      <xdr:colOff>140805</xdr:colOff>
      <xdr:row>96</xdr:row>
      <xdr:rowOff>157371</xdr:rowOff>
    </xdr:from>
    <xdr:to>
      <xdr:col>55</xdr:col>
      <xdr:colOff>33130</xdr:colOff>
      <xdr:row>100</xdr:row>
      <xdr:rowOff>157371</xdr:rowOff>
    </xdr:to>
    <xdr:sp macro="" textlink="">
      <xdr:nvSpPr>
        <xdr:cNvPr id="35" name="正方形/長方形 34"/>
        <xdr:cNvSpPr/>
      </xdr:nvSpPr>
      <xdr:spPr>
        <a:xfrm>
          <a:off x="8315740" y="15770088"/>
          <a:ext cx="1283803" cy="670892"/>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42</xdr:col>
      <xdr:colOff>99391</xdr:colOff>
      <xdr:row>102</xdr:row>
      <xdr:rowOff>132521</xdr:rowOff>
    </xdr:from>
    <xdr:to>
      <xdr:col>64</xdr:col>
      <xdr:colOff>107674</xdr:colOff>
      <xdr:row>104</xdr:row>
      <xdr:rowOff>82825</xdr:rowOff>
    </xdr:to>
    <xdr:sp macro="" textlink="">
      <xdr:nvSpPr>
        <xdr:cNvPr id="37" name="四角形吹き出し 36">
          <a:extLst>
            <a:ext uri="{FF2B5EF4-FFF2-40B4-BE49-F238E27FC236}">
              <a16:creationId xmlns:a16="http://schemas.microsoft.com/office/drawing/2014/main" id="{00000000-0008-0000-0100-000005000000}"/>
            </a:ext>
          </a:extLst>
        </xdr:cNvPr>
        <xdr:cNvSpPr/>
      </xdr:nvSpPr>
      <xdr:spPr>
        <a:xfrm>
          <a:off x="7404652" y="16747434"/>
          <a:ext cx="3834848" cy="281608"/>
        </a:xfrm>
        <a:prstGeom prst="wedgeRectCallout">
          <a:avLst>
            <a:gd name="adj1" fmla="val 2595"/>
            <a:gd name="adj2" fmla="val -121302"/>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tx1"/>
              </a:solidFill>
              <a:latin typeface="+mn-ea"/>
              <a:ea typeface="+mn-ea"/>
            </a:rPr>
            <a:t>当事業費に寄付金等の財源を使用した場合のみ記入願います。</a:t>
          </a:r>
        </a:p>
      </xdr:txBody>
    </xdr:sp>
    <xdr:clientData fPrintsWithSheet="0"/>
  </xdr:twoCellAnchor>
  <xdr:twoCellAnchor>
    <xdr:from>
      <xdr:col>39</xdr:col>
      <xdr:colOff>82136</xdr:colOff>
      <xdr:row>77</xdr:row>
      <xdr:rowOff>160132</xdr:rowOff>
    </xdr:from>
    <xdr:to>
      <xdr:col>60</xdr:col>
      <xdr:colOff>95024</xdr:colOff>
      <xdr:row>83</xdr:row>
      <xdr:rowOff>74211</xdr:rowOff>
    </xdr:to>
    <xdr:sp macro="" textlink="">
      <xdr:nvSpPr>
        <xdr:cNvPr id="36" name="四角形吹き出し 35"/>
        <xdr:cNvSpPr/>
      </xdr:nvSpPr>
      <xdr:spPr>
        <a:xfrm>
          <a:off x="6865593" y="14381371"/>
          <a:ext cx="3665518" cy="957688"/>
        </a:xfrm>
        <a:prstGeom prst="wedgeRectCallout">
          <a:avLst>
            <a:gd name="adj1" fmla="val -293"/>
            <a:gd name="adj2" fmla="val 71659"/>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chemeClr val="tx1"/>
              </a:solidFill>
            </a:rPr>
            <a:t>付帯する備品を購入する場合は、</a:t>
          </a:r>
          <a:r>
            <a:rPr kumimoji="1" lang="ja-JP" altLang="en-US" sz="1800" b="1" u="sng">
              <a:solidFill>
                <a:srgbClr val="FF0000"/>
              </a:solidFill>
            </a:rPr>
            <a:t>「導入理由書」</a:t>
          </a:r>
          <a:r>
            <a:rPr kumimoji="1" lang="ja-JP" altLang="en-US" sz="1800" b="1">
              <a:solidFill>
                <a:schemeClr val="tx1"/>
              </a:solidFill>
            </a:rPr>
            <a:t>を必ず提出願います。</a:t>
          </a:r>
        </a:p>
      </xdr:txBody>
    </xdr:sp>
    <xdr:clientData fPrintsWithSheet="0"/>
  </xdr:twoCellAnchor>
  <xdr:twoCellAnchor>
    <xdr:from>
      <xdr:col>60</xdr:col>
      <xdr:colOff>0</xdr:colOff>
      <xdr:row>13</xdr:row>
      <xdr:rowOff>8283</xdr:rowOff>
    </xdr:from>
    <xdr:to>
      <xdr:col>81</xdr:col>
      <xdr:colOff>78542</xdr:colOff>
      <xdr:row>17</xdr:row>
      <xdr:rowOff>116258</xdr:rowOff>
    </xdr:to>
    <xdr:sp macro="" textlink="">
      <xdr:nvSpPr>
        <xdr:cNvPr id="38" name="四角形吹き出し 37">
          <a:extLst>
            <a:ext uri="{FF2B5EF4-FFF2-40B4-BE49-F238E27FC236}">
              <a16:creationId xmlns:a16="http://schemas.microsoft.com/office/drawing/2014/main" id="{00000000-0008-0000-0100-000005000000}"/>
            </a:ext>
          </a:extLst>
        </xdr:cNvPr>
        <xdr:cNvSpPr/>
      </xdr:nvSpPr>
      <xdr:spPr>
        <a:xfrm>
          <a:off x="10436087" y="2269435"/>
          <a:ext cx="3731172" cy="803714"/>
        </a:xfrm>
        <a:prstGeom prst="wedgeRectCallout">
          <a:avLst>
            <a:gd name="adj1" fmla="val -24131"/>
            <a:gd name="adj2" fmla="val 69193"/>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effectLst/>
              <a:latin typeface="+mn-ea"/>
              <a:ea typeface="+mn-ea"/>
            </a:rPr>
            <a:t>診療実績が補助金交付の要件になっているため、必ずどちらかを選択願います。</a:t>
          </a:r>
          <a:endParaRPr kumimoji="1" lang="en-US" altLang="ja-JP" sz="1200" b="0">
            <a:solidFill>
              <a:schemeClr val="tx1"/>
            </a:solidFill>
            <a:effectLst/>
            <a:latin typeface="+mn-ea"/>
            <a:ea typeface="+mn-ea"/>
          </a:endParaRPr>
        </a:p>
        <a:p>
          <a:pPr algn="l"/>
          <a:r>
            <a:rPr kumimoji="1" lang="ja-JP" altLang="en-US" sz="1200" b="0">
              <a:solidFill>
                <a:schemeClr val="tx1"/>
              </a:solidFill>
              <a:effectLst/>
              <a:latin typeface="+mn-ea"/>
              <a:ea typeface="+mn-ea"/>
            </a:rPr>
            <a:t>なお、実績がある場合は、直近の日付を記入願います。</a:t>
          </a:r>
          <a:endParaRPr lang="ja-JP" altLang="ja-JP" sz="1000" b="0">
            <a:solidFill>
              <a:schemeClr val="tx1"/>
            </a:solidFill>
            <a:effectLst/>
          </a:endParaRPr>
        </a:p>
      </xdr:txBody>
    </xdr:sp>
    <xdr:clientData fPrintsWithSheet="0"/>
  </xdr:twoCellAnchor>
  <xdr:twoCellAnchor>
    <xdr:from>
      <xdr:col>40</xdr:col>
      <xdr:colOff>49696</xdr:colOff>
      <xdr:row>18</xdr:row>
      <xdr:rowOff>0</xdr:rowOff>
    </xdr:from>
    <xdr:to>
      <xdr:col>79</xdr:col>
      <xdr:colOff>58549</xdr:colOff>
      <xdr:row>25</xdr:row>
      <xdr:rowOff>66260</xdr:rowOff>
    </xdr:to>
    <xdr:sp macro="" textlink="">
      <xdr:nvSpPr>
        <xdr:cNvPr id="39" name="正方形/長方形 38"/>
        <xdr:cNvSpPr/>
      </xdr:nvSpPr>
      <xdr:spPr>
        <a:xfrm>
          <a:off x="7007087" y="3130826"/>
          <a:ext cx="6792310" cy="1283804"/>
        </a:xfrm>
        <a:prstGeom prst="rect">
          <a:avLst/>
        </a:prstGeom>
        <a:noFill/>
        <a:ln w="38100">
          <a:solidFill>
            <a:srgbClr val="FF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7</xdr:col>
      <xdr:colOff>352425</xdr:colOff>
      <xdr:row>6</xdr:row>
      <xdr:rowOff>152400</xdr:rowOff>
    </xdr:from>
    <xdr:to>
      <xdr:col>12</xdr:col>
      <xdr:colOff>1190625</xdr:colOff>
      <xdr:row>7</xdr:row>
      <xdr:rowOff>314325</xdr:rowOff>
    </xdr:to>
    <xdr:sp macro="" textlink="">
      <xdr:nvSpPr>
        <xdr:cNvPr id="2" name="四角形吹き出し 1"/>
        <xdr:cNvSpPr/>
      </xdr:nvSpPr>
      <xdr:spPr>
        <a:xfrm>
          <a:off x="7905750" y="1790700"/>
          <a:ext cx="4962525" cy="504825"/>
        </a:xfrm>
        <a:prstGeom prst="wedgeRectCallout">
          <a:avLst>
            <a:gd name="adj1" fmla="val -56105"/>
            <a:gd name="adj2" fmla="val -34718"/>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chemeClr val="tx1"/>
              </a:solidFill>
            </a:rPr>
            <a:t>施設名等は自動反映されるため、入力不要です。</a:t>
          </a:r>
        </a:p>
      </xdr:txBody>
    </xdr:sp>
    <xdr:clientData fPrintsWithSheet="0"/>
  </xdr:twoCellAnchor>
  <xdr:twoCellAnchor>
    <xdr:from>
      <xdr:col>15</xdr:col>
      <xdr:colOff>200025</xdr:colOff>
      <xdr:row>19</xdr:row>
      <xdr:rowOff>200025</xdr:rowOff>
    </xdr:from>
    <xdr:to>
      <xdr:col>20</xdr:col>
      <xdr:colOff>0</xdr:colOff>
      <xdr:row>23</xdr:row>
      <xdr:rowOff>209550</xdr:rowOff>
    </xdr:to>
    <xdr:sp macro="" textlink="">
      <xdr:nvSpPr>
        <xdr:cNvPr id="4" name="四角形吹き出し 3"/>
        <xdr:cNvSpPr/>
      </xdr:nvSpPr>
      <xdr:spPr>
        <a:xfrm>
          <a:off x="15525750" y="5143500"/>
          <a:ext cx="3705225" cy="962025"/>
        </a:xfrm>
        <a:prstGeom prst="wedgeRectCallout">
          <a:avLst>
            <a:gd name="adj1" fmla="val -55334"/>
            <a:gd name="adj2" fmla="val -54520"/>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chemeClr val="tx1"/>
              </a:solidFill>
            </a:rPr>
            <a:t>実支出費は、添付する納品書等の金額と一致させること。</a:t>
          </a:r>
        </a:p>
      </xdr:txBody>
    </xdr:sp>
    <xdr:clientData fPrintsWithSheet="0"/>
  </xdr:twoCellAnchor>
  <xdr:twoCellAnchor>
    <xdr:from>
      <xdr:col>11</xdr:col>
      <xdr:colOff>219075</xdr:colOff>
      <xdr:row>19</xdr:row>
      <xdr:rowOff>95250</xdr:rowOff>
    </xdr:from>
    <xdr:to>
      <xdr:col>13</xdr:col>
      <xdr:colOff>628650</xdr:colOff>
      <xdr:row>23</xdr:row>
      <xdr:rowOff>104775</xdr:rowOff>
    </xdr:to>
    <xdr:sp macro="" textlink="">
      <xdr:nvSpPr>
        <xdr:cNvPr id="5" name="四角形吹き出し 4"/>
        <xdr:cNvSpPr/>
      </xdr:nvSpPr>
      <xdr:spPr>
        <a:xfrm>
          <a:off x="10096500" y="5038725"/>
          <a:ext cx="4010025" cy="962025"/>
        </a:xfrm>
        <a:prstGeom prst="wedgeRectCallout">
          <a:avLst>
            <a:gd name="adj1" fmla="val -35282"/>
            <a:gd name="adj2" fmla="val -78282"/>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chemeClr val="tx1"/>
              </a:solidFill>
            </a:rPr>
            <a:t>納品書等の資料が複数になる場合は、附番するなど、どの資料が根拠資料になるか明確にすること。</a:t>
          </a:r>
        </a:p>
      </xdr:txBody>
    </xdr:sp>
    <xdr:clientData fPrintsWithSheet="0"/>
  </xdr:twoCellAnchor>
  <xdr:twoCellAnchor>
    <xdr:from>
      <xdr:col>14</xdr:col>
      <xdr:colOff>19050</xdr:colOff>
      <xdr:row>8</xdr:row>
      <xdr:rowOff>228600</xdr:rowOff>
    </xdr:from>
    <xdr:to>
      <xdr:col>14</xdr:col>
      <xdr:colOff>914400</xdr:colOff>
      <xdr:row>31</xdr:row>
      <xdr:rowOff>0</xdr:rowOff>
    </xdr:to>
    <xdr:sp macro="" textlink="">
      <xdr:nvSpPr>
        <xdr:cNvPr id="6" name="正方形/長方形 5"/>
        <xdr:cNvSpPr/>
      </xdr:nvSpPr>
      <xdr:spPr>
        <a:xfrm>
          <a:off x="14420850" y="2552700"/>
          <a:ext cx="895350" cy="524827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800" b="1">
            <a:solidFill>
              <a:schemeClr val="tx1"/>
            </a:solidFill>
          </a:endParaRPr>
        </a:p>
      </xdr:txBody>
    </xdr:sp>
    <xdr:clientData/>
  </xdr:twoCellAnchor>
  <xdr:twoCellAnchor>
    <xdr:from>
      <xdr:col>10</xdr:col>
      <xdr:colOff>962024</xdr:colOff>
      <xdr:row>13</xdr:row>
      <xdr:rowOff>200026</xdr:rowOff>
    </xdr:from>
    <xdr:to>
      <xdr:col>13</xdr:col>
      <xdr:colOff>9524</xdr:colOff>
      <xdr:row>18</xdr:row>
      <xdr:rowOff>38101</xdr:rowOff>
    </xdr:to>
    <xdr:sp macro="" textlink="">
      <xdr:nvSpPr>
        <xdr:cNvPr id="7" name="正方形/長方形 6"/>
        <xdr:cNvSpPr/>
      </xdr:nvSpPr>
      <xdr:spPr>
        <a:xfrm>
          <a:off x="9877424" y="3714751"/>
          <a:ext cx="3609975" cy="102870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800" b="1">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390526</xdr:colOff>
      <xdr:row>3</xdr:row>
      <xdr:rowOff>85725</xdr:rowOff>
    </xdr:from>
    <xdr:to>
      <xdr:col>7</xdr:col>
      <xdr:colOff>1228725</xdr:colOff>
      <xdr:row>33</xdr:row>
      <xdr:rowOff>123825</xdr:rowOff>
    </xdr:to>
    <xdr:sp macro="" textlink="">
      <xdr:nvSpPr>
        <xdr:cNvPr id="2" name="角丸四角形 1"/>
        <xdr:cNvSpPr/>
      </xdr:nvSpPr>
      <xdr:spPr>
        <a:xfrm>
          <a:off x="1838326" y="1000125"/>
          <a:ext cx="7553324" cy="7181850"/>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令和５年１０月１日か（日）から</a:t>
          </a:r>
          <a:r>
            <a:rPr kumimoji="1" lang="ja-JP" altLang="ja-JP" sz="2000">
              <a:solidFill>
                <a:schemeClr val="tx1"/>
              </a:solidFill>
              <a:effectLst/>
              <a:latin typeface="+mn-lt"/>
              <a:ea typeface="+mn-ea"/>
              <a:cs typeface="+mn-cs"/>
            </a:rPr>
            <a:t>令和５年１０月</a:t>
          </a:r>
          <a:r>
            <a:rPr kumimoji="1" lang="ja-JP" altLang="en-US" sz="2000">
              <a:solidFill>
                <a:schemeClr val="tx1"/>
              </a:solidFill>
              <a:effectLst/>
              <a:latin typeface="+mn-lt"/>
              <a:ea typeface="+mn-ea"/>
              <a:cs typeface="+mn-cs"/>
            </a:rPr>
            <a:t>３</a:t>
          </a:r>
          <a:r>
            <a:rPr kumimoji="1" lang="ja-JP" altLang="ja-JP" sz="2000">
              <a:solidFill>
                <a:schemeClr val="tx1"/>
              </a:solidFill>
              <a:effectLst/>
              <a:latin typeface="+mn-lt"/>
              <a:ea typeface="+mn-ea"/>
              <a:cs typeface="+mn-cs"/>
            </a:rPr>
            <a:t>１日</a:t>
          </a:r>
          <a:r>
            <a:rPr kumimoji="1" lang="ja-JP" altLang="en-US" sz="2000">
              <a:solidFill>
                <a:schemeClr val="tx1"/>
              </a:solidFill>
              <a:effectLst/>
              <a:latin typeface="+mn-lt"/>
              <a:ea typeface="+mn-ea"/>
              <a:cs typeface="+mn-cs"/>
            </a:rPr>
            <a:t>（火）は</a:t>
          </a:r>
          <a:endParaRPr kumimoji="1" lang="en-US" altLang="ja-JP" sz="2000">
            <a:solidFill>
              <a:schemeClr val="tx1"/>
            </a:solidFill>
            <a:effectLst/>
            <a:latin typeface="+mn-lt"/>
            <a:ea typeface="+mn-ea"/>
            <a:cs typeface="+mn-cs"/>
          </a:endParaRPr>
        </a:p>
        <a:p>
          <a:pPr algn="ctr"/>
          <a:r>
            <a:rPr kumimoji="1" lang="ja-JP" altLang="en-US" sz="2000">
              <a:solidFill>
                <a:schemeClr val="tx1"/>
              </a:solidFill>
              <a:effectLst/>
              <a:latin typeface="+mn-lt"/>
              <a:ea typeface="+mn-ea"/>
              <a:cs typeface="+mn-cs"/>
            </a:rPr>
            <a:t>「段階０」のため補助対象期間外になります。</a:t>
          </a:r>
          <a:endParaRPr kumimoji="1" lang="en-US" altLang="ja-JP" sz="2000">
            <a:solidFill>
              <a:schemeClr val="tx1"/>
            </a:solidFill>
            <a:effectLst/>
            <a:latin typeface="+mn-lt"/>
            <a:ea typeface="+mn-ea"/>
            <a:cs typeface="+mn-cs"/>
          </a:endParaRPr>
        </a:p>
        <a:p>
          <a:pPr algn="ctr"/>
          <a:r>
            <a:rPr kumimoji="1" lang="en-US" altLang="ja-JP" sz="2000">
              <a:solidFill>
                <a:schemeClr val="tx1"/>
              </a:solidFill>
              <a:effectLst/>
              <a:latin typeface="+mn-lt"/>
              <a:ea typeface="+mn-ea"/>
              <a:cs typeface="+mn-cs"/>
            </a:rPr>
            <a:t>【</a:t>
          </a:r>
          <a:r>
            <a:rPr kumimoji="1" lang="ja-JP" altLang="en-US" sz="2000">
              <a:solidFill>
                <a:schemeClr val="tx1"/>
              </a:solidFill>
              <a:effectLst/>
              <a:latin typeface="+mn-lt"/>
              <a:ea typeface="+mn-ea"/>
              <a:cs typeface="+mn-cs"/>
            </a:rPr>
            <a:t>参考</a:t>
          </a:r>
          <a:r>
            <a:rPr kumimoji="1" lang="en-US" altLang="ja-JP" sz="2000">
              <a:solidFill>
                <a:schemeClr val="tx1"/>
              </a:solidFill>
              <a:effectLst/>
              <a:latin typeface="+mn-lt"/>
              <a:ea typeface="+mn-ea"/>
              <a:cs typeface="+mn-cs"/>
            </a:rPr>
            <a:t>】</a:t>
          </a:r>
          <a:r>
            <a:rPr lang="ja-JP" altLang="en-US" sz="2000">
              <a:hlinkClick xmlns:r="http://schemas.openxmlformats.org/officeDocument/2006/relationships" r:id=""/>
            </a:rPr>
            <a:t>段階の運用状況について </a:t>
          </a:r>
          <a:r>
            <a:rPr lang="en-US" altLang="ja-JP" sz="2000">
              <a:hlinkClick xmlns:r="http://schemas.openxmlformats.org/officeDocument/2006/relationships" r:id=""/>
            </a:rPr>
            <a:t>- </a:t>
          </a:r>
          <a:r>
            <a:rPr lang="ja-JP" altLang="en-US" sz="2000">
              <a:hlinkClick xmlns:r="http://schemas.openxmlformats.org/officeDocument/2006/relationships" r:id=""/>
            </a:rPr>
            <a:t>宮城県公式ウェブサイト </a:t>
          </a:r>
          <a:r>
            <a:rPr lang="en-US" altLang="ja-JP" sz="2000">
              <a:hlinkClick xmlns:r="http://schemas.openxmlformats.org/officeDocument/2006/relationships" r:id=""/>
            </a:rPr>
            <a:t>(pref.miyagi.jp)</a:t>
          </a:r>
          <a:endParaRPr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28575">
          <a:solidFill>
            <a:schemeClr val="tx1"/>
          </a:solidFill>
        </a:ln>
      </a:spPr>
      <a:bodyPr vertOverflow="clip" horzOverflow="clip" rtlCol="0" anchor="ctr"/>
      <a:lstStyle>
        <a:defPPr algn="l">
          <a:defRPr kumimoji="1" sz="1800" b="1">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D124"/>
  <sheetViews>
    <sheetView tabSelected="1" view="pageBreakPreview" zoomScale="115" zoomScaleNormal="100" zoomScaleSheetLayoutView="115" zoomScalePageLayoutView="115" workbookViewId="0">
      <selection activeCell="A2" sqref="A2:AM3"/>
    </sheetView>
  </sheetViews>
  <sheetFormatPr defaultColWidth="2.25" defaultRowHeight="13.5" x14ac:dyDescent="0.15"/>
  <cols>
    <col min="1" max="16384" width="2.25" style="2"/>
  </cols>
  <sheetData>
    <row r="1" spans="1:79" x14ac:dyDescent="0.15">
      <c r="A1" s="123" t="s">
        <v>22</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O1" s="123" t="s">
        <v>22</v>
      </c>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row>
    <row r="2" spans="1:79" x14ac:dyDescent="0.15">
      <c r="A2" s="167" t="s">
        <v>111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O2" s="167" t="s">
        <v>38</v>
      </c>
      <c r="AP2" s="167"/>
      <c r="AQ2" s="167"/>
      <c r="AR2" s="167"/>
      <c r="AS2" s="167"/>
      <c r="AT2" s="167"/>
      <c r="AU2" s="167"/>
      <c r="AV2" s="167"/>
      <c r="AW2" s="167"/>
      <c r="AX2" s="167"/>
      <c r="AY2" s="167"/>
      <c r="AZ2" s="167"/>
      <c r="BA2" s="167"/>
      <c r="BB2" s="167"/>
      <c r="BC2" s="167"/>
      <c r="BD2" s="167"/>
      <c r="BE2" s="167"/>
      <c r="BF2" s="167"/>
      <c r="BG2" s="167"/>
      <c r="BH2" s="167"/>
      <c r="BI2" s="167"/>
      <c r="BJ2" s="167"/>
      <c r="BK2" s="167"/>
      <c r="BL2" s="167"/>
      <c r="BM2" s="167"/>
      <c r="BN2" s="167"/>
      <c r="BO2" s="167"/>
      <c r="BP2" s="167"/>
      <c r="BQ2" s="167"/>
      <c r="BR2" s="167"/>
      <c r="BS2" s="167"/>
      <c r="BT2" s="167"/>
      <c r="BU2" s="167"/>
      <c r="BV2" s="167"/>
      <c r="BW2" s="167"/>
      <c r="BX2" s="167"/>
      <c r="BY2" s="167"/>
      <c r="BZ2" s="167"/>
      <c r="CA2" s="167"/>
    </row>
    <row r="3" spans="1:79" x14ac:dyDescent="0.15">
      <c r="A3" s="167"/>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O3" s="167"/>
      <c r="AP3" s="167"/>
      <c r="AQ3" s="167"/>
      <c r="AR3" s="167"/>
      <c r="AS3" s="167"/>
      <c r="AT3" s="167"/>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R3" s="167"/>
      <c r="BS3" s="167"/>
      <c r="BT3" s="167"/>
      <c r="BU3" s="167"/>
      <c r="BV3" s="167"/>
      <c r="BW3" s="167"/>
      <c r="BX3" s="167"/>
      <c r="BY3" s="167"/>
      <c r="BZ3" s="167"/>
      <c r="CA3" s="167"/>
    </row>
    <row r="5" spans="1:79" x14ac:dyDescent="0.15">
      <c r="C5" s="101" t="s">
        <v>31</v>
      </c>
      <c r="D5" s="101"/>
      <c r="E5" s="101"/>
      <c r="F5" s="101"/>
      <c r="G5" s="101"/>
      <c r="H5" s="101"/>
      <c r="I5" s="190"/>
      <c r="J5" s="190"/>
      <c r="K5" s="190"/>
      <c r="L5" s="190"/>
      <c r="M5" s="190"/>
      <c r="N5" s="190"/>
      <c r="O5" s="190"/>
      <c r="P5" s="190"/>
      <c r="Q5" s="190"/>
      <c r="R5" s="190"/>
      <c r="S5" s="190"/>
      <c r="T5" s="190"/>
      <c r="U5" s="190"/>
      <c r="V5" s="190"/>
      <c r="W5" s="101" t="s">
        <v>24</v>
      </c>
      <c r="X5" s="101"/>
      <c r="Y5" s="101"/>
      <c r="Z5" s="101"/>
      <c r="AA5" s="101"/>
      <c r="AB5" s="101"/>
      <c r="AC5" s="190"/>
      <c r="AD5" s="190"/>
      <c r="AE5" s="190"/>
      <c r="AF5" s="190"/>
      <c r="AG5" s="190"/>
      <c r="AH5" s="190"/>
      <c r="AI5" s="190"/>
      <c r="AJ5" s="190"/>
      <c r="AK5" s="190"/>
      <c r="AQ5" s="101" t="s">
        <v>31</v>
      </c>
      <c r="AR5" s="101"/>
      <c r="AS5" s="101"/>
      <c r="AT5" s="101"/>
      <c r="AU5" s="101"/>
      <c r="AV5" s="101"/>
      <c r="AW5" s="166" t="s">
        <v>100</v>
      </c>
      <c r="AX5" s="166"/>
      <c r="AY5" s="166"/>
      <c r="AZ5" s="166"/>
      <c r="BA5" s="166"/>
      <c r="BB5" s="166"/>
      <c r="BC5" s="166"/>
      <c r="BD5" s="166"/>
      <c r="BE5" s="166"/>
      <c r="BF5" s="166"/>
      <c r="BG5" s="166"/>
      <c r="BH5" s="166"/>
      <c r="BI5" s="166"/>
      <c r="BJ5" s="166"/>
      <c r="BK5" s="101" t="s">
        <v>24</v>
      </c>
      <c r="BL5" s="101"/>
      <c r="BM5" s="101"/>
      <c r="BN5" s="101"/>
      <c r="BO5" s="101"/>
      <c r="BP5" s="101"/>
      <c r="BQ5" s="166" t="s">
        <v>101</v>
      </c>
      <c r="BR5" s="166"/>
      <c r="BS5" s="166"/>
      <c r="BT5" s="166"/>
      <c r="BU5" s="166"/>
      <c r="BV5" s="166"/>
      <c r="BW5" s="166"/>
      <c r="BX5" s="166"/>
      <c r="BY5" s="166"/>
    </row>
    <row r="6" spans="1:79" x14ac:dyDescent="0.15">
      <c r="C6" s="101"/>
      <c r="D6" s="101"/>
      <c r="E6" s="101"/>
      <c r="F6" s="101"/>
      <c r="G6" s="101"/>
      <c r="H6" s="101"/>
      <c r="I6" s="190"/>
      <c r="J6" s="190"/>
      <c r="K6" s="190"/>
      <c r="L6" s="190"/>
      <c r="M6" s="190"/>
      <c r="N6" s="190"/>
      <c r="O6" s="190"/>
      <c r="P6" s="190"/>
      <c r="Q6" s="190"/>
      <c r="R6" s="190"/>
      <c r="S6" s="190"/>
      <c r="T6" s="190"/>
      <c r="U6" s="190"/>
      <c r="V6" s="190"/>
      <c r="W6" s="101"/>
      <c r="X6" s="101"/>
      <c r="Y6" s="101"/>
      <c r="Z6" s="101"/>
      <c r="AA6" s="101"/>
      <c r="AB6" s="101"/>
      <c r="AC6" s="190"/>
      <c r="AD6" s="190"/>
      <c r="AE6" s="190"/>
      <c r="AF6" s="190"/>
      <c r="AG6" s="190"/>
      <c r="AH6" s="190"/>
      <c r="AI6" s="190"/>
      <c r="AJ6" s="190"/>
      <c r="AK6" s="190"/>
      <c r="AQ6" s="101"/>
      <c r="AR6" s="101"/>
      <c r="AS6" s="101"/>
      <c r="AT6" s="101"/>
      <c r="AU6" s="101"/>
      <c r="AV6" s="101"/>
      <c r="AW6" s="166"/>
      <c r="AX6" s="166"/>
      <c r="AY6" s="166"/>
      <c r="AZ6" s="166"/>
      <c r="BA6" s="166"/>
      <c r="BB6" s="166"/>
      <c r="BC6" s="166"/>
      <c r="BD6" s="166"/>
      <c r="BE6" s="166"/>
      <c r="BF6" s="166"/>
      <c r="BG6" s="166"/>
      <c r="BH6" s="166"/>
      <c r="BI6" s="166"/>
      <c r="BJ6" s="166"/>
      <c r="BK6" s="101"/>
      <c r="BL6" s="101"/>
      <c r="BM6" s="101"/>
      <c r="BN6" s="101"/>
      <c r="BO6" s="101"/>
      <c r="BP6" s="101"/>
      <c r="BQ6" s="166"/>
      <c r="BR6" s="166"/>
      <c r="BS6" s="166"/>
      <c r="BT6" s="166"/>
      <c r="BU6" s="166"/>
      <c r="BV6" s="166"/>
      <c r="BW6" s="166"/>
      <c r="BX6" s="166"/>
      <c r="BY6" s="166"/>
    </row>
    <row r="7" spans="1:79" x14ac:dyDescent="0.15">
      <c r="C7" s="101" t="s">
        <v>32</v>
      </c>
      <c r="D7" s="101"/>
      <c r="E7" s="101"/>
      <c r="F7" s="101"/>
      <c r="G7" s="101"/>
      <c r="H7" s="101"/>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Q7" s="101" t="s">
        <v>32</v>
      </c>
      <c r="AR7" s="101"/>
      <c r="AS7" s="101"/>
      <c r="AT7" s="101"/>
      <c r="AU7" s="101"/>
      <c r="AV7" s="101"/>
      <c r="AW7" s="166" t="s">
        <v>102</v>
      </c>
      <c r="AX7" s="166"/>
      <c r="AY7" s="166"/>
      <c r="AZ7" s="166"/>
      <c r="BA7" s="166"/>
      <c r="BB7" s="166"/>
      <c r="BC7" s="166"/>
      <c r="BD7" s="166"/>
      <c r="BE7" s="166"/>
      <c r="BF7" s="166"/>
      <c r="BG7" s="166"/>
      <c r="BH7" s="166"/>
      <c r="BI7" s="166"/>
      <c r="BJ7" s="166"/>
      <c r="BK7" s="166"/>
      <c r="BL7" s="166"/>
      <c r="BM7" s="166"/>
      <c r="BN7" s="166"/>
      <c r="BO7" s="166"/>
      <c r="BP7" s="166"/>
      <c r="BQ7" s="166"/>
      <c r="BR7" s="166"/>
      <c r="BS7" s="166"/>
      <c r="BT7" s="166"/>
      <c r="BU7" s="166"/>
      <c r="BV7" s="166"/>
      <c r="BW7" s="166"/>
      <c r="BX7" s="166"/>
      <c r="BY7" s="166"/>
    </row>
    <row r="8" spans="1:79" x14ac:dyDescent="0.15">
      <c r="C8" s="101"/>
      <c r="D8" s="101"/>
      <c r="E8" s="101"/>
      <c r="F8" s="101"/>
      <c r="G8" s="101"/>
      <c r="H8" s="101"/>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90"/>
      <c r="AQ8" s="101"/>
      <c r="AR8" s="101"/>
      <c r="AS8" s="101"/>
      <c r="AT8" s="101"/>
      <c r="AU8" s="101"/>
      <c r="AV8" s="101"/>
      <c r="AW8" s="166"/>
      <c r="AX8" s="166"/>
      <c r="AY8" s="166"/>
      <c r="AZ8" s="166"/>
      <c r="BA8" s="166"/>
      <c r="BB8" s="166"/>
      <c r="BC8" s="166"/>
      <c r="BD8" s="166"/>
      <c r="BE8" s="166"/>
      <c r="BF8" s="166"/>
      <c r="BG8" s="166"/>
      <c r="BH8" s="166"/>
      <c r="BI8" s="166"/>
      <c r="BJ8" s="166"/>
      <c r="BK8" s="166"/>
      <c r="BL8" s="166"/>
      <c r="BM8" s="166"/>
      <c r="BN8" s="166"/>
      <c r="BO8" s="166"/>
      <c r="BP8" s="166"/>
      <c r="BQ8" s="166"/>
      <c r="BR8" s="166"/>
      <c r="BS8" s="166"/>
      <c r="BT8" s="166"/>
      <c r="BU8" s="166"/>
      <c r="BV8" s="166"/>
      <c r="BW8" s="166"/>
      <c r="BX8" s="166"/>
      <c r="BY8" s="166"/>
    </row>
    <row r="9" spans="1:79" x14ac:dyDescent="0.15">
      <c r="C9" s="101" t="s">
        <v>33</v>
      </c>
      <c r="D9" s="101"/>
      <c r="E9" s="101"/>
      <c r="F9" s="101"/>
      <c r="G9" s="101"/>
      <c r="H9" s="101"/>
      <c r="I9" s="190"/>
      <c r="J9" s="190"/>
      <c r="K9" s="190"/>
      <c r="L9" s="190"/>
      <c r="M9" s="190"/>
      <c r="N9" s="190"/>
      <c r="O9" s="190"/>
      <c r="P9" s="190"/>
      <c r="Q9" s="190"/>
      <c r="R9" s="190"/>
      <c r="S9" s="190"/>
      <c r="T9" s="190"/>
      <c r="U9" s="190"/>
      <c r="V9" s="190"/>
      <c r="W9" s="101" t="s">
        <v>12</v>
      </c>
      <c r="X9" s="101"/>
      <c r="Y9" s="101"/>
      <c r="Z9" s="101"/>
      <c r="AA9" s="101"/>
      <c r="AB9" s="101"/>
      <c r="AC9" s="190"/>
      <c r="AD9" s="190"/>
      <c r="AE9" s="190"/>
      <c r="AF9" s="190"/>
      <c r="AG9" s="190"/>
      <c r="AH9" s="190"/>
      <c r="AI9" s="190"/>
      <c r="AJ9" s="190"/>
      <c r="AK9" s="190"/>
      <c r="AQ9" s="101" t="s">
        <v>33</v>
      </c>
      <c r="AR9" s="101"/>
      <c r="AS9" s="101"/>
      <c r="AT9" s="101"/>
      <c r="AU9" s="101"/>
      <c r="AV9" s="101"/>
      <c r="AW9" s="166" t="s">
        <v>103</v>
      </c>
      <c r="AX9" s="166"/>
      <c r="AY9" s="166"/>
      <c r="AZ9" s="166"/>
      <c r="BA9" s="166"/>
      <c r="BB9" s="166"/>
      <c r="BC9" s="166"/>
      <c r="BD9" s="166"/>
      <c r="BE9" s="166"/>
      <c r="BF9" s="166"/>
      <c r="BG9" s="166"/>
      <c r="BH9" s="166"/>
      <c r="BI9" s="166"/>
      <c r="BJ9" s="166"/>
      <c r="BK9" s="101" t="s">
        <v>12</v>
      </c>
      <c r="BL9" s="101"/>
      <c r="BM9" s="101"/>
      <c r="BN9" s="101"/>
      <c r="BO9" s="101"/>
      <c r="BP9" s="101"/>
      <c r="BQ9" s="166" t="s">
        <v>104</v>
      </c>
      <c r="BR9" s="166"/>
      <c r="BS9" s="166"/>
      <c r="BT9" s="166"/>
      <c r="BU9" s="166"/>
      <c r="BV9" s="166"/>
      <c r="BW9" s="166"/>
      <c r="BX9" s="166"/>
      <c r="BY9" s="166"/>
    </row>
    <row r="10" spans="1:79" x14ac:dyDescent="0.15">
      <c r="C10" s="101"/>
      <c r="D10" s="101"/>
      <c r="E10" s="101"/>
      <c r="F10" s="101"/>
      <c r="G10" s="101"/>
      <c r="H10" s="101"/>
      <c r="I10" s="190"/>
      <c r="J10" s="190"/>
      <c r="K10" s="190"/>
      <c r="L10" s="190"/>
      <c r="M10" s="190"/>
      <c r="N10" s="190"/>
      <c r="O10" s="190"/>
      <c r="P10" s="190"/>
      <c r="Q10" s="190"/>
      <c r="R10" s="190"/>
      <c r="S10" s="190"/>
      <c r="T10" s="190"/>
      <c r="U10" s="190"/>
      <c r="V10" s="190"/>
      <c r="W10" s="101"/>
      <c r="X10" s="101"/>
      <c r="Y10" s="101"/>
      <c r="Z10" s="101"/>
      <c r="AA10" s="101"/>
      <c r="AB10" s="101"/>
      <c r="AC10" s="190"/>
      <c r="AD10" s="190"/>
      <c r="AE10" s="190"/>
      <c r="AF10" s="190"/>
      <c r="AG10" s="190"/>
      <c r="AH10" s="190"/>
      <c r="AI10" s="190"/>
      <c r="AJ10" s="190"/>
      <c r="AK10" s="190"/>
      <c r="AQ10" s="101"/>
      <c r="AR10" s="101"/>
      <c r="AS10" s="101"/>
      <c r="AT10" s="101"/>
      <c r="AU10" s="101"/>
      <c r="AV10" s="101"/>
      <c r="AW10" s="166"/>
      <c r="AX10" s="166"/>
      <c r="AY10" s="166"/>
      <c r="AZ10" s="166"/>
      <c r="BA10" s="166"/>
      <c r="BB10" s="166"/>
      <c r="BC10" s="166"/>
      <c r="BD10" s="166"/>
      <c r="BE10" s="166"/>
      <c r="BF10" s="166"/>
      <c r="BG10" s="166"/>
      <c r="BH10" s="166"/>
      <c r="BI10" s="166"/>
      <c r="BJ10" s="166"/>
      <c r="BK10" s="101"/>
      <c r="BL10" s="101"/>
      <c r="BM10" s="101"/>
      <c r="BN10" s="101"/>
      <c r="BO10" s="101"/>
      <c r="BP10" s="101"/>
      <c r="BQ10" s="166"/>
      <c r="BR10" s="166"/>
      <c r="BS10" s="166"/>
      <c r="BT10" s="166"/>
      <c r="BU10" s="166"/>
      <c r="BV10" s="166"/>
      <c r="BW10" s="166"/>
      <c r="BX10" s="166"/>
      <c r="BY10" s="166"/>
    </row>
    <row r="11" spans="1:79" x14ac:dyDescent="0.15">
      <c r="C11" s="101" t="s">
        <v>13</v>
      </c>
      <c r="D11" s="101"/>
      <c r="E11" s="101"/>
      <c r="F11" s="101"/>
      <c r="G11" s="101"/>
      <c r="H11" s="101"/>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Q11" s="101" t="s">
        <v>13</v>
      </c>
      <c r="AR11" s="101"/>
      <c r="AS11" s="101"/>
      <c r="AT11" s="101"/>
      <c r="AU11" s="101"/>
      <c r="AV11" s="101"/>
      <c r="AW11" s="166" t="s">
        <v>105</v>
      </c>
      <c r="AX11" s="166"/>
      <c r="AY11" s="166"/>
      <c r="AZ11" s="166"/>
      <c r="BA11" s="166"/>
      <c r="BB11" s="166"/>
      <c r="BC11" s="166"/>
      <c r="BD11" s="166"/>
      <c r="BE11" s="166"/>
      <c r="BF11" s="166"/>
      <c r="BG11" s="166"/>
      <c r="BH11" s="166"/>
      <c r="BI11" s="166"/>
      <c r="BJ11" s="166"/>
      <c r="BK11" s="166"/>
      <c r="BL11" s="166"/>
      <c r="BM11" s="166"/>
      <c r="BN11" s="166"/>
      <c r="BO11" s="166"/>
      <c r="BP11" s="166"/>
      <c r="BQ11" s="166"/>
      <c r="BR11" s="166"/>
      <c r="BS11" s="166"/>
      <c r="BT11" s="166"/>
      <c r="BU11" s="166"/>
      <c r="BV11" s="166"/>
      <c r="BW11" s="166"/>
      <c r="BX11" s="166"/>
      <c r="BY11" s="166"/>
    </row>
    <row r="12" spans="1:79" x14ac:dyDescent="0.15">
      <c r="C12" s="101"/>
      <c r="D12" s="101"/>
      <c r="E12" s="101"/>
      <c r="F12" s="101"/>
      <c r="G12" s="101"/>
      <c r="H12" s="101"/>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Q12" s="101"/>
      <c r="AR12" s="101"/>
      <c r="AS12" s="101"/>
      <c r="AT12" s="101"/>
      <c r="AU12" s="101"/>
      <c r="AV12" s="101"/>
      <c r="AW12" s="166"/>
      <c r="AX12" s="166"/>
      <c r="AY12" s="166"/>
      <c r="AZ12" s="166"/>
      <c r="BA12" s="166"/>
      <c r="BB12" s="166"/>
      <c r="BC12" s="166"/>
      <c r="BD12" s="166"/>
      <c r="BE12" s="166"/>
      <c r="BF12" s="166"/>
      <c r="BG12" s="166"/>
      <c r="BH12" s="166"/>
      <c r="BI12" s="166"/>
      <c r="BJ12" s="166"/>
      <c r="BK12" s="166"/>
      <c r="BL12" s="166"/>
      <c r="BM12" s="166"/>
      <c r="BN12" s="166"/>
      <c r="BO12" s="166"/>
      <c r="BP12" s="166"/>
      <c r="BQ12" s="166"/>
      <c r="BR12" s="166"/>
      <c r="BS12" s="166"/>
      <c r="BT12" s="166"/>
      <c r="BU12" s="166"/>
      <c r="BV12" s="166"/>
      <c r="BW12" s="166"/>
      <c r="BX12" s="166"/>
      <c r="BY12" s="166"/>
    </row>
    <row r="14" spans="1:79" x14ac:dyDescent="0.15">
      <c r="A14" s="123" t="s">
        <v>25</v>
      </c>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O14" s="123" t="s">
        <v>25</v>
      </c>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row>
    <row r="15" spans="1:79" x14ac:dyDescent="0.15">
      <c r="D15" s="122" t="s">
        <v>112</v>
      </c>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R15" s="122" t="s">
        <v>26</v>
      </c>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c r="BY15" s="122"/>
      <c r="BZ15" s="122"/>
      <c r="CA15" s="122"/>
    </row>
    <row r="16" spans="1:79" x14ac:dyDescent="0.15">
      <c r="D16" s="122" t="s">
        <v>113</v>
      </c>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R16" s="122" t="s">
        <v>27</v>
      </c>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c r="BT16" s="122"/>
      <c r="BU16" s="122"/>
      <c r="BV16" s="122"/>
      <c r="BW16" s="122"/>
      <c r="BX16" s="122"/>
      <c r="BY16" s="122"/>
      <c r="BZ16" s="122"/>
      <c r="CA16" s="122"/>
    </row>
    <row r="17" spans="1:82" x14ac:dyDescent="0.15">
      <c r="D17" s="122" t="s">
        <v>28</v>
      </c>
      <c r="E17" s="122"/>
      <c r="F17" s="122"/>
      <c r="G17" s="122"/>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4" t="s">
        <v>29</v>
      </c>
      <c r="AR17" s="122" t="s">
        <v>28</v>
      </c>
      <c r="AS17" s="122"/>
      <c r="AT17" s="122"/>
      <c r="AU17" s="122"/>
      <c r="AV17" s="165"/>
      <c r="AW17" s="165"/>
      <c r="AX17" s="165"/>
      <c r="AY17" s="165"/>
      <c r="AZ17" s="165"/>
      <c r="BA17" s="165"/>
      <c r="BB17" s="165"/>
      <c r="BC17" s="165"/>
      <c r="BD17" s="165"/>
      <c r="BE17" s="165"/>
      <c r="BF17" s="165"/>
      <c r="BG17" s="165"/>
      <c r="BH17" s="165"/>
      <c r="BI17" s="165"/>
      <c r="BJ17" s="165"/>
      <c r="BK17" s="165"/>
      <c r="BL17" s="165"/>
      <c r="BM17" s="165"/>
      <c r="BN17" s="165"/>
      <c r="BO17" s="165"/>
      <c r="BP17" s="165"/>
      <c r="BQ17" s="165"/>
      <c r="BR17" s="165"/>
      <c r="BS17" s="165"/>
      <c r="BT17" s="165"/>
      <c r="BU17" s="165"/>
      <c r="BV17" s="165"/>
      <c r="BW17" s="165"/>
      <c r="BX17" s="165"/>
      <c r="BY17" s="165"/>
      <c r="BZ17" s="165"/>
      <c r="CA17" s="4" t="s">
        <v>29</v>
      </c>
    </row>
    <row r="19" spans="1:82" x14ac:dyDescent="0.15">
      <c r="A19" s="123" t="s">
        <v>30</v>
      </c>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O19" s="123" t="s">
        <v>30</v>
      </c>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123"/>
      <c r="BZ19" s="123"/>
      <c r="CA19" s="123"/>
    </row>
    <row r="20" spans="1:82" x14ac:dyDescent="0.15">
      <c r="B20" s="94"/>
      <c r="C20" s="96"/>
      <c r="D20" s="158" t="s">
        <v>114</v>
      </c>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P20" s="94"/>
      <c r="AQ20" s="96"/>
      <c r="AR20" s="158" t="s">
        <v>107</v>
      </c>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c r="CA20" s="159"/>
      <c r="CC20" s="194" t="b">
        <v>0</v>
      </c>
    </row>
    <row r="21" spans="1:82" x14ac:dyDescent="0.15">
      <c r="B21" s="115"/>
      <c r="C21" s="116"/>
      <c r="D21" s="160"/>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P21" s="115"/>
      <c r="AQ21" s="116"/>
      <c r="AR21" s="160"/>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c r="BT21" s="161"/>
      <c r="BU21" s="161"/>
      <c r="BV21" s="161"/>
      <c r="BW21" s="161"/>
      <c r="BX21" s="161"/>
      <c r="BY21" s="161"/>
      <c r="BZ21" s="161"/>
      <c r="CA21" s="161"/>
    </row>
    <row r="22" spans="1:82" x14ac:dyDescent="0.15">
      <c r="B22" s="97"/>
      <c r="C22" s="99"/>
      <c r="D22" s="155" t="s">
        <v>37</v>
      </c>
      <c r="E22" s="156"/>
      <c r="F22" s="156"/>
      <c r="G22" s="156"/>
      <c r="H22" s="156"/>
      <c r="I22" s="156"/>
      <c r="J22" s="156"/>
      <c r="K22" s="156"/>
      <c r="L22" s="156"/>
      <c r="M22" s="156"/>
      <c r="N22" s="156"/>
      <c r="O22" s="156"/>
      <c r="P22" s="156"/>
      <c r="Q22" s="156"/>
      <c r="R22" s="156"/>
      <c r="S22" s="156"/>
      <c r="T22" s="156"/>
      <c r="U22" s="156"/>
      <c r="V22" s="156"/>
      <c r="W22" s="156"/>
      <c r="X22" s="156"/>
      <c r="Y22" s="156"/>
      <c r="Z22" s="156"/>
      <c r="AA22" s="157"/>
      <c r="AB22" s="191"/>
      <c r="AC22" s="192"/>
      <c r="AD22" s="3" t="s">
        <v>36</v>
      </c>
      <c r="AE22" s="191"/>
      <c r="AF22" s="192"/>
      <c r="AG22" s="3" t="s">
        <v>35</v>
      </c>
      <c r="AH22" s="191"/>
      <c r="AI22" s="192"/>
      <c r="AJ22" s="163" t="s">
        <v>34</v>
      </c>
      <c r="AK22" s="164"/>
      <c r="AL22" s="164"/>
      <c r="AM22" s="164"/>
      <c r="AP22" s="97"/>
      <c r="AQ22" s="99"/>
      <c r="AR22" s="155" t="s">
        <v>108</v>
      </c>
      <c r="AS22" s="156"/>
      <c r="AT22" s="156"/>
      <c r="AU22" s="156"/>
      <c r="AV22" s="156"/>
      <c r="AW22" s="156"/>
      <c r="AX22" s="156"/>
      <c r="AY22" s="156"/>
      <c r="AZ22" s="156"/>
      <c r="BA22" s="156"/>
      <c r="BB22" s="156"/>
      <c r="BC22" s="156"/>
      <c r="BD22" s="156"/>
      <c r="BE22" s="156"/>
      <c r="BF22" s="156"/>
      <c r="BG22" s="156"/>
      <c r="BH22" s="156"/>
      <c r="BI22" s="156"/>
      <c r="BJ22" s="156"/>
      <c r="BK22" s="156"/>
      <c r="BL22" s="156"/>
      <c r="BM22" s="156"/>
      <c r="BN22" s="156"/>
      <c r="BO22" s="157"/>
      <c r="BP22" s="153">
        <v>5</v>
      </c>
      <c r="BQ22" s="154"/>
      <c r="BR22" s="3" t="s">
        <v>36</v>
      </c>
      <c r="BS22" s="153">
        <v>10</v>
      </c>
      <c r="BT22" s="154"/>
      <c r="BU22" s="3" t="s">
        <v>35</v>
      </c>
      <c r="BV22" s="153">
        <v>1</v>
      </c>
      <c r="BW22" s="154"/>
      <c r="BX22" s="163" t="s">
        <v>34</v>
      </c>
      <c r="BY22" s="164"/>
      <c r="BZ22" s="164"/>
      <c r="CA22" s="164"/>
    </row>
    <row r="23" spans="1:82" x14ac:dyDescent="0.15">
      <c r="B23" s="94"/>
      <c r="C23" s="96"/>
      <c r="D23" s="159" t="s">
        <v>115</v>
      </c>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P23" s="94"/>
      <c r="AQ23" s="96"/>
      <c r="AR23" s="159" t="s">
        <v>109</v>
      </c>
      <c r="AS23" s="159"/>
      <c r="AT23" s="159"/>
      <c r="AU23" s="159"/>
      <c r="AV23" s="159"/>
      <c r="AW23" s="159"/>
      <c r="AX23" s="159"/>
      <c r="AY23" s="159"/>
      <c r="AZ23" s="159"/>
      <c r="BA23" s="159"/>
      <c r="BB23" s="159"/>
      <c r="BC23" s="159"/>
      <c r="BD23" s="159"/>
      <c r="BE23" s="159"/>
      <c r="BF23" s="159"/>
      <c r="BG23" s="159"/>
      <c r="BH23" s="159"/>
      <c r="BI23" s="159"/>
      <c r="BJ23" s="159"/>
      <c r="BK23" s="159"/>
      <c r="BL23" s="159"/>
      <c r="BM23" s="159"/>
      <c r="BN23" s="159"/>
      <c r="BO23" s="159"/>
      <c r="BP23" s="159"/>
      <c r="BQ23" s="159"/>
      <c r="BR23" s="159"/>
      <c r="BS23" s="159"/>
      <c r="BT23" s="159"/>
      <c r="BU23" s="159"/>
      <c r="BV23" s="159"/>
      <c r="BW23" s="159"/>
      <c r="BX23" s="159"/>
      <c r="BY23" s="159"/>
      <c r="BZ23" s="159"/>
      <c r="CA23" s="159"/>
      <c r="CC23" s="194" t="b">
        <v>0</v>
      </c>
      <c r="CD23" s="2" t="str">
        <f>IF(CC20=TRUE,IF(CC23=FALSE,"OK","NG"),IF(CC23=TRUE,"OK","NG"))</f>
        <v>NG</v>
      </c>
    </row>
    <row r="24" spans="1:82" x14ac:dyDescent="0.15">
      <c r="B24" s="115"/>
      <c r="C24" s="116"/>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P24" s="115"/>
      <c r="AQ24" s="116"/>
      <c r="AR24" s="161"/>
      <c r="AS24" s="161"/>
      <c r="AT24" s="161"/>
      <c r="AU24" s="161"/>
      <c r="AV24" s="161"/>
      <c r="AW24" s="161"/>
      <c r="AX24" s="161"/>
      <c r="AY24" s="161"/>
      <c r="AZ24" s="161"/>
      <c r="BA24" s="161"/>
      <c r="BB24" s="161"/>
      <c r="BC24" s="161"/>
      <c r="BD24" s="161"/>
      <c r="BE24" s="161"/>
      <c r="BF24" s="161"/>
      <c r="BG24" s="161"/>
      <c r="BH24" s="161"/>
      <c r="BI24" s="161"/>
      <c r="BJ24" s="161"/>
      <c r="BK24" s="161"/>
      <c r="BL24" s="161"/>
      <c r="BM24" s="161"/>
      <c r="BN24" s="161"/>
      <c r="BO24" s="161"/>
      <c r="BP24" s="161"/>
      <c r="BQ24" s="161"/>
      <c r="BR24" s="161"/>
      <c r="BS24" s="161"/>
      <c r="BT24" s="161"/>
      <c r="BU24" s="161"/>
      <c r="BV24" s="161"/>
      <c r="BW24" s="161"/>
      <c r="BX24" s="161"/>
      <c r="BY24" s="161"/>
      <c r="BZ24" s="161"/>
      <c r="CA24" s="161"/>
    </row>
    <row r="25" spans="1:82" x14ac:dyDescent="0.15">
      <c r="B25" s="97"/>
      <c r="C25" s="99"/>
      <c r="D25" s="162" t="s">
        <v>116</v>
      </c>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P25" s="97"/>
      <c r="AQ25" s="99"/>
      <c r="AR25" s="168" t="s">
        <v>110</v>
      </c>
      <c r="AS25" s="168"/>
      <c r="AT25" s="168"/>
      <c r="AU25" s="168"/>
      <c r="AV25" s="168"/>
      <c r="AW25" s="168"/>
      <c r="AX25" s="168"/>
      <c r="AY25" s="168"/>
      <c r="AZ25" s="168"/>
      <c r="BA25" s="168"/>
      <c r="BB25" s="168"/>
      <c r="BC25" s="168"/>
      <c r="BD25" s="168"/>
      <c r="BE25" s="168"/>
      <c r="BF25" s="168"/>
      <c r="BG25" s="168"/>
      <c r="BH25" s="168"/>
      <c r="BI25" s="168"/>
      <c r="BJ25" s="168"/>
      <c r="BK25" s="168"/>
      <c r="BL25" s="168"/>
      <c r="BM25" s="168"/>
      <c r="BN25" s="168"/>
      <c r="BO25" s="168"/>
      <c r="BP25" s="168"/>
      <c r="BQ25" s="168"/>
      <c r="BR25" s="168"/>
      <c r="BS25" s="168"/>
      <c r="BT25" s="168"/>
      <c r="BU25" s="168"/>
      <c r="BV25" s="168"/>
      <c r="BW25" s="168"/>
      <c r="BX25" s="168"/>
      <c r="BY25" s="168"/>
      <c r="BZ25" s="168"/>
      <c r="CA25" s="168"/>
    </row>
    <row r="27" spans="1:82" x14ac:dyDescent="0.15">
      <c r="A27" s="123" t="s">
        <v>68</v>
      </c>
      <c r="B27" s="123"/>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O27" s="123" t="s">
        <v>68</v>
      </c>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3"/>
      <c r="BZ27" s="123"/>
      <c r="CA27" s="123"/>
    </row>
    <row r="28" spans="1:82" ht="13.5" customHeight="1" x14ac:dyDescent="0.15">
      <c r="A28" s="109" t="s">
        <v>3</v>
      </c>
      <c r="B28" s="109"/>
      <c r="C28" s="109"/>
      <c r="D28" s="109"/>
      <c r="E28" s="109"/>
      <c r="F28" s="109"/>
      <c r="G28" s="109"/>
      <c r="H28" s="109"/>
      <c r="I28" s="109"/>
      <c r="J28" s="109" t="s">
        <v>63</v>
      </c>
      <c r="K28" s="109"/>
      <c r="L28" s="109"/>
      <c r="M28" s="109"/>
      <c r="N28" s="109"/>
      <c r="O28" s="109"/>
      <c r="P28" s="109" t="s">
        <v>23</v>
      </c>
      <c r="Q28" s="109"/>
      <c r="R28" s="109"/>
      <c r="S28" s="109"/>
      <c r="T28" s="109"/>
      <c r="U28" s="109"/>
      <c r="V28" s="109" t="s">
        <v>62</v>
      </c>
      <c r="W28" s="109"/>
      <c r="X28" s="109"/>
      <c r="Y28" s="109"/>
      <c r="Z28" s="109"/>
      <c r="AA28" s="109"/>
      <c r="AB28" s="6"/>
      <c r="AC28" s="6"/>
      <c r="AD28" s="5"/>
      <c r="AE28" s="6"/>
      <c r="AF28" s="6"/>
      <c r="AG28" s="6"/>
      <c r="AH28" s="6"/>
      <c r="AI28" s="5"/>
      <c r="AJ28" s="6"/>
      <c r="AK28" s="6"/>
      <c r="AL28" s="6"/>
      <c r="AM28" s="6"/>
      <c r="AO28" s="109" t="s">
        <v>3</v>
      </c>
      <c r="AP28" s="109"/>
      <c r="AQ28" s="109"/>
      <c r="AR28" s="109"/>
      <c r="AS28" s="109"/>
      <c r="AT28" s="109"/>
      <c r="AU28" s="109"/>
      <c r="AV28" s="109"/>
      <c r="AW28" s="109"/>
      <c r="AX28" s="109" t="s">
        <v>63</v>
      </c>
      <c r="AY28" s="109"/>
      <c r="AZ28" s="109"/>
      <c r="BA28" s="109"/>
      <c r="BB28" s="109"/>
      <c r="BC28" s="109"/>
      <c r="BD28" s="109" t="s">
        <v>23</v>
      </c>
      <c r="BE28" s="109"/>
      <c r="BF28" s="109"/>
      <c r="BG28" s="109"/>
      <c r="BH28" s="109"/>
      <c r="BI28" s="109"/>
      <c r="BJ28" s="109" t="s">
        <v>62</v>
      </c>
      <c r="BK28" s="109"/>
      <c r="BL28" s="109"/>
      <c r="BM28" s="109"/>
      <c r="BN28" s="109"/>
      <c r="BO28" s="109"/>
      <c r="BP28" s="6"/>
      <c r="BQ28" s="6"/>
      <c r="BR28" s="5"/>
      <c r="BS28" s="6"/>
      <c r="BT28" s="6"/>
      <c r="BU28" s="6"/>
      <c r="BV28" s="6"/>
      <c r="BW28" s="5"/>
      <c r="BX28" s="6"/>
      <c r="BY28" s="6"/>
      <c r="BZ28" s="6"/>
      <c r="CA28" s="6"/>
    </row>
    <row r="29" spans="1:82" ht="13.5" customHeight="1" x14ac:dyDescent="0.15">
      <c r="A29" s="109"/>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6"/>
      <c r="AC29" s="6"/>
      <c r="AD29" s="6"/>
      <c r="AE29" s="6"/>
      <c r="AF29" s="6"/>
      <c r="AG29" s="6"/>
      <c r="AH29" s="6"/>
      <c r="AI29" s="6"/>
      <c r="AJ29" s="6"/>
      <c r="AK29" s="6"/>
      <c r="AL29" s="6"/>
      <c r="AM29" s="6"/>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6"/>
      <c r="BQ29" s="6"/>
      <c r="BR29" s="6"/>
      <c r="BS29" s="6"/>
      <c r="BT29" s="6"/>
      <c r="BU29" s="6"/>
      <c r="BV29" s="6"/>
      <c r="BW29" s="6"/>
      <c r="BX29" s="6"/>
      <c r="BY29" s="6"/>
      <c r="BZ29" s="6"/>
      <c r="CA29" s="6"/>
    </row>
    <row r="30" spans="1:82" ht="13.5" customHeight="1" x14ac:dyDescent="0.15">
      <c r="A30" s="113" t="s">
        <v>10</v>
      </c>
      <c r="B30" s="113"/>
      <c r="C30" s="113"/>
      <c r="D30" s="113"/>
      <c r="E30" s="113"/>
      <c r="F30" s="113"/>
      <c r="G30" s="113"/>
      <c r="H30" s="113"/>
      <c r="I30" s="113"/>
      <c r="J30" s="195"/>
      <c r="K30" s="195"/>
      <c r="L30" s="195"/>
      <c r="M30" s="195"/>
      <c r="N30" s="195"/>
      <c r="O30" s="195"/>
      <c r="P30" s="196"/>
      <c r="Q30" s="196"/>
      <c r="R30" s="196"/>
      <c r="S30" s="196"/>
      <c r="T30" s="196"/>
      <c r="U30" s="196"/>
      <c r="V30" s="53">
        <f>J30*P30</f>
        <v>0</v>
      </c>
      <c r="W30" s="53"/>
      <c r="X30" s="53"/>
      <c r="Y30" s="53"/>
      <c r="Z30" s="53"/>
      <c r="AA30" s="53"/>
      <c r="AO30" s="113" t="s">
        <v>10</v>
      </c>
      <c r="AP30" s="113"/>
      <c r="AQ30" s="113"/>
      <c r="AR30" s="113"/>
      <c r="AS30" s="113"/>
      <c r="AT30" s="113"/>
      <c r="AU30" s="113"/>
      <c r="AV30" s="113"/>
      <c r="AW30" s="113"/>
      <c r="AX30" s="121">
        <v>279</v>
      </c>
      <c r="AY30" s="121"/>
      <c r="AZ30" s="121"/>
      <c r="BA30" s="121"/>
      <c r="BB30" s="121"/>
      <c r="BC30" s="121"/>
      <c r="BD30" s="92">
        <v>3.5</v>
      </c>
      <c r="BE30" s="92"/>
      <c r="BF30" s="92"/>
      <c r="BG30" s="92"/>
      <c r="BH30" s="92"/>
      <c r="BI30" s="92"/>
      <c r="BJ30" s="53">
        <f>ROUNDDOWN(AX30*BD30,0)</f>
        <v>976</v>
      </c>
      <c r="BK30" s="53"/>
      <c r="BL30" s="53"/>
      <c r="BM30" s="53"/>
      <c r="BN30" s="53"/>
      <c r="BO30" s="53"/>
    </row>
    <row r="31" spans="1:82" ht="13.5" customHeight="1" x14ac:dyDescent="0.15">
      <c r="A31" s="113"/>
      <c r="B31" s="113"/>
      <c r="C31" s="113"/>
      <c r="D31" s="113"/>
      <c r="E31" s="113"/>
      <c r="F31" s="113"/>
      <c r="G31" s="113"/>
      <c r="H31" s="113"/>
      <c r="I31" s="113"/>
      <c r="J31" s="195"/>
      <c r="K31" s="195"/>
      <c r="L31" s="195"/>
      <c r="M31" s="195"/>
      <c r="N31" s="195"/>
      <c r="O31" s="195"/>
      <c r="P31" s="196"/>
      <c r="Q31" s="196"/>
      <c r="R31" s="196"/>
      <c r="S31" s="196"/>
      <c r="T31" s="196"/>
      <c r="U31" s="196"/>
      <c r="V31" s="53"/>
      <c r="W31" s="53"/>
      <c r="X31" s="53"/>
      <c r="Y31" s="53"/>
      <c r="Z31" s="53"/>
      <c r="AA31" s="53"/>
      <c r="AO31" s="113"/>
      <c r="AP31" s="113"/>
      <c r="AQ31" s="113"/>
      <c r="AR31" s="113"/>
      <c r="AS31" s="113"/>
      <c r="AT31" s="113"/>
      <c r="AU31" s="113"/>
      <c r="AV31" s="113"/>
      <c r="AW31" s="113"/>
      <c r="AX31" s="121"/>
      <c r="AY31" s="121"/>
      <c r="AZ31" s="121"/>
      <c r="BA31" s="121"/>
      <c r="BB31" s="121"/>
      <c r="BC31" s="121"/>
      <c r="BD31" s="92"/>
      <c r="BE31" s="92"/>
      <c r="BF31" s="92"/>
      <c r="BG31" s="92"/>
      <c r="BH31" s="92"/>
      <c r="BI31" s="92"/>
      <c r="BJ31" s="53"/>
      <c r="BK31" s="53"/>
      <c r="BL31" s="53"/>
      <c r="BM31" s="53"/>
      <c r="BN31" s="53"/>
      <c r="BO31" s="53"/>
    </row>
    <row r="32" spans="1:82" ht="13.5" customHeight="1" x14ac:dyDescent="0.15">
      <c r="A32" s="113" t="s">
        <v>16</v>
      </c>
      <c r="B32" s="113"/>
      <c r="C32" s="113"/>
      <c r="D32" s="113"/>
      <c r="E32" s="113"/>
      <c r="F32" s="113"/>
      <c r="G32" s="113"/>
      <c r="H32" s="113"/>
      <c r="I32" s="113"/>
      <c r="J32" s="197"/>
      <c r="K32" s="197"/>
      <c r="L32" s="197"/>
      <c r="M32" s="197"/>
      <c r="N32" s="197"/>
      <c r="O32" s="197"/>
      <c r="P32" s="196"/>
      <c r="Q32" s="196"/>
      <c r="R32" s="196"/>
      <c r="S32" s="196"/>
      <c r="T32" s="196"/>
      <c r="U32" s="196"/>
      <c r="V32" s="53">
        <f t="shared" ref="V32" si="0">J32*P32</f>
        <v>0</v>
      </c>
      <c r="W32" s="53"/>
      <c r="X32" s="53"/>
      <c r="Y32" s="53"/>
      <c r="Z32" s="53"/>
      <c r="AA32" s="53"/>
      <c r="AO32" s="113" t="s">
        <v>16</v>
      </c>
      <c r="AP32" s="113"/>
      <c r="AQ32" s="113"/>
      <c r="AR32" s="113"/>
      <c r="AS32" s="113"/>
      <c r="AT32" s="113"/>
      <c r="AU32" s="113"/>
      <c r="AV32" s="113"/>
      <c r="AW32" s="113"/>
      <c r="AX32" s="134">
        <v>93</v>
      </c>
      <c r="AY32" s="134"/>
      <c r="AZ32" s="134"/>
      <c r="BA32" s="134"/>
      <c r="BB32" s="134"/>
      <c r="BC32" s="134"/>
      <c r="BD32" s="92">
        <v>100</v>
      </c>
      <c r="BE32" s="92"/>
      <c r="BF32" s="92"/>
      <c r="BG32" s="92"/>
      <c r="BH32" s="92"/>
      <c r="BI32" s="92"/>
      <c r="BJ32" s="53">
        <f t="shared" ref="BJ32" si="1">ROUNDDOWN(AX32*BD32,0)</f>
        <v>9300</v>
      </c>
      <c r="BK32" s="53"/>
      <c r="BL32" s="53"/>
      <c r="BM32" s="53"/>
      <c r="BN32" s="53"/>
      <c r="BO32" s="53"/>
    </row>
    <row r="33" spans="1:79" ht="13.5" customHeight="1" x14ac:dyDescent="0.15">
      <c r="A33" s="113"/>
      <c r="B33" s="113"/>
      <c r="C33" s="113"/>
      <c r="D33" s="113"/>
      <c r="E33" s="113"/>
      <c r="F33" s="113"/>
      <c r="G33" s="113"/>
      <c r="H33" s="113"/>
      <c r="I33" s="113"/>
      <c r="J33" s="197"/>
      <c r="K33" s="197"/>
      <c r="L33" s="197"/>
      <c r="M33" s="197"/>
      <c r="N33" s="197"/>
      <c r="O33" s="197"/>
      <c r="P33" s="196"/>
      <c r="Q33" s="196"/>
      <c r="R33" s="196"/>
      <c r="S33" s="196"/>
      <c r="T33" s="196"/>
      <c r="U33" s="196"/>
      <c r="V33" s="53"/>
      <c r="W33" s="53"/>
      <c r="X33" s="53"/>
      <c r="Y33" s="53"/>
      <c r="Z33" s="53"/>
      <c r="AA33" s="53"/>
      <c r="AO33" s="113"/>
      <c r="AP33" s="113"/>
      <c r="AQ33" s="113"/>
      <c r="AR33" s="113"/>
      <c r="AS33" s="113"/>
      <c r="AT33" s="113"/>
      <c r="AU33" s="113"/>
      <c r="AV33" s="113"/>
      <c r="AW33" s="113"/>
      <c r="AX33" s="134"/>
      <c r="AY33" s="134"/>
      <c r="AZ33" s="134"/>
      <c r="BA33" s="134"/>
      <c r="BB33" s="134"/>
      <c r="BC33" s="134"/>
      <c r="BD33" s="92"/>
      <c r="BE33" s="92"/>
      <c r="BF33" s="92"/>
      <c r="BG33" s="92"/>
      <c r="BH33" s="92"/>
      <c r="BI33" s="92"/>
      <c r="BJ33" s="53"/>
      <c r="BK33" s="53"/>
      <c r="BL33" s="53"/>
      <c r="BM33" s="53"/>
      <c r="BN33" s="53"/>
      <c r="BO33" s="53"/>
    </row>
    <row r="34" spans="1:79" ht="13.5" customHeight="1" x14ac:dyDescent="0.15">
      <c r="A34" s="113" t="s">
        <v>11</v>
      </c>
      <c r="B34" s="113"/>
      <c r="C34" s="113"/>
      <c r="D34" s="113"/>
      <c r="E34" s="113"/>
      <c r="F34" s="113"/>
      <c r="G34" s="113"/>
      <c r="H34" s="113"/>
      <c r="I34" s="113"/>
      <c r="J34" s="195"/>
      <c r="K34" s="195"/>
      <c r="L34" s="195"/>
      <c r="M34" s="195"/>
      <c r="N34" s="195"/>
      <c r="O34" s="195"/>
      <c r="P34" s="196"/>
      <c r="Q34" s="196"/>
      <c r="R34" s="196"/>
      <c r="S34" s="196"/>
      <c r="T34" s="196"/>
      <c r="U34" s="196"/>
      <c r="V34" s="53">
        <f t="shared" ref="V34" si="2">J34*P34</f>
        <v>0</v>
      </c>
      <c r="W34" s="53"/>
      <c r="X34" s="53"/>
      <c r="Y34" s="53"/>
      <c r="Z34" s="53"/>
      <c r="AA34" s="53"/>
      <c r="AO34" s="113" t="s">
        <v>11</v>
      </c>
      <c r="AP34" s="113"/>
      <c r="AQ34" s="113"/>
      <c r="AR34" s="113"/>
      <c r="AS34" s="113"/>
      <c r="AT34" s="113"/>
      <c r="AU34" s="113"/>
      <c r="AV34" s="113"/>
      <c r="AW34" s="113"/>
      <c r="AX34" s="121">
        <v>93</v>
      </c>
      <c r="AY34" s="121"/>
      <c r="AZ34" s="121"/>
      <c r="BA34" s="121"/>
      <c r="BB34" s="121"/>
      <c r="BC34" s="121"/>
      <c r="BD34" s="92">
        <v>50</v>
      </c>
      <c r="BE34" s="92"/>
      <c r="BF34" s="92"/>
      <c r="BG34" s="92"/>
      <c r="BH34" s="92"/>
      <c r="BI34" s="92"/>
      <c r="BJ34" s="53">
        <f>ROUNDDOWN(AX34*BD34,0)</f>
        <v>4650</v>
      </c>
      <c r="BK34" s="53"/>
      <c r="BL34" s="53"/>
      <c r="BM34" s="53"/>
      <c r="BN34" s="53"/>
      <c r="BO34" s="53"/>
    </row>
    <row r="35" spans="1:79" ht="13.5" customHeight="1" x14ac:dyDescent="0.15">
      <c r="A35" s="113"/>
      <c r="B35" s="113"/>
      <c r="C35" s="113"/>
      <c r="D35" s="113"/>
      <c r="E35" s="113"/>
      <c r="F35" s="113"/>
      <c r="G35" s="113"/>
      <c r="H35" s="113"/>
      <c r="I35" s="113"/>
      <c r="J35" s="195"/>
      <c r="K35" s="195"/>
      <c r="L35" s="195"/>
      <c r="M35" s="195"/>
      <c r="N35" s="195"/>
      <c r="O35" s="195"/>
      <c r="P35" s="196"/>
      <c r="Q35" s="196"/>
      <c r="R35" s="196"/>
      <c r="S35" s="196"/>
      <c r="T35" s="196"/>
      <c r="U35" s="196"/>
      <c r="V35" s="53"/>
      <c r="W35" s="53"/>
      <c r="X35" s="53"/>
      <c r="Y35" s="53"/>
      <c r="Z35" s="53"/>
      <c r="AA35" s="53"/>
      <c r="AO35" s="113"/>
      <c r="AP35" s="113"/>
      <c r="AQ35" s="113"/>
      <c r="AR35" s="113"/>
      <c r="AS35" s="113"/>
      <c r="AT35" s="113"/>
      <c r="AU35" s="113"/>
      <c r="AV35" s="113"/>
      <c r="AW35" s="113"/>
      <c r="AX35" s="121"/>
      <c r="AY35" s="121"/>
      <c r="AZ35" s="121"/>
      <c r="BA35" s="121"/>
      <c r="BB35" s="121"/>
      <c r="BC35" s="121"/>
      <c r="BD35" s="92"/>
      <c r="BE35" s="92"/>
      <c r="BF35" s="92"/>
      <c r="BG35" s="92"/>
      <c r="BH35" s="92"/>
      <c r="BI35" s="92"/>
      <c r="BJ35" s="53"/>
      <c r="BK35" s="53"/>
      <c r="BL35" s="53"/>
      <c r="BM35" s="53"/>
      <c r="BN35" s="53"/>
      <c r="BO35" s="53"/>
    </row>
    <row r="36" spans="1:79" ht="13.5" customHeight="1" x14ac:dyDescent="0.15">
      <c r="A36" s="113" t="s">
        <v>17</v>
      </c>
      <c r="B36" s="113"/>
      <c r="C36" s="113"/>
      <c r="D36" s="113"/>
      <c r="E36" s="113"/>
      <c r="F36" s="113"/>
      <c r="G36" s="113"/>
      <c r="H36" s="113"/>
      <c r="I36" s="113"/>
      <c r="J36" s="198"/>
      <c r="K36" s="198"/>
      <c r="L36" s="198"/>
      <c r="M36" s="198"/>
      <c r="N36" s="198"/>
      <c r="O36" s="198"/>
      <c r="P36" s="196"/>
      <c r="Q36" s="196"/>
      <c r="R36" s="196"/>
      <c r="S36" s="196"/>
      <c r="T36" s="196"/>
      <c r="U36" s="196"/>
      <c r="V36" s="53">
        <f t="shared" ref="V36" si="3">J36*P36</f>
        <v>0</v>
      </c>
      <c r="W36" s="53"/>
      <c r="X36" s="53"/>
      <c r="Y36" s="53"/>
      <c r="Z36" s="53"/>
      <c r="AA36" s="53"/>
      <c r="AO36" s="113" t="s">
        <v>17</v>
      </c>
      <c r="AP36" s="113"/>
      <c r="AQ36" s="113"/>
      <c r="AR36" s="113"/>
      <c r="AS36" s="113"/>
      <c r="AT36" s="113"/>
      <c r="AU36" s="113"/>
      <c r="AV36" s="113"/>
      <c r="AW36" s="113"/>
      <c r="AX36" s="114">
        <v>279</v>
      </c>
      <c r="AY36" s="114"/>
      <c r="AZ36" s="114"/>
      <c r="BA36" s="114"/>
      <c r="BB36" s="114"/>
      <c r="BC36" s="114"/>
      <c r="BD36" s="92">
        <v>5.5</v>
      </c>
      <c r="BE36" s="92"/>
      <c r="BF36" s="92"/>
      <c r="BG36" s="92"/>
      <c r="BH36" s="92"/>
      <c r="BI36" s="92"/>
      <c r="BJ36" s="53">
        <f t="shared" ref="BJ36" si="4">ROUNDDOWN(AX36*BD36,0)</f>
        <v>1534</v>
      </c>
      <c r="BK36" s="53"/>
      <c r="BL36" s="53"/>
      <c r="BM36" s="53"/>
      <c r="BN36" s="53"/>
      <c r="BO36" s="53"/>
    </row>
    <row r="37" spans="1:79" ht="13.5" customHeight="1" x14ac:dyDescent="0.15">
      <c r="A37" s="113"/>
      <c r="B37" s="113"/>
      <c r="C37" s="113"/>
      <c r="D37" s="113"/>
      <c r="E37" s="113"/>
      <c r="F37" s="113"/>
      <c r="G37" s="113"/>
      <c r="H37" s="113"/>
      <c r="I37" s="113"/>
      <c r="J37" s="198"/>
      <c r="K37" s="198"/>
      <c r="L37" s="198"/>
      <c r="M37" s="198"/>
      <c r="N37" s="198"/>
      <c r="O37" s="198"/>
      <c r="P37" s="196"/>
      <c r="Q37" s="196"/>
      <c r="R37" s="196"/>
      <c r="S37" s="196"/>
      <c r="T37" s="196"/>
      <c r="U37" s="196"/>
      <c r="V37" s="53"/>
      <c r="W37" s="53"/>
      <c r="X37" s="53"/>
      <c r="Y37" s="53"/>
      <c r="Z37" s="53"/>
      <c r="AA37" s="53"/>
      <c r="AO37" s="113"/>
      <c r="AP37" s="113"/>
      <c r="AQ37" s="113"/>
      <c r="AR37" s="113"/>
      <c r="AS37" s="113"/>
      <c r="AT37" s="113"/>
      <c r="AU37" s="113"/>
      <c r="AV37" s="113"/>
      <c r="AW37" s="113"/>
      <c r="AX37" s="114"/>
      <c r="AY37" s="114"/>
      <c r="AZ37" s="114"/>
      <c r="BA37" s="114"/>
      <c r="BB37" s="114"/>
      <c r="BC37" s="114"/>
      <c r="BD37" s="92"/>
      <c r="BE37" s="92"/>
      <c r="BF37" s="92"/>
      <c r="BG37" s="92"/>
      <c r="BH37" s="92"/>
      <c r="BI37" s="92"/>
      <c r="BJ37" s="53"/>
      <c r="BK37" s="53"/>
      <c r="BL37" s="53"/>
      <c r="BM37" s="53"/>
      <c r="BN37" s="53"/>
      <c r="BO37" s="53"/>
    </row>
    <row r="38" spans="1:79" ht="13.5" customHeight="1" x14ac:dyDescent="0.15">
      <c r="A38" s="113" t="s">
        <v>18</v>
      </c>
      <c r="B38" s="113"/>
      <c r="C38" s="113"/>
      <c r="D38" s="113"/>
      <c r="E38" s="113"/>
      <c r="F38" s="113"/>
      <c r="G38" s="113"/>
      <c r="H38" s="113"/>
      <c r="I38" s="113"/>
      <c r="J38" s="195"/>
      <c r="K38" s="195"/>
      <c r="L38" s="195"/>
      <c r="M38" s="195"/>
      <c r="N38" s="195"/>
      <c r="O38" s="195"/>
      <c r="P38" s="196"/>
      <c r="Q38" s="196"/>
      <c r="R38" s="196"/>
      <c r="S38" s="196"/>
      <c r="T38" s="196"/>
      <c r="U38" s="196"/>
      <c r="V38" s="53">
        <f t="shared" ref="V38" si="5">J38*P38</f>
        <v>0</v>
      </c>
      <c r="W38" s="53"/>
      <c r="X38" s="53"/>
      <c r="Y38" s="53"/>
      <c r="Z38" s="53"/>
      <c r="AA38" s="53"/>
      <c r="AO38" s="113" t="s">
        <v>18</v>
      </c>
      <c r="AP38" s="113"/>
      <c r="AQ38" s="113"/>
      <c r="AR38" s="113"/>
      <c r="AS38" s="113"/>
      <c r="AT38" s="113"/>
      <c r="AU38" s="113"/>
      <c r="AV38" s="113"/>
      <c r="AW38" s="113"/>
      <c r="AX38" s="121">
        <v>93</v>
      </c>
      <c r="AY38" s="121"/>
      <c r="AZ38" s="121"/>
      <c r="BA38" s="121"/>
      <c r="BB38" s="121"/>
      <c r="BC38" s="121"/>
      <c r="BD38" s="92">
        <v>50</v>
      </c>
      <c r="BE38" s="92"/>
      <c r="BF38" s="92"/>
      <c r="BG38" s="92"/>
      <c r="BH38" s="92"/>
      <c r="BI38" s="92"/>
      <c r="BJ38" s="53">
        <f t="shared" ref="BJ38" si="6">ROUNDDOWN(AX38*BD38,0)</f>
        <v>4650</v>
      </c>
      <c r="BK38" s="53"/>
      <c r="BL38" s="53"/>
      <c r="BM38" s="53"/>
      <c r="BN38" s="53"/>
      <c r="BO38" s="53"/>
    </row>
    <row r="39" spans="1:79" ht="13.5" customHeight="1" x14ac:dyDescent="0.15">
      <c r="A39" s="113"/>
      <c r="B39" s="113"/>
      <c r="C39" s="113"/>
      <c r="D39" s="113"/>
      <c r="E39" s="113"/>
      <c r="F39" s="113"/>
      <c r="G39" s="113"/>
      <c r="H39" s="113"/>
      <c r="I39" s="113"/>
      <c r="J39" s="195"/>
      <c r="K39" s="195"/>
      <c r="L39" s="195"/>
      <c r="M39" s="195"/>
      <c r="N39" s="195"/>
      <c r="O39" s="195"/>
      <c r="P39" s="196"/>
      <c r="Q39" s="196"/>
      <c r="R39" s="196"/>
      <c r="S39" s="196"/>
      <c r="T39" s="196"/>
      <c r="U39" s="196"/>
      <c r="V39" s="53"/>
      <c r="W39" s="53"/>
      <c r="X39" s="53"/>
      <c r="Y39" s="53"/>
      <c r="Z39" s="53"/>
      <c r="AA39" s="53"/>
      <c r="AO39" s="113"/>
      <c r="AP39" s="113"/>
      <c r="AQ39" s="113"/>
      <c r="AR39" s="113"/>
      <c r="AS39" s="113"/>
      <c r="AT39" s="113"/>
      <c r="AU39" s="113"/>
      <c r="AV39" s="113"/>
      <c r="AW39" s="113"/>
      <c r="AX39" s="121"/>
      <c r="AY39" s="121"/>
      <c r="AZ39" s="121"/>
      <c r="BA39" s="121"/>
      <c r="BB39" s="121"/>
      <c r="BC39" s="121"/>
      <c r="BD39" s="92"/>
      <c r="BE39" s="92"/>
      <c r="BF39" s="92"/>
      <c r="BG39" s="92"/>
      <c r="BH39" s="92"/>
      <c r="BI39" s="92"/>
      <c r="BJ39" s="53"/>
      <c r="BK39" s="53"/>
      <c r="BL39" s="53"/>
      <c r="BM39" s="53"/>
      <c r="BN39" s="53"/>
      <c r="BO39" s="53"/>
    </row>
    <row r="40" spans="1:79" ht="13.5" customHeight="1" x14ac:dyDescent="0.15">
      <c r="A40" s="113" t="s">
        <v>19</v>
      </c>
      <c r="B40" s="113"/>
      <c r="C40" s="113"/>
      <c r="D40" s="113"/>
      <c r="E40" s="113"/>
      <c r="F40" s="113"/>
      <c r="G40" s="113"/>
      <c r="H40" s="113"/>
      <c r="I40" s="113"/>
      <c r="J40" s="197"/>
      <c r="K40" s="197"/>
      <c r="L40" s="197"/>
      <c r="M40" s="197"/>
      <c r="N40" s="197"/>
      <c r="O40" s="197"/>
      <c r="P40" s="196"/>
      <c r="Q40" s="196"/>
      <c r="R40" s="196"/>
      <c r="S40" s="196"/>
      <c r="T40" s="196"/>
      <c r="U40" s="196"/>
      <c r="V40" s="53">
        <f t="shared" ref="V40" si="7">J40*P40</f>
        <v>0</v>
      </c>
      <c r="W40" s="53"/>
      <c r="X40" s="53"/>
      <c r="Y40" s="53"/>
      <c r="Z40" s="53"/>
      <c r="AA40" s="53"/>
      <c r="AO40" s="113" t="s">
        <v>19</v>
      </c>
      <c r="AP40" s="113"/>
      <c r="AQ40" s="113"/>
      <c r="AR40" s="113"/>
      <c r="AS40" s="113"/>
      <c r="AT40" s="113"/>
      <c r="AU40" s="113"/>
      <c r="AV40" s="113"/>
      <c r="AW40" s="113"/>
      <c r="AX40" s="134">
        <v>93</v>
      </c>
      <c r="AY40" s="134"/>
      <c r="AZ40" s="134"/>
      <c r="BA40" s="134"/>
      <c r="BB40" s="134"/>
      <c r="BC40" s="134"/>
      <c r="BD40" s="92">
        <v>150</v>
      </c>
      <c r="BE40" s="92"/>
      <c r="BF40" s="92"/>
      <c r="BG40" s="92"/>
      <c r="BH40" s="92"/>
      <c r="BI40" s="92"/>
      <c r="BJ40" s="53">
        <f t="shared" ref="BJ40" si="8">ROUNDDOWN(AX40*BD40,0)</f>
        <v>13950</v>
      </c>
      <c r="BK40" s="53"/>
      <c r="BL40" s="53"/>
      <c r="BM40" s="53"/>
      <c r="BN40" s="53"/>
      <c r="BO40" s="53"/>
    </row>
    <row r="41" spans="1:79" ht="13.5" customHeight="1" x14ac:dyDescent="0.15">
      <c r="A41" s="113"/>
      <c r="B41" s="113"/>
      <c r="C41" s="113"/>
      <c r="D41" s="113"/>
      <c r="E41" s="113"/>
      <c r="F41" s="113"/>
      <c r="G41" s="113"/>
      <c r="H41" s="113"/>
      <c r="I41" s="113"/>
      <c r="J41" s="197"/>
      <c r="K41" s="197"/>
      <c r="L41" s="197"/>
      <c r="M41" s="197"/>
      <c r="N41" s="197"/>
      <c r="O41" s="197"/>
      <c r="P41" s="196"/>
      <c r="Q41" s="196"/>
      <c r="R41" s="196"/>
      <c r="S41" s="196"/>
      <c r="T41" s="196"/>
      <c r="U41" s="196"/>
      <c r="V41" s="53"/>
      <c r="W41" s="53"/>
      <c r="X41" s="53"/>
      <c r="Y41" s="53"/>
      <c r="Z41" s="53"/>
      <c r="AA41" s="53"/>
      <c r="AO41" s="113"/>
      <c r="AP41" s="113"/>
      <c r="AQ41" s="113"/>
      <c r="AR41" s="113"/>
      <c r="AS41" s="113"/>
      <c r="AT41" s="113"/>
      <c r="AU41" s="113"/>
      <c r="AV41" s="113"/>
      <c r="AW41" s="113"/>
      <c r="AX41" s="134"/>
      <c r="AY41" s="134"/>
      <c r="AZ41" s="134"/>
      <c r="BA41" s="134"/>
      <c r="BB41" s="134"/>
      <c r="BC41" s="134"/>
      <c r="BD41" s="92"/>
      <c r="BE41" s="92"/>
      <c r="BF41" s="92"/>
      <c r="BG41" s="92"/>
      <c r="BH41" s="92"/>
      <c r="BI41" s="92"/>
      <c r="BJ41" s="53"/>
      <c r="BK41" s="53"/>
      <c r="BL41" s="53"/>
      <c r="BM41" s="53"/>
      <c r="BN41" s="53"/>
      <c r="BO41" s="53"/>
    </row>
    <row r="42" spans="1:79" ht="11.25" customHeight="1" x14ac:dyDescent="0.15"/>
    <row r="43" spans="1:79" ht="11.25" customHeight="1" x14ac:dyDescent="0.15">
      <c r="A43" s="7"/>
      <c r="B43" s="93" t="s">
        <v>77</v>
      </c>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O43" s="27"/>
      <c r="AP43" s="93" t="s">
        <v>77</v>
      </c>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3"/>
      <c r="BR43" s="93"/>
      <c r="BS43" s="93"/>
      <c r="BT43" s="93"/>
      <c r="BU43" s="93"/>
      <c r="BV43" s="93"/>
      <c r="BW43" s="93"/>
      <c r="BX43" s="93"/>
      <c r="BY43" s="93"/>
      <c r="BZ43" s="93"/>
      <c r="CA43" s="93"/>
    </row>
    <row r="44" spans="1:79" ht="13.5" customHeight="1" x14ac:dyDescent="0.15">
      <c r="A44" s="7"/>
      <c r="B44" s="109"/>
      <c r="C44" s="109"/>
      <c r="D44" s="109" t="s">
        <v>64</v>
      </c>
      <c r="E44" s="109"/>
      <c r="F44" s="109"/>
      <c r="G44" s="109"/>
      <c r="H44" s="109"/>
      <c r="I44" s="109"/>
      <c r="J44" s="109"/>
      <c r="K44" s="117"/>
      <c r="L44" s="118" t="s">
        <v>67</v>
      </c>
      <c r="M44" s="119"/>
      <c r="N44" s="120" t="s">
        <v>65</v>
      </c>
      <c r="O44" s="109"/>
      <c r="P44" s="109"/>
      <c r="Q44" s="109"/>
      <c r="R44" s="109"/>
      <c r="S44" s="109"/>
      <c r="T44" s="109"/>
      <c r="U44" s="109"/>
      <c r="V44" s="170" t="s">
        <v>106</v>
      </c>
      <c r="W44" s="170"/>
      <c r="X44" s="170"/>
      <c r="Y44" s="10"/>
      <c r="Z44" s="10"/>
      <c r="AA44" s="10"/>
      <c r="AO44" s="27"/>
      <c r="AP44" s="109"/>
      <c r="AQ44" s="109"/>
      <c r="AR44" s="109" t="s">
        <v>64</v>
      </c>
      <c r="AS44" s="109"/>
      <c r="AT44" s="109"/>
      <c r="AU44" s="109"/>
      <c r="AV44" s="109"/>
      <c r="AW44" s="109"/>
      <c r="AX44" s="109"/>
      <c r="AY44" s="117"/>
      <c r="AZ44" s="118" t="s">
        <v>67</v>
      </c>
      <c r="BA44" s="119"/>
      <c r="BB44" s="120" t="s">
        <v>65</v>
      </c>
      <c r="BC44" s="109"/>
      <c r="BD44" s="109"/>
      <c r="BE44" s="109"/>
      <c r="BF44" s="109"/>
      <c r="BG44" s="109"/>
      <c r="BH44" s="109"/>
      <c r="BI44" s="109"/>
      <c r="BJ44" s="170" t="s">
        <v>106</v>
      </c>
      <c r="BK44" s="170"/>
      <c r="BL44" s="170"/>
      <c r="BM44" s="10"/>
      <c r="BN44" s="10"/>
      <c r="BO44" s="10"/>
    </row>
    <row r="45" spans="1:79" ht="13.5" customHeight="1" x14ac:dyDescent="0.15">
      <c r="A45" s="7"/>
      <c r="B45" s="109"/>
      <c r="C45" s="109"/>
      <c r="D45" s="109"/>
      <c r="E45" s="109"/>
      <c r="F45" s="109"/>
      <c r="G45" s="109"/>
      <c r="H45" s="109"/>
      <c r="I45" s="109"/>
      <c r="J45" s="109"/>
      <c r="K45" s="117"/>
      <c r="L45" s="118"/>
      <c r="M45" s="119"/>
      <c r="N45" s="120"/>
      <c r="O45" s="109"/>
      <c r="P45" s="109"/>
      <c r="Q45" s="109"/>
      <c r="R45" s="109"/>
      <c r="S45" s="109"/>
      <c r="T45" s="109"/>
      <c r="U45" s="109"/>
      <c r="V45" s="170"/>
      <c r="W45" s="170"/>
      <c r="X45" s="170"/>
      <c r="Y45" s="10"/>
      <c r="Z45" s="10"/>
      <c r="AA45" s="10"/>
      <c r="AO45" s="27"/>
      <c r="AP45" s="109"/>
      <c r="AQ45" s="109"/>
      <c r="AR45" s="109"/>
      <c r="AS45" s="109"/>
      <c r="AT45" s="109"/>
      <c r="AU45" s="109"/>
      <c r="AV45" s="109"/>
      <c r="AW45" s="109"/>
      <c r="AX45" s="109"/>
      <c r="AY45" s="117"/>
      <c r="AZ45" s="118"/>
      <c r="BA45" s="119"/>
      <c r="BB45" s="120"/>
      <c r="BC45" s="109"/>
      <c r="BD45" s="109"/>
      <c r="BE45" s="109"/>
      <c r="BF45" s="109"/>
      <c r="BG45" s="109"/>
      <c r="BH45" s="109"/>
      <c r="BI45" s="109"/>
      <c r="BJ45" s="170"/>
      <c r="BK45" s="170"/>
      <c r="BL45" s="170"/>
      <c r="BM45" s="10"/>
      <c r="BN45" s="10"/>
      <c r="BO45" s="10"/>
    </row>
    <row r="46" spans="1:79" ht="13.5" customHeight="1" x14ac:dyDescent="0.15">
      <c r="A46" s="7"/>
      <c r="B46" s="101" t="s">
        <v>66</v>
      </c>
      <c r="C46" s="101"/>
      <c r="D46" s="102">
        <v>44866</v>
      </c>
      <c r="E46" s="102"/>
      <c r="F46" s="102"/>
      <c r="G46" s="102"/>
      <c r="H46" s="102"/>
      <c r="I46" s="102"/>
      <c r="J46" s="102"/>
      <c r="K46" s="103"/>
      <c r="L46" s="104" t="s">
        <v>67</v>
      </c>
      <c r="M46" s="105"/>
      <c r="N46" s="106">
        <v>44872</v>
      </c>
      <c r="O46" s="102"/>
      <c r="P46" s="102"/>
      <c r="Q46" s="102"/>
      <c r="R46" s="102"/>
      <c r="S46" s="102"/>
      <c r="T46" s="102"/>
      <c r="U46" s="102"/>
      <c r="V46" s="171">
        <f>IF(D46="",0,N46-D46+1)</f>
        <v>7</v>
      </c>
      <c r="W46" s="171"/>
      <c r="X46" s="171"/>
      <c r="Y46" s="10"/>
      <c r="Z46" s="10"/>
      <c r="AA46" s="10"/>
      <c r="AO46" s="27"/>
      <c r="AP46" s="101" t="s">
        <v>66</v>
      </c>
      <c r="AQ46" s="101"/>
      <c r="AR46" s="102">
        <v>44866</v>
      </c>
      <c r="AS46" s="102"/>
      <c r="AT46" s="102"/>
      <c r="AU46" s="102"/>
      <c r="AV46" s="102"/>
      <c r="AW46" s="102"/>
      <c r="AX46" s="102"/>
      <c r="AY46" s="103"/>
      <c r="AZ46" s="104" t="s">
        <v>67</v>
      </c>
      <c r="BA46" s="105"/>
      <c r="BB46" s="106">
        <v>44872</v>
      </c>
      <c r="BC46" s="102"/>
      <c r="BD46" s="102"/>
      <c r="BE46" s="102"/>
      <c r="BF46" s="102"/>
      <c r="BG46" s="102"/>
      <c r="BH46" s="102"/>
      <c r="BI46" s="102"/>
      <c r="BJ46" s="171">
        <f>IF(AR46="",0,BB46-AR46+1)</f>
        <v>7</v>
      </c>
      <c r="BK46" s="171"/>
      <c r="BL46" s="171"/>
      <c r="BM46" s="10"/>
      <c r="BN46" s="10"/>
      <c r="BO46" s="10"/>
    </row>
    <row r="47" spans="1:79" ht="13.5" customHeight="1" x14ac:dyDescent="0.15">
      <c r="A47" s="7"/>
      <c r="B47" s="101"/>
      <c r="C47" s="101"/>
      <c r="D47" s="102"/>
      <c r="E47" s="102"/>
      <c r="F47" s="102"/>
      <c r="G47" s="102"/>
      <c r="H47" s="102"/>
      <c r="I47" s="102"/>
      <c r="J47" s="102"/>
      <c r="K47" s="103"/>
      <c r="L47" s="104"/>
      <c r="M47" s="105"/>
      <c r="N47" s="106"/>
      <c r="O47" s="102"/>
      <c r="P47" s="102"/>
      <c r="Q47" s="102"/>
      <c r="R47" s="102"/>
      <c r="S47" s="102"/>
      <c r="T47" s="102"/>
      <c r="U47" s="102"/>
      <c r="V47" s="171"/>
      <c r="W47" s="171"/>
      <c r="X47" s="171"/>
      <c r="Y47" s="10"/>
      <c r="Z47" s="10"/>
      <c r="AA47" s="10"/>
      <c r="AO47" s="27"/>
      <c r="AP47" s="101"/>
      <c r="AQ47" s="101"/>
      <c r="AR47" s="102"/>
      <c r="AS47" s="102"/>
      <c r="AT47" s="102"/>
      <c r="AU47" s="102"/>
      <c r="AV47" s="102"/>
      <c r="AW47" s="102"/>
      <c r="AX47" s="102"/>
      <c r="AY47" s="103"/>
      <c r="AZ47" s="104"/>
      <c r="BA47" s="105"/>
      <c r="BB47" s="106"/>
      <c r="BC47" s="102"/>
      <c r="BD47" s="102"/>
      <c r="BE47" s="102"/>
      <c r="BF47" s="102"/>
      <c r="BG47" s="102"/>
      <c r="BH47" s="102"/>
      <c r="BI47" s="102"/>
      <c r="BJ47" s="171"/>
      <c r="BK47" s="171"/>
      <c r="BL47" s="171"/>
      <c r="BM47" s="10"/>
      <c r="BN47" s="10"/>
      <c r="BO47" s="10"/>
    </row>
    <row r="48" spans="1:79" ht="13.5" customHeight="1" x14ac:dyDescent="0.15">
      <c r="A48" s="7"/>
      <c r="B48" s="101">
        <v>1</v>
      </c>
      <c r="C48" s="101"/>
      <c r="D48" s="102"/>
      <c r="E48" s="102"/>
      <c r="F48" s="102"/>
      <c r="G48" s="102"/>
      <c r="H48" s="102"/>
      <c r="I48" s="102"/>
      <c r="J48" s="102"/>
      <c r="K48" s="103"/>
      <c r="L48" s="104" t="s">
        <v>67</v>
      </c>
      <c r="M48" s="105"/>
      <c r="N48" s="106"/>
      <c r="O48" s="102"/>
      <c r="P48" s="102"/>
      <c r="Q48" s="102"/>
      <c r="R48" s="102"/>
      <c r="S48" s="102"/>
      <c r="T48" s="102"/>
      <c r="U48" s="102"/>
      <c r="V48" s="171">
        <f t="shared" ref="V48" si="9">IF(D48="",0,N48-D48+1)</f>
        <v>0</v>
      </c>
      <c r="W48" s="171"/>
      <c r="X48" s="171"/>
      <c r="Y48" s="10"/>
      <c r="Z48" s="10"/>
      <c r="AA48" s="10"/>
      <c r="AO48" s="27"/>
      <c r="AP48" s="101">
        <v>1</v>
      </c>
      <c r="AQ48" s="101"/>
      <c r="AR48" s="102">
        <v>45292</v>
      </c>
      <c r="AS48" s="102"/>
      <c r="AT48" s="102"/>
      <c r="AU48" s="102"/>
      <c r="AV48" s="102"/>
      <c r="AW48" s="102"/>
      <c r="AX48" s="102"/>
      <c r="AY48" s="103"/>
      <c r="AZ48" s="104" t="s">
        <v>67</v>
      </c>
      <c r="BA48" s="105"/>
      <c r="BB48" s="106">
        <v>45322</v>
      </c>
      <c r="BC48" s="102"/>
      <c r="BD48" s="102"/>
      <c r="BE48" s="102"/>
      <c r="BF48" s="102"/>
      <c r="BG48" s="102"/>
      <c r="BH48" s="102"/>
      <c r="BI48" s="102"/>
      <c r="BJ48" s="171">
        <f t="shared" ref="BJ48" si="10">IF(AR48="",0,BB48-AR48+1)</f>
        <v>31</v>
      </c>
      <c r="BK48" s="171"/>
      <c r="BL48" s="171"/>
      <c r="BM48" s="10"/>
      <c r="BN48" s="10"/>
      <c r="BO48" s="10"/>
    </row>
    <row r="49" spans="1:79" ht="13.5" customHeight="1" x14ac:dyDescent="0.15">
      <c r="A49" s="7"/>
      <c r="B49" s="101"/>
      <c r="C49" s="101"/>
      <c r="D49" s="102"/>
      <c r="E49" s="102"/>
      <c r="F49" s="102"/>
      <c r="G49" s="102"/>
      <c r="H49" s="102"/>
      <c r="I49" s="102"/>
      <c r="J49" s="102"/>
      <c r="K49" s="103"/>
      <c r="L49" s="104"/>
      <c r="M49" s="105"/>
      <c r="N49" s="106"/>
      <c r="O49" s="102"/>
      <c r="P49" s="102"/>
      <c r="Q49" s="102"/>
      <c r="R49" s="102"/>
      <c r="S49" s="102"/>
      <c r="T49" s="102"/>
      <c r="U49" s="102"/>
      <c r="V49" s="171"/>
      <c r="W49" s="171"/>
      <c r="X49" s="171"/>
      <c r="Y49" s="10"/>
      <c r="Z49" s="10"/>
      <c r="AA49" s="10"/>
      <c r="AO49" s="27"/>
      <c r="AP49" s="101"/>
      <c r="AQ49" s="101"/>
      <c r="AR49" s="102"/>
      <c r="AS49" s="102"/>
      <c r="AT49" s="102"/>
      <c r="AU49" s="102"/>
      <c r="AV49" s="102"/>
      <c r="AW49" s="102"/>
      <c r="AX49" s="102"/>
      <c r="AY49" s="103"/>
      <c r="AZ49" s="104"/>
      <c r="BA49" s="105"/>
      <c r="BB49" s="106"/>
      <c r="BC49" s="102"/>
      <c r="BD49" s="102"/>
      <c r="BE49" s="102"/>
      <c r="BF49" s="102"/>
      <c r="BG49" s="102"/>
      <c r="BH49" s="102"/>
      <c r="BI49" s="102"/>
      <c r="BJ49" s="171"/>
      <c r="BK49" s="171"/>
      <c r="BL49" s="171"/>
      <c r="BM49" s="10"/>
      <c r="BN49" s="10"/>
      <c r="BO49" s="10"/>
    </row>
    <row r="50" spans="1:79" ht="13.5" customHeight="1" x14ac:dyDescent="0.15">
      <c r="A50" s="7"/>
      <c r="B50" s="101">
        <v>2</v>
      </c>
      <c r="C50" s="101"/>
      <c r="D50" s="102"/>
      <c r="E50" s="102"/>
      <c r="F50" s="102"/>
      <c r="G50" s="102"/>
      <c r="H50" s="102"/>
      <c r="I50" s="102"/>
      <c r="J50" s="102"/>
      <c r="K50" s="103"/>
      <c r="L50" s="104" t="s">
        <v>67</v>
      </c>
      <c r="M50" s="105"/>
      <c r="N50" s="106"/>
      <c r="O50" s="102"/>
      <c r="P50" s="102"/>
      <c r="Q50" s="102"/>
      <c r="R50" s="102"/>
      <c r="S50" s="102"/>
      <c r="T50" s="102"/>
      <c r="U50" s="102"/>
      <c r="V50" s="171">
        <f t="shared" ref="V50" si="11">IF(D50="",0,N50-D50+1)</f>
        <v>0</v>
      </c>
      <c r="W50" s="171"/>
      <c r="X50" s="171"/>
      <c r="Y50" s="10"/>
      <c r="Z50" s="10"/>
      <c r="AA50" s="10"/>
      <c r="AO50" s="27"/>
      <c r="AP50" s="101">
        <v>2</v>
      </c>
      <c r="AQ50" s="101"/>
      <c r="AR50" s="102"/>
      <c r="AS50" s="102"/>
      <c r="AT50" s="102"/>
      <c r="AU50" s="102"/>
      <c r="AV50" s="102"/>
      <c r="AW50" s="102"/>
      <c r="AX50" s="102"/>
      <c r="AY50" s="103"/>
      <c r="AZ50" s="104" t="s">
        <v>67</v>
      </c>
      <c r="BA50" s="105"/>
      <c r="BB50" s="106"/>
      <c r="BC50" s="102"/>
      <c r="BD50" s="102"/>
      <c r="BE50" s="102"/>
      <c r="BF50" s="102"/>
      <c r="BG50" s="102"/>
      <c r="BH50" s="102"/>
      <c r="BI50" s="102"/>
      <c r="BJ50" s="171">
        <f t="shared" ref="BJ50" si="12">IF(AR50="",0,BB50-AR50+1)</f>
        <v>0</v>
      </c>
      <c r="BK50" s="171"/>
      <c r="BL50" s="171"/>
      <c r="BM50" s="10"/>
      <c r="BN50" s="10"/>
      <c r="BO50" s="10"/>
    </row>
    <row r="51" spans="1:79" ht="13.5" customHeight="1" x14ac:dyDescent="0.15">
      <c r="A51" s="7"/>
      <c r="B51" s="101"/>
      <c r="C51" s="101"/>
      <c r="D51" s="102"/>
      <c r="E51" s="102"/>
      <c r="F51" s="102"/>
      <c r="G51" s="102"/>
      <c r="H51" s="102"/>
      <c r="I51" s="102"/>
      <c r="J51" s="102"/>
      <c r="K51" s="103"/>
      <c r="L51" s="104"/>
      <c r="M51" s="105"/>
      <c r="N51" s="106"/>
      <c r="O51" s="102"/>
      <c r="P51" s="102"/>
      <c r="Q51" s="102"/>
      <c r="R51" s="102"/>
      <c r="S51" s="102"/>
      <c r="T51" s="102"/>
      <c r="U51" s="102"/>
      <c r="V51" s="171"/>
      <c r="W51" s="171"/>
      <c r="X51" s="171"/>
      <c r="Y51" s="10"/>
      <c r="Z51" s="10"/>
      <c r="AA51" s="10"/>
      <c r="AO51" s="27"/>
      <c r="AP51" s="101"/>
      <c r="AQ51" s="101"/>
      <c r="AR51" s="102"/>
      <c r="AS51" s="102"/>
      <c r="AT51" s="102"/>
      <c r="AU51" s="102"/>
      <c r="AV51" s="102"/>
      <c r="AW51" s="102"/>
      <c r="AX51" s="102"/>
      <c r="AY51" s="103"/>
      <c r="AZ51" s="104"/>
      <c r="BA51" s="105"/>
      <c r="BB51" s="106"/>
      <c r="BC51" s="102"/>
      <c r="BD51" s="102"/>
      <c r="BE51" s="102"/>
      <c r="BF51" s="102"/>
      <c r="BG51" s="102"/>
      <c r="BH51" s="102"/>
      <c r="BI51" s="102"/>
      <c r="BJ51" s="171"/>
      <c r="BK51" s="171"/>
      <c r="BL51" s="171"/>
      <c r="BM51" s="10"/>
      <c r="BN51" s="10"/>
      <c r="BO51" s="10"/>
    </row>
    <row r="52" spans="1:79" ht="13.5" customHeight="1" x14ac:dyDescent="0.15">
      <c r="A52" s="7"/>
      <c r="B52" s="101">
        <v>3</v>
      </c>
      <c r="C52" s="101"/>
      <c r="D52" s="102"/>
      <c r="E52" s="102"/>
      <c r="F52" s="102"/>
      <c r="G52" s="102"/>
      <c r="H52" s="102"/>
      <c r="I52" s="102"/>
      <c r="J52" s="102"/>
      <c r="K52" s="103"/>
      <c r="L52" s="104" t="s">
        <v>67</v>
      </c>
      <c r="M52" s="105"/>
      <c r="N52" s="106"/>
      <c r="O52" s="102"/>
      <c r="P52" s="102"/>
      <c r="Q52" s="102"/>
      <c r="R52" s="102"/>
      <c r="S52" s="102"/>
      <c r="T52" s="102"/>
      <c r="U52" s="102"/>
      <c r="V52" s="171">
        <f t="shared" ref="V52" si="13">IF(D52="",0,N52-D52+1)</f>
        <v>0</v>
      </c>
      <c r="W52" s="171"/>
      <c r="X52" s="171"/>
      <c r="Y52" s="10"/>
      <c r="Z52" s="10"/>
      <c r="AA52" s="10"/>
      <c r="AO52" s="27"/>
      <c r="AP52" s="101">
        <v>3</v>
      </c>
      <c r="AQ52" s="101"/>
      <c r="AR52" s="102"/>
      <c r="AS52" s="102"/>
      <c r="AT52" s="102"/>
      <c r="AU52" s="102"/>
      <c r="AV52" s="102"/>
      <c r="AW52" s="102"/>
      <c r="AX52" s="102"/>
      <c r="AY52" s="103"/>
      <c r="AZ52" s="104" t="s">
        <v>67</v>
      </c>
      <c r="BA52" s="105"/>
      <c r="BB52" s="106"/>
      <c r="BC52" s="102"/>
      <c r="BD52" s="102"/>
      <c r="BE52" s="102"/>
      <c r="BF52" s="102"/>
      <c r="BG52" s="102"/>
      <c r="BH52" s="102"/>
      <c r="BI52" s="102"/>
      <c r="BJ52" s="171">
        <f t="shared" ref="BJ52" si="14">IF(AR52="",0,BB52-AR52+1)</f>
        <v>0</v>
      </c>
      <c r="BK52" s="171"/>
      <c r="BL52" s="171"/>
      <c r="BM52" s="10"/>
      <c r="BN52" s="10"/>
      <c r="BO52" s="10"/>
    </row>
    <row r="53" spans="1:79" ht="13.5" customHeight="1" x14ac:dyDescent="0.15">
      <c r="A53" s="7"/>
      <c r="B53" s="101"/>
      <c r="C53" s="101"/>
      <c r="D53" s="102"/>
      <c r="E53" s="102"/>
      <c r="F53" s="102"/>
      <c r="G53" s="102"/>
      <c r="H53" s="102"/>
      <c r="I53" s="102"/>
      <c r="J53" s="102"/>
      <c r="K53" s="103"/>
      <c r="L53" s="104"/>
      <c r="M53" s="105"/>
      <c r="N53" s="106"/>
      <c r="O53" s="102"/>
      <c r="P53" s="102"/>
      <c r="Q53" s="102"/>
      <c r="R53" s="102"/>
      <c r="S53" s="102"/>
      <c r="T53" s="102"/>
      <c r="U53" s="102"/>
      <c r="V53" s="171"/>
      <c r="W53" s="171"/>
      <c r="X53" s="171"/>
      <c r="Y53" s="10"/>
      <c r="Z53" s="10"/>
      <c r="AA53" s="10"/>
      <c r="AO53" s="27"/>
      <c r="AP53" s="101"/>
      <c r="AQ53" s="101"/>
      <c r="AR53" s="102"/>
      <c r="AS53" s="102"/>
      <c r="AT53" s="102"/>
      <c r="AU53" s="102"/>
      <c r="AV53" s="102"/>
      <c r="AW53" s="102"/>
      <c r="AX53" s="102"/>
      <c r="AY53" s="103"/>
      <c r="AZ53" s="104"/>
      <c r="BA53" s="105"/>
      <c r="BB53" s="106"/>
      <c r="BC53" s="102"/>
      <c r="BD53" s="102"/>
      <c r="BE53" s="102"/>
      <c r="BF53" s="102"/>
      <c r="BG53" s="102"/>
      <c r="BH53" s="102"/>
      <c r="BI53" s="102"/>
      <c r="BJ53" s="171"/>
      <c r="BK53" s="171"/>
      <c r="BL53" s="171"/>
      <c r="BM53" s="10"/>
      <c r="BN53" s="10"/>
      <c r="BO53" s="10"/>
    </row>
    <row r="54" spans="1:79" ht="11.25" customHeight="1" x14ac:dyDescent="0.15">
      <c r="B54" s="91" t="s">
        <v>83</v>
      </c>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11"/>
      <c r="AP54" s="91" t="s">
        <v>83</v>
      </c>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1"/>
      <c r="BR54" s="91"/>
      <c r="BS54" s="91"/>
      <c r="BT54" s="91"/>
      <c r="BU54" s="91"/>
      <c r="BV54" s="91"/>
      <c r="BW54" s="91"/>
      <c r="BX54" s="91"/>
      <c r="BY54" s="91"/>
      <c r="BZ54" s="91"/>
      <c r="CA54" s="91"/>
    </row>
    <row r="55" spans="1:79" x14ac:dyDescent="0.15">
      <c r="A55" s="7"/>
      <c r="B55" s="91" t="s">
        <v>73</v>
      </c>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13"/>
      <c r="AO55" s="27"/>
      <c r="AP55" s="91" t="s">
        <v>73</v>
      </c>
      <c r="AQ55" s="91"/>
      <c r="AR55" s="91"/>
      <c r="AS55" s="91"/>
      <c r="AT55" s="91"/>
      <c r="AU55" s="91"/>
      <c r="AV55" s="91"/>
      <c r="AW55" s="91"/>
      <c r="AX55" s="91"/>
      <c r="AY55" s="91"/>
      <c r="AZ55" s="91"/>
      <c r="BA55" s="91"/>
      <c r="BB55" s="91"/>
      <c r="BC55" s="91"/>
      <c r="BD55" s="91"/>
      <c r="BE55" s="91"/>
      <c r="BF55" s="91"/>
      <c r="BG55" s="91"/>
      <c r="BH55" s="91"/>
      <c r="BI55" s="91"/>
      <c r="BJ55" s="91"/>
      <c r="BK55" s="91"/>
      <c r="BL55" s="91"/>
      <c r="BM55" s="91"/>
      <c r="BN55" s="91"/>
      <c r="BO55" s="91"/>
      <c r="BP55" s="91"/>
      <c r="BQ55" s="91"/>
      <c r="BR55" s="91"/>
      <c r="BS55" s="91"/>
      <c r="BT55" s="91"/>
      <c r="BU55" s="91"/>
      <c r="BV55" s="91"/>
      <c r="BW55" s="91"/>
      <c r="BX55" s="91"/>
      <c r="BY55" s="91"/>
      <c r="BZ55" s="91"/>
      <c r="CA55" s="91"/>
    </row>
    <row r="56" spans="1:79" x14ac:dyDescent="0.15">
      <c r="A56" s="7"/>
      <c r="B56" s="100" t="s">
        <v>74</v>
      </c>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2"/>
      <c r="AO56" s="27"/>
      <c r="AP56" s="100" t="s">
        <v>74</v>
      </c>
      <c r="AQ56" s="100"/>
      <c r="AR56" s="100"/>
      <c r="AS56" s="100"/>
      <c r="AT56" s="100"/>
      <c r="AU56" s="100"/>
      <c r="AV56" s="100"/>
      <c r="AW56" s="100"/>
      <c r="AX56" s="100"/>
      <c r="AY56" s="100"/>
      <c r="AZ56" s="100"/>
      <c r="BA56" s="100"/>
      <c r="BB56" s="100"/>
      <c r="BC56" s="100"/>
      <c r="BD56" s="100"/>
      <c r="BE56" s="100"/>
      <c r="BF56" s="100"/>
      <c r="BG56" s="100"/>
      <c r="BH56" s="100"/>
      <c r="BI56" s="100"/>
      <c r="BJ56" s="100"/>
      <c r="BK56" s="100"/>
      <c r="BL56" s="100"/>
      <c r="BM56" s="100"/>
      <c r="BN56" s="100"/>
      <c r="BO56" s="100"/>
      <c r="BP56" s="100"/>
      <c r="BQ56" s="100"/>
      <c r="BR56" s="100"/>
      <c r="BS56" s="100"/>
      <c r="BT56" s="100"/>
      <c r="BU56" s="100"/>
      <c r="BV56" s="100"/>
      <c r="BW56" s="100"/>
      <c r="BX56" s="100"/>
      <c r="BY56" s="100"/>
      <c r="BZ56" s="100"/>
      <c r="CA56" s="100"/>
    </row>
    <row r="57" spans="1:79" x14ac:dyDescent="0.15">
      <c r="B57" s="100" t="s">
        <v>72</v>
      </c>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2"/>
      <c r="AP57" s="100" t="s">
        <v>72</v>
      </c>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0"/>
      <c r="BR57" s="100"/>
      <c r="BS57" s="100"/>
      <c r="BT57" s="100"/>
      <c r="BU57" s="100"/>
      <c r="BV57" s="100"/>
      <c r="BW57" s="100"/>
      <c r="BX57" s="100"/>
      <c r="BY57" s="100"/>
      <c r="BZ57" s="100"/>
      <c r="CA57" s="100"/>
    </row>
    <row r="58" spans="1:79" ht="11.25" customHeight="1" x14ac:dyDescent="0.15">
      <c r="A58" s="7"/>
      <c r="B58" s="7"/>
      <c r="C58" s="7"/>
      <c r="D58" s="7"/>
      <c r="E58" s="7"/>
      <c r="F58" s="7"/>
      <c r="G58" s="7"/>
      <c r="H58" s="7"/>
      <c r="I58" s="7"/>
      <c r="J58" s="8"/>
      <c r="K58" s="8"/>
      <c r="L58" s="8"/>
      <c r="M58" s="8"/>
      <c r="N58" s="8"/>
      <c r="O58" s="8"/>
      <c r="P58" s="9"/>
      <c r="Q58" s="9"/>
      <c r="R58" s="9"/>
      <c r="S58" s="9"/>
      <c r="T58" s="9"/>
      <c r="U58" s="9"/>
      <c r="V58" s="10"/>
      <c r="W58" s="10"/>
      <c r="X58" s="10"/>
      <c r="Y58" s="10"/>
      <c r="Z58" s="10"/>
      <c r="AA58" s="10"/>
      <c r="AO58" s="27"/>
      <c r="AP58" s="27"/>
      <c r="AQ58" s="27"/>
      <c r="AR58" s="27"/>
      <c r="AS58" s="27"/>
      <c r="AT58" s="27"/>
      <c r="AU58" s="27"/>
      <c r="AV58" s="27"/>
      <c r="AW58" s="27"/>
      <c r="AX58" s="8"/>
      <c r="AY58" s="8"/>
      <c r="AZ58" s="8"/>
      <c r="BA58" s="8"/>
      <c r="BB58" s="8"/>
      <c r="BC58" s="8"/>
      <c r="BD58" s="9"/>
      <c r="BE58" s="9"/>
      <c r="BF58" s="9"/>
      <c r="BG58" s="9"/>
      <c r="BH58" s="9"/>
      <c r="BI58" s="9"/>
      <c r="BJ58" s="10"/>
      <c r="BK58" s="10"/>
      <c r="BL58" s="10"/>
      <c r="BM58" s="10"/>
      <c r="BN58" s="10"/>
      <c r="BO58" s="10"/>
    </row>
    <row r="59" spans="1:79" ht="11.25" customHeight="1" x14ac:dyDescent="0.15">
      <c r="A59" s="7"/>
      <c r="B59" s="7"/>
      <c r="C59" s="7"/>
      <c r="D59" s="7"/>
      <c r="E59" s="7"/>
      <c r="F59" s="7"/>
      <c r="G59" s="7"/>
      <c r="H59" s="7"/>
      <c r="I59" s="7"/>
      <c r="J59" s="8"/>
      <c r="K59" s="8"/>
      <c r="L59" s="8"/>
      <c r="M59" s="8"/>
      <c r="N59" s="8"/>
      <c r="O59" s="8"/>
      <c r="P59" s="9"/>
      <c r="Q59" s="9"/>
      <c r="R59" s="9"/>
      <c r="S59" s="9"/>
      <c r="T59" s="9"/>
      <c r="U59" s="9"/>
      <c r="V59" s="10"/>
      <c r="W59" s="10"/>
      <c r="X59" s="10"/>
      <c r="Y59" s="10"/>
      <c r="Z59" s="10"/>
      <c r="AA59" s="10"/>
      <c r="AO59" s="27"/>
      <c r="AP59" s="27"/>
      <c r="AQ59" s="27"/>
      <c r="AR59" s="27"/>
      <c r="AS59" s="27"/>
      <c r="AT59" s="27"/>
      <c r="AU59" s="27"/>
      <c r="AV59" s="27"/>
      <c r="AW59" s="27"/>
      <c r="AX59" s="8"/>
      <c r="AY59" s="8"/>
      <c r="AZ59" s="8"/>
      <c r="BA59" s="8"/>
      <c r="BB59" s="8"/>
      <c r="BC59" s="8"/>
      <c r="BD59" s="9"/>
      <c r="BE59" s="9"/>
      <c r="BF59" s="9"/>
      <c r="BG59" s="9"/>
      <c r="BH59" s="9"/>
      <c r="BI59" s="9"/>
      <c r="BJ59" s="10"/>
      <c r="BK59" s="10"/>
      <c r="BL59" s="10"/>
      <c r="BM59" s="10"/>
      <c r="BN59" s="10"/>
      <c r="BO59" s="10"/>
    </row>
    <row r="61" spans="1:79" x14ac:dyDescent="0.15">
      <c r="A61" s="110" t="s">
        <v>39</v>
      </c>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1" t="s">
        <v>69</v>
      </c>
      <c r="AK61" s="111"/>
      <c r="AL61" s="111"/>
      <c r="AM61" s="111"/>
      <c r="AO61" s="110" t="s">
        <v>39</v>
      </c>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1" t="s">
        <v>69</v>
      </c>
      <c r="BY61" s="111"/>
      <c r="BZ61" s="111"/>
      <c r="CA61" s="111"/>
    </row>
    <row r="62" spans="1:79" ht="13.5" customHeight="1" x14ac:dyDescent="0.15">
      <c r="A62" s="109" t="s">
        <v>3</v>
      </c>
      <c r="B62" s="109"/>
      <c r="C62" s="109"/>
      <c r="D62" s="109"/>
      <c r="E62" s="109"/>
      <c r="F62" s="109"/>
      <c r="G62" s="109"/>
      <c r="H62" s="109"/>
      <c r="I62" s="109"/>
      <c r="J62" s="109" t="s">
        <v>4</v>
      </c>
      <c r="K62" s="109"/>
      <c r="L62" s="109"/>
      <c r="M62" s="109"/>
      <c r="N62" s="109"/>
      <c r="O62" s="109"/>
      <c r="P62" s="152" t="s">
        <v>21</v>
      </c>
      <c r="Q62" s="109"/>
      <c r="R62" s="109"/>
      <c r="S62" s="109"/>
      <c r="T62" s="109"/>
      <c r="U62" s="109" t="s">
        <v>0</v>
      </c>
      <c r="V62" s="109"/>
      <c r="W62" s="109"/>
      <c r="X62" s="109"/>
      <c r="Y62" s="152" t="s">
        <v>40</v>
      </c>
      <c r="Z62" s="109"/>
      <c r="AA62" s="109"/>
      <c r="AB62" s="109"/>
      <c r="AC62" s="109"/>
      <c r="AD62" s="152" t="s">
        <v>41</v>
      </c>
      <c r="AE62" s="109"/>
      <c r="AF62" s="109"/>
      <c r="AG62" s="109"/>
      <c r="AH62" s="109"/>
      <c r="AI62" s="152" t="s">
        <v>47</v>
      </c>
      <c r="AJ62" s="109"/>
      <c r="AK62" s="109"/>
      <c r="AL62" s="109"/>
      <c r="AM62" s="109"/>
      <c r="AO62" s="109" t="s">
        <v>3</v>
      </c>
      <c r="AP62" s="109"/>
      <c r="AQ62" s="109"/>
      <c r="AR62" s="109"/>
      <c r="AS62" s="109"/>
      <c r="AT62" s="109"/>
      <c r="AU62" s="109"/>
      <c r="AV62" s="109"/>
      <c r="AW62" s="109"/>
      <c r="AX62" s="109" t="s">
        <v>4</v>
      </c>
      <c r="AY62" s="109"/>
      <c r="AZ62" s="109"/>
      <c r="BA62" s="109"/>
      <c r="BB62" s="109"/>
      <c r="BC62" s="109"/>
      <c r="BD62" s="152" t="s">
        <v>21</v>
      </c>
      <c r="BE62" s="109"/>
      <c r="BF62" s="109"/>
      <c r="BG62" s="109"/>
      <c r="BH62" s="109"/>
      <c r="BI62" s="109" t="s">
        <v>0</v>
      </c>
      <c r="BJ62" s="109"/>
      <c r="BK62" s="109"/>
      <c r="BL62" s="109"/>
      <c r="BM62" s="152" t="s">
        <v>40</v>
      </c>
      <c r="BN62" s="109"/>
      <c r="BO62" s="109"/>
      <c r="BP62" s="109"/>
      <c r="BQ62" s="109"/>
      <c r="BR62" s="152" t="s">
        <v>41</v>
      </c>
      <c r="BS62" s="109"/>
      <c r="BT62" s="109"/>
      <c r="BU62" s="109"/>
      <c r="BV62" s="109"/>
      <c r="BW62" s="152" t="s">
        <v>47</v>
      </c>
      <c r="BX62" s="109"/>
      <c r="BY62" s="109"/>
      <c r="BZ62" s="109"/>
      <c r="CA62" s="109"/>
    </row>
    <row r="63" spans="1:79" ht="13.5" customHeight="1" x14ac:dyDescent="0.15">
      <c r="A63" s="109"/>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O63" s="109"/>
      <c r="AP63" s="109"/>
      <c r="AQ63" s="109"/>
      <c r="AR63" s="109"/>
      <c r="AS63" s="109"/>
      <c r="AT63" s="109"/>
      <c r="AU63" s="109"/>
      <c r="AV63" s="109"/>
      <c r="AW63" s="109"/>
      <c r="AX63" s="109"/>
      <c r="AY63" s="109"/>
      <c r="AZ63" s="109"/>
      <c r="BA63" s="109"/>
      <c r="BB63" s="109"/>
      <c r="BC63" s="109"/>
      <c r="BD63" s="109"/>
      <c r="BE63" s="109"/>
      <c r="BF63" s="109"/>
      <c r="BG63" s="109"/>
      <c r="BH63" s="109"/>
      <c r="BI63" s="109"/>
      <c r="BJ63" s="109"/>
      <c r="BK63" s="109"/>
      <c r="BL63" s="109"/>
      <c r="BM63" s="109"/>
      <c r="BN63" s="109"/>
      <c r="BO63" s="109"/>
      <c r="BP63" s="109"/>
      <c r="BQ63" s="109"/>
      <c r="BR63" s="109"/>
      <c r="BS63" s="109"/>
      <c r="BT63" s="109"/>
      <c r="BU63" s="109"/>
      <c r="BV63" s="109"/>
      <c r="BW63" s="109"/>
      <c r="BX63" s="109"/>
      <c r="BY63" s="109"/>
      <c r="BZ63" s="109"/>
      <c r="CA63" s="109"/>
    </row>
    <row r="64" spans="1:79" ht="13.5" customHeight="1" x14ac:dyDescent="0.15">
      <c r="A64" s="64" t="s">
        <v>122</v>
      </c>
      <c r="B64" s="65"/>
      <c r="C64" s="65"/>
      <c r="D64" s="65"/>
      <c r="E64" s="65"/>
      <c r="F64" s="65"/>
      <c r="G64" s="65"/>
      <c r="H64" s="65"/>
      <c r="I64" s="66"/>
      <c r="J64" s="199"/>
      <c r="K64" s="199"/>
      <c r="L64" s="199"/>
      <c r="M64" s="199"/>
      <c r="N64" s="199"/>
      <c r="O64" s="199"/>
      <c r="P64" s="199"/>
      <c r="Q64" s="199"/>
      <c r="R64" s="199"/>
      <c r="S64" s="199"/>
      <c r="T64" s="199"/>
      <c r="U64" s="200">
        <v>0</v>
      </c>
      <c r="V64" s="201"/>
      <c r="W64" s="201"/>
      <c r="X64" s="202"/>
      <c r="Y64" s="213"/>
      <c r="Z64" s="213"/>
      <c r="AA64" s="213"/>
      <c r="AB64" s="213"/>
      <c r="AC64" s="213"/>
      <c r="AD64" s="82">
        <f>U64*133000</f>
        <v>0</v>
      </c>
      <c r="AE64" s="83"/>
      <c r="AF64" s="83"/>
      <c r="AG64" s="83"/>
      <c r="AH64" s="84"/>
      <c r="AI64" s="82">
        <f>MIN(SUM(Y64:AC67),SUM(AD64))</f>
        <v>0</v>
      </c>
      <c r="AJ64" s="83"/>
      <c r="AK64" s="83"/>
      <c r="AL64" s="83"/>
      <c r="AM64" s="84"/>
      <c r="AO64" s="64" t="s">
        <v>122</v>
      </c>
      <c r="AP64" s="65"/>
      <c r="AQ64" s="65"/>
      <c r="AR64" s="65"/>
      <c r="AS64" s="65"/>
      <c r="AT64" s="65"/>
      <c r="AU64" s="65"/>
      <c r="AV64" s="65"/>
      <c r="AW64" s="66"/>
      <c r="AX64" s="50"/>
      <c r="AY64" s="50"/>
      <c r="AZ64" s="50"/>
      <c r="BA64" s="50"/>
      <c r="BB64" s="50"/>
      <c r="BC64" s="50"/>
      <c r="BD64" s="50"/>
      <c r="BE64" s="50"/>
      <c r="BF64" s="50"/>
      <c r="BG64" s="50"/>
      <c r="BH64" s="50"/>
      <c r="BI64" s="73">
        <v>0</v>
      </c>
      <c r="BJ64" s="74"/>
      <c r="BK64" s="74"/>
      <c r="BL64" s="75"/>
      <c r="BM64" s="52"/>
      <c r="BN64" s="52"/>
      <c r="BO64" s="52"/>
      <c r="BP64" s="52"/>
      <c r="BQ64" s="52"/>
      <c r="BR64" s="82">
        <f>BI64*133000</f>
        <v>0</v>
      </c>
      <c r="BS64" s="83"/>
      <c r="BT64" s="83"/>
      <c r="BU64" s="83"/>
      <c r="BV64" s="84"/>
      <c r="BW64" s="82">
        <f>MIN(SUM(BM64:BQ67),SUM(BR64))</f>
        <v>0</v>
      </c>
      <c r="BX64" s="83"/>
      <c r="BY64" s="83"/>
      <c r="BZ64" s="83"/>
      <c r="CA64" s="84"/>
    </row>
    <row r="65" spans="1:79" ht="13.5" customHeight="1" x14ac:dyDescent="0.15">
      <c r="A65" s="67"/>
      <c r="B65" s="68"/>
      <c r="C65" s="68"/>
      <c r="D65" s="68"/>
      <c r="E65" s="68"/>
      <c r="F65" s="68"/>
      <c r="G65" s="68"/>
      <c r="H65" s="68"/>
      <c r="I65" s="69"/>
      <c r="J65" s="199"/>
      <c r="K65" s="199"/>
      <c r="L65" s="199"/>
      <c r="M65" s="199"/>
      <c r="N65" s="199"/>
      <c r="O65" s="199"/>
      <c r="P65" s="199"/>
      <c r="Q65" s="199"/>
      <c r="R65" s="199"/>
      <c r="S65" s="199"/>
      <c r="T65" s="199"/>
      <c r="U65" s="203"/>
      <c r="V65" s="204"/>
      <c r="W65" s="204"/>
      <c r="X65" s="205"/>
      <c r="Y65" s="213"/>
      <c r="Z65" s="213"/>
      <c r="AA65" s="213"/>
      <c r="AB65" s="213"/>
      <c r="AC65" s="213"/>
      <c r="AD65" s="85"/>
      <c r="AE65" s="86"/>
      <c r="AF65" s="86"/>
      <c r="AG65" s="86"/>
      <c r="AH65" s="87"/>
      <c r="AI65" s="85"/>
      <c r="AJ65" s="86"/>
      <c r="AK65" s="86"/>
      <c r="AL65" s="86"/>
      <c r="AM65" s="87"/>
      <c r="AO65" s="67"/>
      <c r="AP65" s="68"/>
      <c r="AQ65" s="68"/>
      <c r="AR65" s="68"/>
      <c r="AS65" s="68"/>
      <c r="AT65" s="68"/>
      <c r="AU65" s="68"/>
      <c r="AV65" s="68"/>
      <c r="AW65" s="69"/>
      <c r="AX65" s="50"/>
      <c r="AY65" s="50"/>
      <c r="AZ65" s="50"/>
      <c r="BA65" s="50"/>
      <c r="BB65" s="50"/>
      <c r="BC65" s="50"/>
      <c r="BD65" s="50"/>
      <c r="BE65" s="50"/>
      <c r="BF65" s="50"/>
      <c r="BG65" s="50"/>
      <c r="BH65" s="50"/>
      <c r="BI65" s="76"/>
      <c r="BJ65" s="77"/>
      <c r="BK65" s="77"/>
      <c r="BL65" s="78"/>
      <c r="BM65" s="52"/>
      <c r="BN65" s="52"/>
      <c r="BO65" s="52"/>
      <c r="BP65" s="52"/>
      <c r="BQ65" s="52"/>
      <c r="BR65" s="85"/>
      <c r="BS65" s="86"/>
      <c r="BT65" s="86"/>
      <c r="BU65" s="86"/>
      <c r="BV65" s="87"/>
      <c r="BW65" s="85"/>
      <c r="BX65" s="86"/>
      <c r="BY65" s="86"/>
      <c r="BZ65" s="86"/>
      <c r="CA65" s="87"/>
    </row>
    <row r="66" spans="1:79" ht="13.5" customHeight="1" x14ac:dyDescent="0.15">
      <c r="A66" s="67"/>
      <c r="B66" s="68"/>
      <c r="C66" s="68"/>
      <c r="D66" s="68"/>
      <c r="E66" s="68"/>
      <c r="F66" s="68"/>
      <c r="G66" s="68"/>
      <c r="H66" s="68"/>
      <c r="I66" s="69"/>
      <c r="J66" s="199"/>
      <c r="K66" s="199"/>
      <c r="L66" s="199"/>
      <c r="M66" s="199"/>
      <c r="N66" s="199"/>
      <c r="O66" s="199"/>
      <c r="P66" s="199"/>
      <c r="Q66" s="199"/>
      <c r="R66" s="199"/>
      <c r="S66" s="199"/>
      <c r="T66" s="199"/>
      <c r="U66" s="203"/>
      <c r="V66" s="204"/>
      <c r="W66" s="204"/>
      <c r="X66" s="205"/>
      <c r="Y66" s="213"/>
      <c r="Z66" s="213"/>
      <c r="AA66" s="213"/>
      <c r="AB66" s="213"/>
      <c r="AC66" s="213"/>
      <c r="AD66" s="85"/>
      <c r="AE66" s="86"/>
      <c r="AF66" s="86"/>
      <c r="AG66" s="86"/>
      <c r="AH66" s="87"/>
      <c r="AI66" s="85"/>
      <c r="AJ66" s="86"/>
      <c r="AK66" s="86"/>
      <c r="AL66" s="86"/>
      <c r="AM66" s="87"/>
      <c r="AO66" s="67"/>
      <c r="AP66" s="68"/>
      <c r="AQ66" s="68"/>
      <c r="AR66" s="68"/>
      <c r="AS66" s="68"/>
      <c r="AT66" s="68"/>
      <c r="AU66" s="68"/>
      <c r="AV66" s="68"/>
      <c r="AW66" s="69"/>
      <c r="AX66" s="50"/>
      <c r="AY66" s="50"/>
      <c r="AZ66" s="50"/>
      <c r="BA66" s="50"/>
      <c r="BB66" s="50"/>
      <c r="BC66" s="50"/>
      <c r="BD66" s="50"/>
      <c r="BE66" s="50"/>
      <c r="BF66" s="50"/>
      <c r="BG66" s="50"/>
      <c r="BH66" s="50"/>
      <c r="BI66" s="76"/>
      <c r="BJ66" s="77"/>
      <c r="BK66" s="77"/>
      <c r="BL66" s="78"/>
      <c r="BM66" s="52"/>
      <c r="BN66" s="52"/>
      <c r="BO66" s="52"/>
      <c r="BP66" s="52"/>
      <c r="BQ66" s="52"/>
      <c r="BR66" s="85"/>
      <c r="BS66" s="86"/>
      <c r="BT66" s="86"/>
      <c r="BU66" s="86"/>
      <c r="BV66" s="87"/>
      <c r="BW66" s="85"/>
      <c r="BX66" s="86"/>
      <c r="BY66" s="86"/>
      <c r="BZ66" s="86"/>
      <c r="CA66" s="87"/>
    </row>
    <row r="67" spans="1:79" ht="13.5" customHeight="1" x14ac:dyDescent="0.15">
      <c r="A67" s="70"/>
      <c r="B67" s="71"/>
      <c r="C67" s="71"/>
      <c r="D67" s="71"/>
      <c r="E67" s="71"/>
      <c r="F67" s="71"/>
      <c r="G67" s="71"/>
      <c r="H67" s="71"/>
      <c r="I67" s="72"/>
      <c r="J67" s="199"/>
      <c r="K67" s="199"/>
      <c r="L67" s="199"/>
      <c r="M67" s="199"/>
      <c r="N67" s="199"/>
      <c r="O67" s="199"/>
      <c r="P67" s="199"/>
      <c r="Q67" s="199"/>
      <c r="R67" s="199"/>
      <c r="S67" s="199"/>
      <c r="T67" s="199"/>
      <c r="U67" s="206"/>
      <c r="V67" s="207"/>
      <c r="W67" s="207"/>
      <c r="X67" s="208"/>
      <c r="Y67" s="213"/>
      <c r="Z67" s="213"/>
      <c r="AA67" s="213"/>
      <c r="AB67" s="213"/>
      <c r="AC67" s="213"/>
      <c r="AD67" s="88"/>
      <c r="AE67" s="89"/>
      <c r="AF67" s="89"/>
      <c r="AG67" s="89"/>
      <c r="AH67" s="90"/>
      <c r="AI67" s="88"/>
      <c r="AJ67" s="89"/>
      <c r="AK67" s="89"/>
      <c r="AL67" s="89"/>
      <c r="AM67" s="90"/>
      <c r="AO67" s="70"/>
      <c r="AP67" s="71"/>
      <c r="AQ67" s="71"/>
      <c r="AR67" s="71"/>
      <c r="AS67" s="71"/>
      <c r="AT67" s="71"/>
      <c r="AU67" s="71"/>
      <c r="AV67" s="71"/>
      <c r="AW67" s="72"/>
      <c r="AX67" s="50"/>
      <c r="AY67" s="50"/>
      <c r="AZ67" s="50"/>
      <c r="BA67" s="50"/>
      <c r="BB67" s="50"/>
      <c r="BC67" s="50"/>
      <c r="BD67" s="50"/>
      <c r="BE67" s="50"/>
      <c r="BF67" s="50"/>
      <c r="BG67" s="50"/>
      <c r="BH67" s="50"/>
      <c r="BI67" s="79"/>
      <c r="BJ67" s="80"/>
      <c r="BK67" s="80"/>
      <c r="BL67" s="81"/>
      <c r="BM67" s="52"/>
      <c r="BN67" s="52"/>
      <c r="BO67" s="52"/>
      <c r="BP67" s="52"/>
      <c r="BQ67" s="52"/>
      <c r="BR67" s="88"/>
      <c r="BS67" s="89"/>
      <c r="BT67" s="89"/>
      <c r="BU67" s="89"/>
      <c r="BV67" s="90"/>
      <c r="BW67" s="88"/>
      <c r="BX67" s="89"/>
      <c r="BY67" s="89"/>
      <c r="BZ67" s="89"/>
      <c r="CA67" s="90"/>
    </row>
    <row r="68" spans="1:79" ht="13.5" customHeight="1" x14ac:dyDescent="0.15">
      <c r="A68" s="54" t="s">
        <v>123</v>
      </c>
      <c r="B68" s="55"/>
      <c r="C68" s="55"/>
      <c r="D68" s="55"/>
      <c r="E68" s="55"/>
      <c r="F68" s="55"/>
      <c r="G68" s="55"/>
      <c r="H68" s="55"/>
      <c r="I68" s="55"/>
      <c r="J68" s="199"/>
      <c r="K68" s="199"/>
      <c r="L68" s="199"/>
      <c r="M68" s="199"/>
      <c r="N68" s="199"/>
      <c r="O68" s="199"/>
      <c r="P68" s="199"/>
      <c r="Q68" s="199"/>
      <c r="R68" s="199"/>
      <c r="S68" s="199"/>
      <c r="T68" s="199"/>
      <c r="U68" s="209">
        <v>0</v>
      </c>
      <c r="V68" s="209"/>
      <c r="W68" s="209"/>
      <c r="X68" s="209"/>
      <c r="Y68" s="213"/>
      <c r="Z68" s="213"/>
      <c r="AA68" s="213"/>
      <c r="AB68" s="213"/>
      <c r="AC68" s="213"/>
      <c r="AD68" s="53">
        <f>U68*5000000</f>
        <v>0</v>
      </c>
      <c r="AE68" s="53"/>
      <c r="AF68" s="53"/>
      <c r="AG68" s="53"/>
      <c r="AH68" s="53"/>
      <c r="AI68" s="53">
        <f>MIN(Y68:AH69)</f>
        <v>0</v>
      </c>
      <c r="AJ68" s="53"/>
      <c r="AK68" s="53"/>
      <c r="AL68" s="53"/>
      <c r="AM68" s="53"/>
      <c r="AO68" s="54" t="s">
        <v>123</v>
      </c>
      <c r="AP68" s="55"/>
      <c r="AQ68" s="55"/>
      <c r="AR68" s="55"/>
      <c r="AS68" s="55"/>
      <c r="AT68" s="55"/>
      <c r="AU68" s="55"/>
      <c r="AV68" s="55"/>
      <c r="AW68" s="55"/>
      <c r="AX68" s="50"/>
      <c r="AY68" s="50"/>
      <c r="AZ68" s="50"/>
      <c r="BA68" s="50"/>
      <c r="BB68" s="50"/>
      <c r="BC68" s="50"/>
      <c r="BD68" s="50"/>
      <c r="BE68" s="50"/>
      <c r="BF68" s="50"/>
      <c r="BG68" s="50"/>
      <c r="BH68" s="50"/>
      <c r="BI68" s="51">
        <v>0</v>
      </c>
      <c r="BJ68" s="51"/>
      <c r="BK68" s="51"/>
      <c r="BL68" s="51"/>
      <c r="BM68" s="52"/>
      <c r="BN68" s="52"/>
      <c r="BO68" s="52"/>
      <c r="BP68" s="52"/>
      <c r="BQ68" s="52"/>
      <c r="BR68" s="53">
        <f>BI68*5000000</f>
        <v>0</v>
      </c>
      <c r="BS68" s="53"/>
      <c r="BT68" s="53"/>
      <c r="BU68" s="53"/>
      <c r="BV68" s="53"/>
      <c r="BW68" s="53">
        <f>MIN(BM68:BV69)</f>
        <v>0</v>
      </c>
      <c r="BX68" s="53"/>
      <c r="BY68" s="53"/>
      <c r="BZ68" s="53"/>
      <c r="CA68" s="53"/>
    </row>
    <row r="69" spans="1:79" ht="13.5" customHeight="1" x14ac:dyDescent="0.15">
      <c r="A69" s="55"/>
      <c r="B69" s="55"/>
      <c r="C69" s="55"/>
      <c r="D69" s="55"/>
      <c r="E69" s="55"/>
      <c r="F69" s="55"/>
      <c r="G69" s="55"/>
      <c r="H69" s="55"/>
      <c r="I69" s="55"/>
      <c r="J69" s="199"/>
      <c r="K69" s="199"/>
      <c r="L69" s="199"/>
      <c r="M69" s="199"/>
      <c r="N69" s="199"/>
      <c r="O69" s="199"/>
      <c r="P69" s="199"/>
      <c r="Q69" s="199"/>
      <c r="R69" s="199"/>
      <c r="S69" s="199"/>
      <c r="T69" s="199"/>
      <c r="U69" s="209"/>
      <c r="V69" s="209"/>
      <c r="W69" s="209"/>
      <c r="X69" s="209"/>
      <c r="Y69" s="213"/>
      <c r="Z69" s="213"/>
      <c r="AA69" s="213"/>
      <c r="AB69" s="213"/>
      <c r="AC69" s="213"/>
      <c r="AD69" s="53"/>
      <c r="AE69" s="53"/>
      <c r="AF69" s="53"/>
      <c r="AG69" s="53"/>
      <c r="AH69" s="53"/>
      <c r="AI69" s="53"/>
      <c r="AJ69" s="53"/>
      <c r="AK69" s="53"/>
      <c r="AL69" s="53"/>
      <c r="AM69" s="53"/>
      <c r="AO69" s="55"/>
      <c r="AP69" s="55"/>
      <c r="AQ69" s="55"/>
      <c r="AR69" s="55"/>
      <c r="AS69" s="55"/>
      <c r="AT69" s="55"/>
      <c r="AU69" s="55"/>
      <c r="AV69" s="55"/>
      <c r="AW69" s="55"/>
      <c r="AX69" s="50"/>
      <c r="AY69" s="50"/>
      <c r="AZ69" s="50"/>
      <c r="BA69" s="50"/>
      <c r="BB69" s="50"/>
      <c r="BC69" s="50"/>
      <c r="BD69" s="50"/>
      <c r="BE69" s="50"/>
      <c r="BF69" s="50"/>
      <c r="BG69" s="50"/>
      <c r="BH69" s="50"/>
      <c r="BI69" s="51"/>
      <c r="BJ69" s="51"/>
      <c r="BK69" s="51"/>
      <c r="BL69" s="51"/>
      <c r="BM69" s="52"/>
      <c r="BN69" s="52"/>
      <c r="BO69" s="52"/>
      <c r="BP69" s="52"/>
      <c r="BQ69" s="52"/>
      <c r="BR69" s="53"/>
      <c r="BS69" s="53"/>
      <c r="BT69" s="53"/>
      <c r="BU69" s="53"/>
      <c r="BV69" s="53"/>
      <c r="BW69" s="53"/>
      <c r="BX69" s="53"/>
      <c r="BY69" s="53"/>
      <c r="BZ69" s="53"/>
      <c r="CA69" s="53"/>
    </row>
    <row r="70" spans="1:79" ht="27.2" customHeight="1" x14ac:dyDescent="0.15">
      <c r="A70" s="62" t="s">
        <v>43</v>
      </c>
      <c r="B70" s="62"/>
      <c r="C70" s="62"/>
      <c r="D70" s="62"/>
      <c r="E70" s="61" t="s">
        <v>10</v>
      </c>
      <c r="F70" s="61"/>
      <c r="G70" s="61"/>
      <c r="H70" s="61"/>
      <c r="I70" s="61"/>
      <c r="J70" s="199"/>
      <c r="K70" s="199"/>
      <c r="L70" s="199"/>
      <c r="M70" s="199"/>
      <c r="N70" s="199"/>
      <c r="O70" s="199"/>
      <c r="P70" s="199"/>
      <c r="Q70" s="199"/>
      <c r="R70" s="199"/>
      <c r="S70" s="199"/>
      <c r="T70" s="199"/>
      <c r="U70" s="210">
        <v>0</v>
      </c>
      <c r="V70" s="210"/>
      <c r="W70" s="210"/>
      <c r="X70" s="210"/>
      <c r="Y70" s="53">
        <f>V30</f>
        <v>0</v>
      </c>
      <c r="Z70" s="53"/>
      <c r="AA70" s="53"/>
      <c r="AB70" s="53"/>
      <c r="AC70" s="53"/>
      <c r="AD70" s="53">
        <f>3600*U70</f>
        <v>0</v>
      </c>
      <c r="AE70" s="53"/>
      <c r="AF70" s="53"/>
      <c r="AG70" s="53"/>
      <c r="AH70" s="53"/>
      <c r="AI70" s="53">
        <f>MIN(SUM(Y70:AC75),SUM(AD70))</f>
        <v>0</v>
      </c>
      <c r="AJ70" s="53"/>
      <c r="AK70" s="53"/>
      <c r="AL70" s="53"/>
      <c r="AM70" s="53"/>
      <c r="AO70" s="62" t="s">
        <v>43</v>
      </c>
      <c r="AP70" s="62"/>
      <c r="AQ70" s="62"/>
      <c r="AR70" s="62"/>
      <c r="AS70" s="61" t="s">
        <v>10</v>
      </c>
      <c r="AT70" s="61"/>
      <c r="AU70" s="61"/>
      <c r="AV70" s="61"/>
      <c r="AW70" s="61"/>
      <c r="AX70" s="50"/>
      <c r="AY70" s="50"/>
      <c r="AZ70" s="50"/>
      <c r="BA70" s="50"/>
      <c r="BB70" s="50"/>
      <c r="BC70" s="50"/>
      <c r="BD70" s="50"/>
      <c r="BE70" s="50"/>
      <c r="BF70" s="50"/>
      <c r="BG70" s="50"/>
      <c r="BH70" s="50"/>
      <c r="BI70" s="63">
        <v>300</v>
      </c>
      <c r="BJ70" s="63"/>
      <c r="BK70" s="63"/>
      <c r="BL70" s="63"/>
      <c r="BM70" s="52">
        <f>BJ30</f>
        <v>976</v>
      </c>
      <c r="BN70" s="52"/>
      <c r="BO70" s="52"/>
      <c r="BP70" s="52"/>
      <c r="BQ70" s="52"/>
      <c r="BR70" s="53">
        <f>3600*BI70</f>
        <v>1080000</v>
      </c>
      <c r="BS70" s="53"/>
      <c r="BT70" s="53"/>
      <c r="BU70" s="53"/>
      <c r="BV70" s="53"/>
      <c r="BW70" s="53">
        <f>MIN(SUM(BM70:BQ75),SUM(BR70))</f>
        <v>35060</v>
      </c>
      <c r="BX70" s="53"/>
      <c r="BY70" s="53"/>
      <c r="BZ70" s="53"/>
      <c r="CA70" s="53"/>
    </row>
    <row r="71" spans="1:79" ht="27.2" customHeight="1" x14ac:dyDescent="0.15">
      <c r="A71" s="62"/>
      <c r="B71" s="62"/>
      <c r="C71" s="62"/>
      <c r="D71" s="62"/>
      <c r="E71" s="61" t="s">
        <v>16</v>
      </c>
      <c r="F71" s="61"/>
      <c r="G71" s="61"/>
      <c r="H71" s="61"/>
      <c r="I71" s="61"/>
      <c r="J71" s="199"/>
      <c r="K71" s="199"/>
      <c r="L71" s="199"/>
      <c r="M71" s="199"/>
      <c r="N71" s="199"/>
      <c r="O71" s="199"/>
      <c r="P71" s="199"/>
      <c r="Q71" s="199"/>
      <c r="R71" s="199"/>
      <c r="S71" s="199"/>
      <c r="T71" s="199"/>
      <c r="U71" s="210"/>
      <c r="V71" s="210"/>
      <c r="W71" s="210"/>
      <c r="X71" s="210"/>
      <c r="Y71" s="53">
        <f t="shared" ref="Y71:Y75" si="15">V31</f>
        <v>0</v>
      </c>
      <c r="Z71" s="53"/>
      <c r="AA71" s="53"/>
      <c r="AB71" s="53"/>
      <c r="AC71" s="53"/>
      <c r="AD71" s="53"/>
      <c r="AE71" s="53"/>
      <c r="AF71" s="53"/>
      <c r="AG71" s="53"/>
      <c r="AH71" s="53"/>
      <c r="AI71" s="53"/>
      <c r="AJ71" s="53"/>
      <c r="AK71" s="53"/>
      <c r="AL71" s="53"/>
      <c r="AM71" s="53"/>
      <c r="AO71" s="62"/>
      <c r="AP71" s="62"/>
      <c r="AQ71" s="62"/>
      <c r="AR71" s="62"/>
      <c r="AS71" s="61" t="s">
        <v>16</v>
      </c>
      <c r="AT71" s="61"/>
      <c r="AU71" s="61"/>
      <c r="AV71" s="61"/>
      <c r="AW71" s="61"/>
      <c r="AX71" s="50"/>
      <c r="AY71" s="50"/>
      <c r="AZ71" s="50"/>
      <c r="BA71" s="50"/>
      <c r="BB71" s="50"/>
      <c r="BC71" s="50"/>
      <c r="BD71" s="50"/>
      <c r="BE71" s="50"/>
      <c r="BF71" s="50"/>
      <c r="BG71" s="50"/>
      <c r="BH71" s="50"/>
      <c r="BI71" s="63"/>
      <c r="BJ71" s="63"/>
      <c r="BK71" s="63"/>
      <c r="BL71" s="63"/>
      <c r="BM71" s="52">
        <f>BJ32</f>
        <v>9300</v>
      </c>
      <c r="BN71" s="52"/>
      <c r="BO71" s="52"/>
      <c r="BP71" s="52"/>
      <c r="BQ71" s="52"/>
      <c r="BR71" s="53"/>
      <c r="BS71" s="53"/>
      <c r="BT71" s="53"/>
      <c r="BU71" s="53"/>
      <c r="BV71" s="53"/>
      <c r="BW71" s="53"/>
      <c r="BX71" s="53"/>
      <c r="BY71" s="53"/>
      <c r="BZ71" s="53"/>
      <c r="CA71" s="53"/>
    </row>
    <row r="72" spans="1:79" ht="27.2" customHeight="1" x14ac:dyDescent="0.15">
      <c r="A72" s="62"/>
      <c r="B72" s="62"/>
      <c r="C72" s="62"/>
      <c r="D72" s="62"/>
      <c r="E72" s="61" t="s">
        <v>11</v>
      </c>
      <c r="F72" s="61"/>
      <c r="G72" s="61"/>
      <c r="H72" s="61"/>
      <c r="I72" s="61"/>
      <c r="J72" s="199"/>
      <c r="K72" s="199"/>
      <c r="L72" s="199"/>
      <c r="M72" s="199"/>
      <c r="N72" s="199"/>
      <c r="O72" s="199"/>
      <c r="P72" s="199"/>
      <c r="Q72" s="199"/>
      <c r="R72" s="199"/>
      <c r="S72" s="199"/>
      <c r="T72" s="199"/>
      <c r="U72" s="210"/>
      <c r="V72" s="210"/>
      <c r="W72" s="210"/>
      <c r="X72" s="210"/>
      <c r="Y72" s="53">
        <f t="shared" si="15"/>
        <v>0</v>
      </c>
      <c r="Z72" s="53"/>
      <c r="AA72" s="53"/>
      <c r="AB72" s="53"/>
      <c r="AC72" s="53"/>
      <c r="AD72" s="53"/>
      <c r="AE72" s="53"/>
      <c r="AF72" s="53"/>
      <c r="AG72" s="53"/>
      <c r="AH72" s="53"/>
      <c r="AI72" s="53"/>
      <c r="AJ72" s="53"/>
      <c r="AK72" s="53"/>
      <c r="AL72" s="53"/>
      <c r="AM72" s="53"/>
      <c r="AO72" s="62"/>
      <c r="AP72" s="62"/>
      <c r="AQ72" s="62"/>
      <c r="AR72" s="62"/>
      <c r="AS72" s="61" t="s">
        <v>11</v>
      </c>
      <c r="AT72" s="61"/>
      <c r="AU72" s="61"/>
      <c r="AV72" s="61"/>
      <c r="AW72" s="61"/>
      <c r="AX72" s="50"/>
      <c r="AY72" s="50"/>
      <c r="AZ72" s="50"/>
      <c r="BA72" s="50"/>
      <c r="BB72" s="50"/>
      <c r="BC72" s="50"/>
      <c r="BD72" s="50"/>
      <c r="BE72" s="50"/>
      <c r="BF72" s="50"/>
      <c r="BG72" s="50"/>
      <c r="BH72" s="50"/>
      <c r="BI72" s="63"/>
      <c r="BJ72" s="63"/>
      <c r="BK72" s="63"/>
      <c r="BL72" s="63"/>
      <c r="BM72" s="52">
        <f>BJ34</f>
        <v>4650</v>
      </c>
      <c r="BN72" s="52"/>
      <c r="BO72" s="52"/>
      <c r="BP72" s="52"/>
      <c r="BQ72" s="52"/>
      <c r="BR72" s="53"/>
      <c r="BS72" s="53"/>
      <c r="BT72" s="53"/>
      <c r="BU72" s="53"/>
      <c r="BV72" s="53"/>
      <c r="BW72" s="53"/>
      <c r="BX72" s="53"/>
      <c r="BY72" s="53"/>
      <c r="BZ72" s="53"/>
      <c r="CA72" s="53"/>
    </row>
    <row r="73" spans="1:79" ht="27.2" customHeight="1" x14ac:dyDescent="0.15">
      <c r="A73" s="62"/>
      <c r="B73" s="62"/>
      <c r="C73" s="62"/>
      <c r="D73" s="62"/>
      <c r="E73" s="61" t="s">
        <v>17</v>
      </c>
      <c r="F73" s="61"/>
      <c r="G73" s="61"/>
      <c r="H73" s="61"/>
      <c r="I73" s="61"/>
      <c r="J73" s="199"/>
      <c r="K73" s="199"/>
      <c r="L73" s="199"/>
      <c r="M73" s="199"/>
      <c r="N73" s="199"/>
      <c r="O73" s="199"/>
      <c r="P73" s="199"/>
      <c r="Q73" s="199"/>
      <c r="R73" s="199"/>
      <c r="S73" s="199"/>
      <c r="T73" s="199"/>
      <c r="U73" s="210"/>
      <c r="V73" s="210"/>
      <c r="W73" s="210"/>
      <c r="X73" s="210"/>
      <c r="Y73" s="53">
        <f t="shared" si="15"/>
        <v>0</v>
      </c>
      <c r="Z73" s="53"/>
      <c r="AA73" s="53"/>
      <c r="AB73" s="53"/>
      <c r="AC73" s="53"/>
      <c r="AD73" s="53"/>
      <c r="AE73" s="53"/>
      <c r="AF73" s="53"/>
      <c r="AG73" s="53"/>
      <c r="AH73" s="53"/>
      <c r="AI73" s="53"/>
      <c r="AJ73" s="53"/>
      <c r="AK73" s="53"/>
      <c r="AL73" s="53"/>
      <c r="AM73" s="53"/>
      <c r="AO73" s="62"/>
      <c r="AP73" s="62"/>
      <c r="AQ73" s="62"/>
      <c r="AR73" s="62"/>
      <c r="AS73" s="61" t="s">
        <v>17</v>
      </c>
      <c r="AT73" s="61"/>
      <c r="AU73" s="61"/>
      <c r="AV73" s="61"/>
      <c r="AW73" s="61"/>
      <c r="AX73" s="50"/>
      <c r="AY73" s="50"/>
      <c r="AZ73" s="50"/>
      <c r="BA73" s="50"/>
      <c r="BB73" s="50"/>
      <c r="BC73" s="50"/>
      <c r="BD73" s="50"/>
      <c r="BE73" s="50"/>
      <c r="BF73" s="50"/>
      <c r="BG73" s="50"/>
      <c r="BH73" s="50"/>
      <c r="BI73" s="63"/>
      <c r="BJ73" s="63"/>
      <c r="BK73" s="63"/>
      <c r="BL73" s="63"/>
      <c r="BM73" s="52">
        <f>BJ36</f>
        <v>1534</v>
      </c>
      <c r="BN73" s="52"/>
      <c r="BO73" s="52"/>
      <c r="BP73" s="52"/>
      <c r="BQ73" s="52"/>
      <c r="BR73" s="53"/>
      <c r="BS73" s="53"/>
      <c r="BT73" s="53"/>
      <c r="BU73" s="53"/>
      <c r="BV73" s="53"/>
      <c r="BW73" s="53"/>
      <c r="BX73" s="53"/>
      <c r="BY73" s="53"/>
      <c r="BZ73" s="53"/>
      <c r="CA73" s="53"/>
    </row>
    <row r="74" spans="1:79" ht="27.2" customHeight="1" x14ac:dyDescent="0.15">
      <c r="A74" s="62"/>
      <c r="B74" s="62"/>
      <c r="C74" s="62"/>
      <c r="D74" s="62"/>
      <c r="E74" s="61" t="s">
        <v>18</v>
      </c>
      <c r="F74" s="61"/>
      <c r="G74" s="61"/>
      <c r="H74" s="61"/>
      <c r="I74" s="61"/>
      <c r="J74" s="199"/>
      <c r="K74" s="199"/>
      <c r="L74" s="199"/>
      <c r="M74" s="199"/>
      <c r="N74" s="199"/>
      <c r="O74" s="199"/>
      <c r="P74" s="199"/>
      <c r="Q74" s="199"/>
      <c r="R74" s="199"/>
      <c r="S74" s="199"/>
      <c r="T74" s="199"/>
      <c r="U74" s="210"/>
      <c r="V74" s="210"/>
      <c r="W74" s="210"/>
      <c r="X74" s="210"/>
      <c r="Y74" s="53">
        <f t="shared" si="15"/>
        <v>0</v>
      </c>
      <c r="Z74" s="53"/>
      <c r="AA74" s="53"/>
      <c r="AB74" s="53"/>
      <c r="AC74" s="53"/>
      <c r="AD74" s="53"/>
      <c r="AE74" s="53"/>
      <c r="AF74" s="53"/>
      <c r="AG74" s="53"/>
      <c r="AH74" s="53"/>
      <c r="AI74" s="53"/>
      <c r="AJ74" s="53"/>
      <c r="AK74" s="53"/>
      <c r="AL74" s="53"/>
      <c r="AM74" s="53"/>
      <c r="AO74" s="62"/>
      <c r="AP74" s="62"/>
      <c r="AQ74" s="62"/>
      <c r="AR74" s="62"/>
      <c r="AS74" s="61" t="s">
        <v>18</v>
      </c>
      <c r="AT74" s="61"/>
      <c r="AU74" s="61"/>
      <c r="AV74" s="61"/>
      <c r="AW74" s="61"/>
      <c r="AX74" s="50"/>
      <c r="AY74" s="50"/>
      <c r="AZ74" s="50"/>
      <c r="BA74" s="50"/>
      <c r="BB74" s="50"/>
      <c r="BC74" s="50"/>
      <c r="BD74" s="50"/>
      <c r="BE74" s="50"/>
      <c r="BF74" s="50"/>
      <c r="BG74" s="50"/>
      <c r="BH74" s="50"/>
      <c r="BI74" s="63"/>
      <c r="BJ74" s="63"/>
      <c r="BK74" s="63"/>
      <c r="BL74" s="63"/>
      <c r="BM74" s="52">
        <f>BJ38</f>
        <v>4650</v>
      </c>
      <c r="BN74" s="52"/>
      <c r="BO74" s="52"/>
      <c r="BP74" s="52"/>
      <c r="BQ74" s="52"/>
      <c r="BR74" s="53"/>
      <c r="BS74" s="53"/>
      <c r="BT74" s="53"/>
      <c r="BU74" s="53"/>
      <c r="BV74" s="53"/>
      <c r="BW74" s="53"/>
      <c r="BX74" s="53"/>
      <c r="BY74" s="53"/>
      <c r="BZ74" s="53"/>
      <c r="CA74" s="53"/>
    </row>
    <row r="75" spans="1:79" ht="27.2" customHeight="1" x14ac:dyDescent="0.15">
      <c r="A75" s="62"/>
      <c r="B75" s="62"/>
      <c r="C75" s="62"/>
      <c r="D75" s="62"/>
      <c r="E75" s="61" t="s">
        <v>19</v>
      </c>
      <c r="F75" s="61"/>
      <c r="G75" s="61"/>
      <c r="H75" s="61"/>
      <c r="I75" s="61"/>
      <c r="J75" s="199"/>
      <c r="K75" s="199"/>
      <c r="L75" s="199"/>
      <c r="M75" s="199"/>
      <c r="N75" s="199"/>
      <c r="O75" s="199"/>
      <c r="P75" s="199"/>
      <c r="Q75" s="199"/>
      <c r="R75" s="199"/>
      <c r="S75" s="199"/>
      <c r="T75" s="199"/>
      <c r="U75" s="210"/>
      <c r="V75" s="210"/>
      <c r="W75" s="210"/>
      <c r="X75" s="210"/>
      <c r="Y75" s="53">
        <f t="shared" si="15"/>
        <v>0</v>
      </c>
      <c r="Z75" s="53"/>
      <c r="AA75" s="53"/>
      <c r="AB75" s="53"/>
      <c r="AC75" s="53"/>
      <c r="AD75" s="53"/>
      <c r="AE75" s="53"/>
      <c r="AF75" s="53"/>
      <c r="AG75" s="53"/>
      <c r="AH75" s="53"/>
      <c r="AI75" s="53"/>
      <c r="AJ75" s="53"/>
      <c r="AK75" s="53"/>
      <c r="AL75" s="53"/>
      <c r="AM75" s="53"/>
      <c r="AO75" s="62"/>
      <c r="AP75" s="62"/>
      <c r="AQ75" s="62"/>
      <c r="AR75" s="62"/>
      <c r="AS75" s="61" t="s">
        <v>19</v>
      </c>
      <c r="AT75" s="61"/>
      <c r="AU75" s="61"/>
      <c r="AV75" s="61"/>
      <c r="AW75" s="61"/>
      <c r="AX75" s="50"/>
      <c r="AY75" s="50"/>
      <c r="AZ75" s="50"/>
      <c r="BA75" s="50"/>
      <c r="BB75" s="50"/>
      <c r="BC75" s="50"/>
      <c r="BD75" s="50"/>
      <c r="BE75" s="50"/>
      <c r="BF75" s="50"/>
      <c r="BG75" s="50"/>
      <c r="BH75" s="50"/>
      <c r="BI75" s="63"/>
      <c r="BJ75" s="63"/>
      <c r="BK75" s="63"/>
      <c r="BL75" s="63"/>
      <c r="BM75" s="52">
        <f>BJ40</f>
        <v>13950</v>
      </c>
      <c r="BN75" s="52"/>
      <c r="BO75" s="52"/>
      <c r="BP75" s="52"/>
      <c r="BQ75" s="52"/>
      <c r="BR75" s="53"/>
      <c r="BS75" s="53"/>
      <c r="BT75" s="53"/>
      <c r="BU75" s="53"/>
      <c r="BV75" s="53"/>
      <c r="BW75" s="53"/>
      <c r="BX75" s="53"/>
      <c r="BY75" s="53"/>
      <c r="BZ75" s="53"/>
      <c r="CA75" s="53"/>
    </row>
    <row r="76" spans="1:79" ht="13.5" customHeight="1" x14ac:dyDescent="0.15">
      <c r="A76" s="56" t="s">
        <v>124</v>
      </c>
      <c r="B76" s="56"/>
      <c r="C76" s="56"/>
      <c r="D76" s="56"/>
      <c r="E76" s="56"/>
      <c r="F76" s="56"/>
      <c r="G76" s="56"/>
      <c r="H76" s="56"/>
      <c r="I76" s="56"/>
      <c r="J76" s="199"/>
      <c r="K76" s="199"/>
      <c r="L76" s="199"/>
      <c r="M76" s="199"/>
      <c r="N76" s="199"/>
      <c r="O76" s="199"/>
      <c r="P76" s="199"/>
      <c r="Q76" s="199"/>
      <c r="R76" s="199"/>
      <c r="S76" s="199"/>
      <c r="T76" s="199"/>
      <c r="U76" s="211">
        <v>0</v>
      </c>
      <c r="V76" s="211"/>
      <c r="W76" s="211"/>
      <c r="X76" s="211"/>
      <c r="Y76" s="213"/>
      <c r="Z76" s="213"/>
      <c r="AA76" s="213"/>
      <c r="AB76" s="213"/>
      <c r="AC76" s="213"/>
      <c r="AD76" s="53">
        <f>4320000*U76</f>
        <v>0</v>
      </c>
      <c r="AE76" s="53"/>
      <c r="AF76" s="53"/>
      <c r="AG76" s="53"/>
      <c r="AH76" s="53"/>
      <c r="AI76" s="53">
        <f t="shared" ref="AI76" si="16">MIN(Y76:AH77)</f>
        <v>0</v>
      </c>
      <c r="AJ76" s="53"/>
      <c r="AK76" s="53"/>
      <c r="AL76" s="53"/>
      <c r="AM76" s="53"/>
      <c r="AO76" s="56" t="s">
        <v>124</v>
      </c>
      <c r="AP76" s="56"/>
      <c r="AQ76" s="56"/>
      <c r="AR76" s="56"/>
      <c r="AS76" s="56"/>
      <c r="AT76" s="56"/>
      <c r="AU76" s="56"/>
      <c r="AV76" s="56"/>
      <c r="AW76" s="56"/>
      <c r="AX76" s="50"/>
      <c r="AY76" s="50"/>
      <c r="AZ76" s="50"/>
      <c r="BA76" s="50"/>
      <c r="BB76" s="50"/>
      <c r="BC76" s="50"/>
      <c r="BD76" s="50"/>
      <c r="BE76" s="50"/>
      <c r="BF76" s="50"/>
      <c r="BG76" s="50"/>
      <c r="BH76" s="50"/>
      <c r="BI76" s="60">
        <v>0</v>
      </c>
      <c r="BJ76" s="60"/>
      <c r="BK76" s="60"/>
      <c r="BL76" s="60"/>
      <c r="BM76" s="52"/>
      <c r="BN76" s="52"/>
      <c r="BO76" s="52"/>
      <c r="BP76" s="52"/>
      <c r="BQ76" s="52"/>
      <c r="BR76" s="53">
        <f>4320000*BI76</f>
        <v>0</v>
      </c>
      <c r="BS76" s="53"/>
      <c r="BT76" s="53"/>
      <c r="BU76" s="53"/>
      <c r="BV76" s="53"/>
      <c r="BW76" s="53">
        <f t="shared" ref="BW76" si="17">MIN(BM76:BV77)</f>
        <v>0</v>
      </c>
      <c r="BX76" s="53"/>
      <c r="BY76" s="53"/>
      <c r="BZ76" s="53"/>
      <c r="CA76" s="53"/>
    </row>
    <row r="77" spans="1:79" ht="13.5" customHeight="1" x14ac:dyDescent="0.15">
      <c r="A77" s="56"/>
      <c r="B77" s="56"/>
      <c r="C77" s="56"/>
      <c r="D77" s="56"/>
      <c r="E77" s="56"/>
      <c r="F77" s="56"/>
      <c r="G77" s="56"/>
      <c r="H77" s="56"/>
      <c r="I77" s="56"/>
      <c r="J77" s="199"/>
      <c r="K77" s="199"/>
      <c r="L77" s="199"/>
      <c r="M77" s="199"/>
      <c r="N77" s="199"/>
      <c r="O77" s="199"/>
      <c r="P77" s="199"/>
      <c r="Q77" s="199"/>
      <c r="R77" s="199"/>
      <c r="S77" s="199"/>
      <c r="T77" s="199"/>
      <c r="U77" s="211"/>
      <c r="V77" s="211"/>
      <c r="W77" s="211"/>
      <c r="X77" s="211"/>
      <c r="Y77" s="213"/>
      <c r="Z77" s="213"/>
      <c r="AA77" s="213"/>
      <c r="AB77" s="213"/>
      <c r="AC77" s="213"/>
      <c r="AD77" s="53"/>
      <c r="AE77" s="53"/>
      <c r="AF77" s="53"/>
      <c r="AG77" s="53"/>
      <c r="AH77" s="53"/>
      <c r="AI77" s="53"/>
      <c r="AJ77" s="53"/>
      <c r="AK77" s="53"/>
      <c r="AL77" s="53"/>
      <c r="AM77" s="53"/>
      <c r="AO77" s="56"/>
      <c r="AP77" s="56"/>
      <c r="AQ77" s="56"/>
      <c r="AR77" s="56"/>
      <c r="AS77" s="56"/>
      <c r="AT77" s="56"/>
      <c r="AU77" s="56"/>
      <c r="AV77" s="56"/>
      <c r="AW77" s="56"/>
      <c r="AX77" s="50"/>
      <c r="AY77" s="50"/>
      <c r="AZ77" s="50"/>
      <c r="BA77" s="50"/>
      <c r="BB77" s="50"/>
      <c r="BC77" s="50"/>
      <c r="BD77" s="50"/>
      <c r="BE77" s="50"/>
      <c r="BF77" s="50"/>
      <c r="BG77" s="50"/>
      <c r="BH77" s="50"/>
      <c r="BI77" s="60"/>
      <c r="BJ77" s="60"/>
      <c r="BK77" s="60"/>
      <c r="BL77" s="60"/>
      <c r="BM77" s="52"/>
      <c r="BN77" s="52"/>
      <c r="BO77" s="52"/>
      <c r="BP77" s="52"/>
      <c r="BQ77" s="52"/>
      <c r="BR77" s="53"/>
      <c r="BS77" s="53"/>
      <c r="BT77" s="53"/>
      <c r="BU77" s="53"/>
      <c r="BV77" s="53"/>
      <c r="BW77" s="53"/>
      <c r="BX77" s="53"/>
      <c r="BY77" s="53"/>
      <c r="BZ77" s="53"/>
      <c r="CA77" s="53"/>
    </row>
    <row r="78" spans="1:79" ht="13.5" customHeight="1" x14ac:dyDescent="0.15">
      <c r="A78" s="56" t="s">
        <v>44</v>
      </c>
      <c r="B78" s="56"/>
      <c r="C78" s="56"/>
      <c r="D78" s="56"/>
      <c r="E78" s="56"/>
      <c r="F78" s="56"/>
      <c r="G78" s="56"/>
      <c r="H78" s="56"/>
      <c r="I78" s="56"/>
      <c r="J78" s="199"/>
      <c r="K78" s="199"/>
      <c r="L78" s="199"/>
      <c r="M78" s="199"/>
      <c r="N78" s="199"/>
      <c r="O78" s="199"/>
      <c r="P78" s="199"/>
      <c r="Q78" s="199"/>
      <c r="R78" s="199"/>
      <c r="S78" s="199"/>
      <c r="T78" s="199"/>
      <c r="U78" s="209">
        <v>0</v>
      </c>
      <c r="V78" s="209"/>
      <c r="W78" s="209"/>
      <c r="X78" s="209"/>
      <c r="Y78" s="213"/>
      <c r="Z78" s="213"/>
      <c r="AA78" s="213"/>
      <c r="AB78" s="213"/>
      <c r="AC78" s="213"/>
      <c r="AD78" s="53">
        <f>51400*U78</f>
        <v>0</v>
      </c>
      <c r="AE78" s="53"/>
      <c r="AF78" s="53"/>
      <c r="AG78" s="53"/>
      <c r="AH78" s="53"/>
      <c r="AI78" s="53">
        <f t="shared" ref="AI78" si="18">MIN(Y78:AH79)</f>
        <v>0</v>
      </c>
      <c r="AJ78" s="53"/>
      <c r="AK78" s="53"/>
      <c r="AL78" s="53"/>
      <c r="AM78" s="53"/>
      <c r="AO78" s="56" t="s">
        <v>44</v>
      </c>
      <c r="AP78" s="56"/>
      <c r="AQ78" s="56"/>
      <c r="AR78" s="56"/>
      <c r="AS78" s="56"/>
      <c r="AT78" s="56"/>
      <c r="AU78" s="56"/>
      <c r="AV78" s="56"/>
      <c r="AW78" s="56"/>
      <c r="AX78" s="50"/>
      <c r="AY78" s="50"/>
      <c r="AZ78" s="50"/>
      <c r="BA78" s="50"/>
      <c r="BB78" s="50"/>
      <c r="BC78" s="50"/>
      <c r="BD78" s="50"/>
      <c r="BE78" s="50"/>
      <c r="BF78" s="50"/>
      <c r="BG78" s="50"/>
      <c r="BH78" s="50"/>
      <c r="BI78" s="51">
        <v>0</v>
      </c>
      <c r="BJ78" s="51"/>
      <c r="BK78" s="51"/>
      <c r="BL78" s="51"/>
      <c r="BM78" s="52"/>
      <c r="BN78" s="52"/>
      <c r="BO78" s="52"/>
      <c r="BP78" s="52"/>
      <c r="BQ78" s="52"/>
      <c r="BR78" s="53">
        <f>51400*BI78</f>
        <v>0</v>
      </c>
      <c r="BS78" s="53"/>
      <c r="BT78" s="53"/>
      <c r="BU78" s="53"/>
      <c r="BV78" s="53"/>
      <c r="BW78" s="53">
        <f t="shared" ref="BW78" si="19">MIN(BM78:BV79)</f>
        <v>0</v>
      </c>
      <c r="BX78" s="53"/>
      <c r="BY78" s="53"/>
      <c r="BZ78" s="53"/>
      <c r="CA78" s="53"/>
    </row>
    <row r="79" spans="1:79" ht="13.5" customHeight="1" x14ac:dyDescent="0.15">
      <c r="A79" s="56"/>
      <c r="B79" s="56"/>
      <c r="C79" s="56"/>
      <c r="D79" s="56"/>
      <c r="E79" s="56"/>
      <c r="F79" s="56"/>
      <c r="G79" s="56"/>
      <c r="H79" s="56"/>
      <c r="I79" s="56"/>
      <c r="J79" s="199"/>
      <c r="K79" s="199"/>
      <c r="L79" s="199"/>
      <c r="M79" s="199"/>
      <c r="N79" s="199"/>
      <c r="O79" s="199"/>
      <c r="P79" s="199"/>
      <c r="Q79" s="199"/>
      <c r="R79" s="199"/>
      <c r="S79" s="199"/>
      <c r="T79" s="199"/>
      <c r="U79" s="209"/>
      <c r="V79" s="209"/>
      <c r="W79" s="209"/>
      <c r="X79" s="209"/>
      <c r="Y79" s="213"/>
      <c r="Z79" s="213"/>
      <c r="AA79" s="213"/>
      <c r="AB79" s="213"/>
      <c r="AC79" s="213"/>
      <c r="AD79" s="53"/>
      <c r="AE79" s="53"/>
      <c r="AF79" s="53"/>
      <c r="AG79" s="53"/>
      <c r="AH79" s="53"/>
      <c r="AI79" s="53"/>
      <c r="AJ79" s="53"/>
      <c r="AK79" s="53"/>
      <c r="AL79" s="53"/>
      <c r="AM79" s="53"/>
      <c r="AO79" s="56"/>
      <c r="AP79" s="56"/>
      <c r="AQ79" s="56"/>
      <c r="AR79" s="56"/>
      <c r="AS79" s="56"/>
      <c r="AT79" s="56"/>
      <c r="AU79" s="56"/>
      <c r="AV79" s="56"/>
      <c r="AW79" s="56"/>
      <c r="AX79" s="50"/>
      <c r="AY79" s="50"/>
      <c r="AZ79" s="50"/>
      <c r="BA79" s="50"/>
      <c r="BB79" s="50"/>
      <c r="BC79" s="50"/>
      <c r="BD79" s="50"/>
      <c r="BE79" s="50"/>
      <c r="BF79" s="50"/>
      <c r="BG79" s="50"/>
      <c r="BH79" s="50"/>
      <c r="BI79" s="51"/>
      <c r="BJ79" s="51"/>
      <c r="BK79" s="51"/>
      <c r="BL79" s="51"/>
      <c r="BM79" s="52"/>
      <c r="BN79" s="52"/>
      <c r="BO79" s="52"/>
      <c r="BP79" s="52"/>
      <c r="BQ79" s="52"/>
      <c r="BR79" s="53"/>
      <c r="BS79" s="53"/>
      <c r="BT79" s="53"/>
      <c r="BU79" s="53"/>
      <c r="BV79" s="53"/>
      <c r="BW79" s="53"/>
      <c r="BX79" s="53"/>
      <c r="BY79" s="53"/>
      <c r="BZ79" s="53"/>
      <c r="CA79" s="53"/>
    </row>
    <row r="80" spans="1:79" ht="13.5" customHeight="1" x14ac:dyDescent="0.15">
      <c r="A80" s="56" t="s">
        <v>125</v>
      </c>
      <c r="B80" s="56"/>
      <c r="C80" s="56"/>
      <c r="D80" s="56"/>
      <c r="E80" s="56"/>
      <c r="F80" s="56"/>
      <c r="G80" s="56"/>
      <c r="H80" s="56"/>
      <c r="I80" s="56"/>
      <c r="J80" s="199"/>
      <c r="K80" s="199"/>
      <c r="L80" s="199"/>
      <c r="M80" s="199"/>
      <c r="N80" s="199"/>
      <c r="O80" s="199"/>
      <c r="P80" s="199"/>
      <c r="Q80" s="199"/>
      <c r="R80" s="199"/>
      <c r="S80" s="199"/>
      <c r="T80" s="199"/>
      <c r="U80" s="209">
        <v>0</v>
      </c>
      <c r="V80" s="209"/>
      <c r="W80" s="209"/>
      <c r="X80" s="209"/>
      <c r="Y80" s="213"/>
      <c r="Z80" s="213"/>
      <c r="AA80" s="213"/>
      <c r="AB80" s="213"/>
      <c r="AC80" s="213"/>
      <c r="AD80" s="53">
        <f>21000000*U80</f>
        <v>0</v>
      </c>
      <c r="AE80" s="53"/>
      <c r="AF80" s="53"/>
      <c r="AG80" s="53"/>
      <c r="AH80" s="53"/>
      <c r="AI80" s="53">
        <f t="shared" ref="AI80" si="20">MIN(Y80:AH81)</f>
        <v>0</v>
      </c>
      <c r="AJ80" s="53"/>
      <c r="AK80" s="53"/>
      <c r="AL80" s="53"/>
      <c r="AM80" s="53"/>
      <c r="AO80" s="56" t="s">
        <v>125</v>
      </c>
      <c r="AP80" s="56"/>
      <c r="AQ80" s="56"/>
      <c r="AR80" s="56"/>
      <c r="AS80" s="56"/>
      <c r="AT80" s="56"/>
      <c r="AU80" s="56"/>
      <c r="AV80" s="56"/>
      <c r="AW80" s="56"/>
      <c r="AX80" s="50"/>
      <c r="AY80" s="50"/>
      <c r="AZ80" s="50"/>
      <c r="BA80" s="50"/>
      <c r="BB80" s="50"/>
      <c r="BC80" s="50"/>
      <c r="BD80" s="50"/>
      <c r="BE80" s="50"/>
      <c r="BF80" s="50"/>
      <c r="BG80" s="50"/>
      <c r="BH80" s="50"/>
      <c r="BI80" s="51">
        <v>0</v>
      </c>
      <c r="BJ80" s="51"/>
      <c r="BK80" s="51"/>
      <c r="BL80" s="51"/>
      <c r="BM80" s="52"/>
      <c r="BN80" s="52"/>
      <c r="BO80" s="52"/>
      <c r="BP80" s="52"/>
      <c r="BQ80" s="52"/>
      <c r="BR80" s="53">
        <f>21000000*BI80</f>
        <v>0</v>
      </c>
      <c r="BS80" s="53"/>
      <c r="BT80" s="53"/>
      <c r="BU80" s="53"/>
      <c r="BV80" s="53"/>
      <c r="BW80" s="53">
        <f t="shared" ref="BW80" si="21">MIN(BM80:BV81)</f>
        <v>0</v>
      </c>
      <c r="BX80" s="53"/>
      <c r="BY80" s="53"/>
      <c r="BZ80" s="53"/>
      <c r="CA80" s="53"/>
    </row>
    <row r="81" spans="1:79" ht="13.5" customHeight="1" x14ac:dyDescent="0.15">
      <c r="A81" s="56"/>
      <c r="B81" s="56"/>
      <c r="C81" s="56"/>
      <c r="D81" s="56"/>
      <c r="E81" s="56"/>
      <c r="F81" s="56"/>
      <c r="G81" s="56"/>
      <c r="H81" s="56"/>
      <c r="I81" s="56"/>
      <c r="J81" s="199"/>
      <c r="K81" s="199"/>
      <c r="L81" s="199"/>
      <c r="M81" s="199"/>
      <c r="N81" s="199"/>
      <c r="O81" s="199"/>
      <c r="P81" s="199"/>
      <c r="Q81" s="199"/>
      <c r="R81" s="199"/>
      <c r="S81" s="199"/>
      <c r="T81" s="199"/>
      <c r="U81" s="209"/>
      <c r="V81" s="209"/>
      <c r="W81" s="209"/>
      <c r="X81" s="209"/>
      <c r="Y81" s="213"/>
      <c r="Z81" s="213"/>
      <c r="AA81" s="213"/>
      <c r="AB81" s="213"/>
      <c r="AC81" s="213"/>
      <c r="AD81" s="53"/>
      <c r="AE81" s="53"/>
      <c r="AF81" s="53"/>
      <c r="AG81" s="53"/>
      <c r="AH81" s="53"/>
      <c r="AI81" s="53"/>
      <c r="AJ81" s="53"/>
      <c r="AK81" s="53"/>
      <c r="AL81" s="53"/>
      <c r="AM81" s="53"/>
      <c r="AO81" s="56"/>
      <c r="AP81" s="56"/>
      <c r="AQ81" s="56"/>
      <c r="AR81" s="56"/>
      <c r="AS81" s="56"/>
      <c r="AT81" s="56"/>
      <c r="AU81" s="56"/>
      <c r="AV81" s="56"/>
      <c r="AW81" s="56"/>
      <c r="AX81" s="50"/>
      <c r="AY81" s="50"/>
      <c r="AZ81" s="50"/>
      <c r="BA81" s="50"/>
      <c r="BB81" s="50"/>
      <c r="BC81" s="50"/>
      <c r="BD81" s="50"/>
      <c r="BE81" s="50"/>
      <c r="BF81" s="50"/>
      <c r="BG81" s="50"/>
      <c r="BH81" s="50"/>
      <c r="BI81" s="51"/>
      <c r="BJ81" s="51"/>
      <c r="BK81" s="51"/>
      <c r="BL81" s="51"/>
      <c r="BM81" s="52"/>
      <c r="BN81" s="52"/>
      <c r="BO81" s="52"/>
      <c r="BP81" s="52"/>
      <c r="BQ81" s="52"/>
      <c r="BR81" s="53"/>
      <c r="BS81" s="53"/>
      <c r="BT81" s="53"/>
      <c r="BU81" s="53"/>
      <c r="BV81" s="53"/>
      <c r="BW81" s="53"/>
      <c r="BX81" s="53"/>
      <c r="BY81" s="53"/>
      <c r="BZ81" s="53"/>
      <c r="CA81" s="53"/>
    </row>
    <row r="82" spans="1:79" ht="13.5" customHeight="1" x14ac:dyDescent="0.15">
      <c r="A82" s="57" t="s">
        <v>126</v>
      </c>
      <c r="B82" s="58"/>
      <c r="C82" s="58"/>
      <c r="D82" s="58"/>
      <c r="E82" s="56" t="s">
        <v>127</v>
      </c>
      <c r="F82" s="56"/>
      <c r="G82" s="56"/>
      <c r="H82" s="56"/>
      <c r="I82" s="56"/>
      <c r="J82" s="199"/>
      <c r="K82" s="199"/>
      <c r="L82" s="199"/>
      <c r="M82" s="199"/>
      <c r="N82" s="199"/>
      <c r="O82" s="199"/>
      <c r="P82" s="199"/>
      <c r="Q82" s="199"/>
      <c r="R82" s="199"/>
      <c r="S82" s="199"/>
      <c r="T82" s="199"/>
      <c r="U82" s="212" t="s">
        <v>48</v>
      </c>
      <c r="V82" s="212"/>
      <c r="W82" s="212"/>
      <c r="X82" s="212"/>
      <c r="Y82" s="213"/>
      <c r="Z82" s="213"/>
      <c r="AA82" s="213"/>
      <c r="AB82" s="213"/>
      <c r="AC82" s="213"/>
      <c r="AD82" s="53">
        <f>Y82</f>
        <v>0</v>
      </c>
      <c r="AE82" s="53"/>
      <c r="AF82" s="53"/>
      <c r="AG82" s="53"/>
      <c r="AH82" s="53"/>
      <c r="AI82" s="53">
        <f t="shared" ref="AI82" si="22">MIN(Y82:AH83)</f>
        <v>0</v>
      </c>
      <c r="AJ82" s="53"/>
      <c r="AK82" s="53"/>
      <c r="AL82" s="53"/>
      <c r="AM82" s="53"/>
      <c r="AO82" s="57" t="s">
        <v>126</v>
      </c>
      <c r="AP82" s="58"/>
      <c r="AQ82" s="58"/>
      <c r="AR82" s="58"/>
      <c r="AS82" s="56" t="s">
        <v>127</v>
      </c>
      <c r="AT82" s="56"/>
      <c r="AU82" s="56"/>
      <c r="AV82" s="56"/>
      <c r="AW82" s="56"/>
      <c r="AX82" s="50"/>
      <c r="AY82" s="50"/>
      <c r="AZ82" s="50"/>
      <c r="BA82" s="50"/>
      <c r="BB82" s="50"/>
      <c r="BC82" s="50"/>
      <c r="BD82" s="50"/>
      <c r="BE82" s="50"/>
      <c r="BF82" s="50"/>
      <c r="BG82" s="50"/>
      <c r="BH82" s="50"/>
      <c r="BI82" s="59" t="s">
        <v>48</v>
      </c>
      <c r="BJ82" s="59"/>
      <c r="BK82" s="59"/>
      <c r="BL82" s="59"/>
      <c r="BM82" s="52"/>
      <c r="BN82" s="52"/>
      <c r="BO82" s="52"/>
      <c r="BP82" s="52"/>
      <c r="BQ82" s="52"/>
      <c r="BR82" s="53">
        <f>BM82</f>
        <v>0</v>
      </c>
      <c r="BS82" s="53"/>
      <c r="BT82" s="53"/>
      <c r="BU82" s="53"/>
      <c r="BV82" s="53"/>
      <c r="BW82" s="53">
        <f t="shared" ref="BW82" si="23">MIN(BM82:BV83)</f>
        <v>0</v>
      </c>
      <c r="BX82" s="53"/>
      <c r="BY82" s="53"/>
      <c r="BZ82" s="53"/>
      <c r="CA82" s="53"/>
    </row>
    <row r="83" spans="1:79" ht="13.5" customHeight="1" x14ac:dyDescent="0.15">
      <c r="A83" s="58"/>
      <c r="B83" s="58"/>
      <c r="C83" s="58"/>
      <c r="D83" s="58"/>
      <c r="E83" s="56"/>
      <c r="F83" s="56"/>
      <c r="G83" s="56"/>
      <c r="H83" s="56"/>
      <c r="I83" s="56"/>
      <c r="J83" s="199"/>
      <c r="K83" s="199"/>
      <c r="L83" s="199"/>
      <c r="M83" s="199"/>
      <c r="N83" s="199"/>
      <c r="O83" s="199"/>
      <c r="P83" s="199"/>
      <c r="Q83" s="199"/>
      <c r="R83" s="199"/>
      <c r="S83" s="199"/>
      <c r="T83" s="199"/>
      <c r="U83" s="212"/>
      <c r="V83" s="212"/>
      <c r="W83" s="212"/>
      <c r="X83" s="212"/>
      <c r="Y83" s="213"/>
      <c r="Z83" s="213"/>
      <c r="AA83" s="213"/>
      <c r="AB83" s="213"/>
      <c r="AC83" s="213"/>
      <c r="AD83" s="53"/>
      <c r="AE83" s="53"/>
      <c r="AF83" s="53"/>
      <c r="AG83" s="53"/>
      <c r="AH83" s="53"/>
      <c r="AI83" s="53"/>
      <c r="AJ83" s="53"/>
      <c r="AK83" s="53"/>
      <c r="AL83" s="53"/>
      <c r="AM83" s="53"/>
      <c r="AO83" s="58"/>
      <c r="AP83" s="58"/>
      <c r="AQ83" s="58"/>
      <c r="AR83" s="58"/>
      <c r="AS83" s="56"/>
      <c r="AT83" s="56"/>
      <c r="AU83" s="56"/>
      <c r="AV83" s="56"/>
      <c r="AW83" s="56"/>
      <c r="AX83" s="50"/>
      <c r="AY83" s="50"/>
      <c r="AZ83" s="50"/>
      <c r="BA83" s="50"/>
      <c r="BB83" s="50"/>
      <c r="BC83" s="50"/>
      <c r="BD83" s="50"/>
      <c r="BE83" s="50"/>
      <c r="BF83" s="50"/>
      <c r="BG83" s="50"/>
      <c r="BH83" s="50"/>
      <c r="BI83" s="59"/>
      <c r="BJ83" s="59"/>
      <c r="BK83" s="59"/>
      <c r="BL83" s="59"/>
      <c r="BM83" s="52"/>
      <c r="BN83" s="52"/>
      <c r="BO83" s="52"/>
      <c r="BP83" s="52"/>
      <c r="BQ83" s="52"/>
      <c r="BR83" s="53"/>
      <c r="BS83" s="53"/>
      <c r="BT83" s="53"/>
      <c r="BU83" s="53"/>
      <c r="BV83" s="53"/>
      <c r="BW83" s="53"/>
      <c r="BX83" s="53"/>
      <c r="BY83" s="53"/>
      <c r="BZ83" s="53"/>
      <c r="CA83" s="53"/>
    </row>
    <row r="84" spans="1:79" ht="13.5" customHeight="1" x14ac:dyDescent="0.15">
      <c r="A84" s="58"/>
      <c r="B84" s="58"/>
      <c r="C84" s="58"/>
      <c r="D84" s="58"/>
      <c r="E84" s="56" t="s">
        <v>20</v>
      </c>
      <c r="F84" s="56"/>
      <c r="G84" s="56"/>
      <c r="H84" s="56"/>
      <c r="I84" s="56"/>
      <c r="J84" s="199"/>
      <c r="K84" s="199"/>
      <c r="L84" s="199"/>
      <c r="M84" s="199"/>
      <c r="N84" s="199"/>
      <c r="O84" s="199"/>
      <c r="P84" s="199"/>
      <c r="Q84" s="199"/>
      <c r="R84" s="199"/>
      <c r="S84" s="199"/>
      <c r="T84" s="199"/>
      <c r="U84" s="212" t="s">
        <v>48</v>
      </c>
      <c r="V84" s="212"/>
      <c r="W84" s="212"/>
      <c r="X84" s="212"/>
      <c r="Y84" s="213"/>
      <c r="Z84" s="213"/>
      <c r="AA84" s="213"/>
      <c r="AB84" s="213"/>
      <c r="AC84" s="213"/>
      <c r="AD84" s="53">
        <f>Y84</f>
        <v>0</v>
      </c>
      <c r="AE84" s="53"/>
      <c r="AF84" s="53"/>
      <c r="AG84" s="53"/>
      <c r="AH84" s="53"/>
      <c r="AI84" s="53">
        <f t="shared" ref="AI84" si="24">MIN(Y84:AH85)</f>
        <v>0</v>
      </c>
      <c r="AJ84" s="53"/>
      <c r="AK84" s="53"/>
      <c r="AL84" s="53"/>
      <c r="AM84" s="53"/>
      <c r="AO84" s="58"/>
      <c r="AP84" s="58"/>
      <c r="AQ84" s="58"/>
      <c r="AR84" s="58"/>
      <c r="AS84" s="56" t="s">
        <v>20</v>
      </c>
      <c r="AT84" s="56"/>
      <c r="AU84" s="56"/>
      <c r="AV84" s="56"/>
      <c r="AW84" s="56"/>
      <c r="AX84" s="50"/>
      <c r="AY84" s="50"/>
      <c r="AZ84" s="50"/>
      <c r="BA84" s="50"/>
      <c r="BB84" s="50"/>
      <c r="BC84" s="50"/>
      <c r="BD84" s="50"/>
      <c r="BE84" s="50"/>
      <c r="BF84" s="50"/>
      <c r="BG84" s="50"/>
      <c r="BH84" s="50"/>
      <c r="BI84" s="59" t="s">
        <v>48</v>
      </c>
      <c r="BJ84" s="59"/>
      <c r="BK84" s="59"/>
      <c r="BL84" s="59"/>
      <c r="BM84" s="52"/>
      <c r="BN84" s="52"/>
      <c r="BO84" s="52"/>
      <c r="BP84" s="52"/>
      <c r="BQ84" s="52"/>
      <c r="BR84" s="53">
        <f>BM84</f>
        <v>0</v>
      </c>
      <c r="BS84" s="53"/>
      <c r="BT84" s="53"/>
      <c r="BU84" s="53"/>
      <c r="BV84" s="53"/>
      <c r="BW84" s="53">
        <f t="shared" ref="BW84" si="25">MIN(BM84:BV85)</f>
        <v>0</v>
      </c>
      <c r="BX84" s="53"/>
      <c r="BY84" s="53"/>
      <c r="BZ84" s="53"/>
      <c r="CA84" s="53"/>
    </row>
    <row r="85" spans="1:79" ht="13.5" customHeight="1" x14ac:dyDescent="0.15">
      <c r="A85" s="58"/>
      <c r="B85" s="58"/>
      <c r="C85" s="58"/>
      <c r="D85" s="58"/>
      <c r="E85" s="56"/>
      <c r="F85" s="56"/>
      <c r="G85" s="56"/>
      <c r="H85" s="56"/>
      <c r="I85" s="56"/>
      <c r="J85" s="199"/>
      <c r="K85" s="199"/>
      <c r="L85" s="199"/>
      <c r="M85" s="199"/>
      <c r="N85" s="199"/>
      <c r="O85" s="199"/>
      <c r="P85" s="199"/>
      <c r="Q85" s="199"/>
      <c r="R85" s="199"/>
      <c r="S85" s="199"/>
      <c r="T85" s="199"/>
      <c r="U85" s="212"/>
      <c r="V85" s="212"/>
      <c r="W85" s="212"/>
      <c r="X85" s="212"/>
      <c r="Y85" s="213"/>
      <c r="Z85" s="213"/>
      <c r="AA85" s="213"/>
      <c r="AB85" s="213"/>
      <c r="AC85" s="213"/>
      <c r="AD85" s="53"/>
      <c r="AE85" s="53"/>
      <c r="AF85" s="53"/>
      <c r="AG85" s="53"/>
      <c r="AH85" s="53"/>
      <c r="AI85" s="53"/>
      <c r="AJ85" s="53"/>
      <c r="AK85" s="53"/>
      <c r="AL85" s="53"/>
      <c r="AM85" s="53"/>
      <c r="AO85" s="58"/>
      <c r="AP85" s="58"/>
      <c r="AQ85" s="58"/>
      <c r="AR85" s="58"/>
      <c r="AS85" s="56"/>
      <c r="AT85" s="56"/>
      <c r="AU85" s="56"/>
      <c r="AV85" s="56"/>
      <c r="AW85" s="56"/>
      <c r="AX85" s="50"/>
      <c r="AY85" s="50"/>
      <c r="AZ85" s="50"/>
      <c r="BA85" s="50"/>
      <c r="BB85" s="50"/>
      <c r="BC85" s="50"/>
      <c r="BD85" s="50"/>
      <c r="BE85" s="50"/>
      <c r="BF85" s="50"/>
      <c r="BG85" s="50"/>
      <c r="BH85" s="50"/>
      <c r="BI85" s="59"/>
      <c r="BJ85" s="59"/>
      <c r="BK85" s="59"/>
      <c r="BL85" s="59"/>
      <c r="BM85" s="52"/>
      <c r="BN85" s="52"/>
      <c r="BO85" s="52"/>
      <c r="BP85" s="52"/>
      <c r="BQ85" s="52"/>
      <c r="BR85" s="53"/>
      <c r="BS85" s="53"/>
      <c r="BT85" s="53"/>
      <c r="BU85" s="53"/>
      <c r="BV85" s="53"/>
      <c r="BW85" s="53"/>
      <c r="BX85" s="53"/>
      <c r="BY85" s="53"/>
      <c r="BZ85" s="53"/>
      <c r="CA85" s="53"/>
    </row>
    <row r="86" spans="1:79" ht="13.5" customHeight="1" x14ac:dyDescent="0.15">
      <c r="A86" s="48" t="s">
        <v>42</v>
      </c>
      <c r="B86" s="49"/>
      <c r="C86" s="49"/>
      <c r="D86" s="49"/>
      <c r="E86" s="49"/>
      <c r="F86" s="49"/>
      <c r="G86" s="49"/>
      <c r="H86" s="49"/>
      <c r="I86" s="49"/>
      <c r="J86" s="199"/>
      <c r="K86" s="199"/>
      <c r="L86" s="199"/>
      <c r="M86" s="199"/>
      <c r="N86" s="199"/>
      <c r="O86" s="199"/>
      <c r="P86" s="199"/>
      <c r="Q86" s="199"/>
      <c r="R86" s="199"/>
      <c r="S86" s="199"/>
      <c r="T86" s="199"/>
      <c r="U86" s="209">
        <v>0</v>
      </c>
      <c r="V86" s="209"/>
      <c r="W86" s="209"/>
      <c r="X86" s="209"/>
      <c r="Y86" s="213"/>
      <c r="Z86" s="213"/>
      <c r="AA86" s="213"/>
      <c r="AB86" s="213"/>
      <c r="AC86" s="213"/>
      <c r="AD86" s="53">
        <f>IF(U86=0,0,905000)</f>
        <v>0</v>
      </c>
      <c r="AE86" s="53"/>
      <c r="AF86" s="53"/>
      <c r="AG86" s="53"/>
      <c r="AH86" s="53"/>
      <c r="AI86" s="53">
        <f>MIN(Y86:AH87)</f>
        <v>0</v>
      </c>
      <c r="AJ86" s="53"/>
      <c r="AK86" s="53"/>
      <c r="AL86" s="53"/>
      <c r="AM86" s="53"/>
      <c r="AO86" s="48" t="s">
        <v>42</v>
      </c>
      <c r="AP86" s="49"/>
      <c r="AQ86" s="49"/>
      <c r="AR86" s="49"/>
      <c r="AS86" s="49"/>
      <c r="AT86" s="49"/>
      <c r="AU86" s="49"/>
      <c r="AV86" s="49"/>
      <c r="AW86" s="49"/>
      <c r="AX86" s="50"/>
      <c r="AY86" s="50"/>
      <c r="AZ86" s="50"/>
      <c r="BA86" s="50"/>
      <c r="BB86" s="50"/>
      <c r="BC86" s="50"/>
      <c r="BD86" s="50"/>
      <c r="BE86" s="50"/>
      <c r="BF86" s="50"/>
      <c r="BG86" s="50"/>
      <c r="BH86" s="50"/>
      <c r="BI86" s="51">
        <v>0</v>
      </c>
      <c r="BJ86" s="51"/>
      <c r="BK86" s="51"/>
      <c r="BL86" s="51"/>
      <c r="BM86" s="52"/>
      <c r="BN86" s="52"/>
      <c r="BO86" s="52"/>
      <c r="BP86" s="52"/>
      <c r="BQ86" s="52"/>
      <c r="BR86" s="53">
        <f>IF(BI86=0,0,905000)</f>
        <v>0</v>
      </c>
      <c r="BS86" s="53"/>
      <c r="BT86" s="53"/>
      <c r="BU86" s="53"/>
      <c r="BV86" s="53"/>
      <c r="BW86" s="53">
        <f>MIN(BM86:BV87)</f>
        <v>0</v>
      </c>
      <c r="BX86" s="53"/>
      <c r="BY86" s="53"/>
      <c r="BZ86" s="53"/>
      <c r="CA86" s="53"/>
    </row>
    <row r="87" spans="1:79" ht="13.5" customHeight="1" x14ac:dyDescent="0.15">
      <c r="A87" s="49"/>
      <c r="B87" s="49"/>
      <c r="C87" s="49"/>
      <c r="D87" s="49"/>
      <c r="E87" s="49"/>
      <c r="F87" s="49"/>
      <c r="G87" s="49"/>
      <c r="H87" s="49"/>
      <c r="I87" s="49"/>
      <c r="J87" s="199"/>
      <c r="K87" s="199"/>
      <c r="L87" s="199"/>
      <c r="M87" s="199"/>
      <c r="N87" s="199"/>
      <c r="O87" s="199"/>
      <c r="P87" s="199"/>
      <c r="Q87" s="199"/>
      <c r="R87" s="199"/>
      <c r="S87" s="199"/>
      <c r="T87" s="199"/>
      <c r="U87" s="209"/>
      <c r="V87" s="209"/>
      <c r="W87" s="209"/>
      <c r="X87" s="209"/>
      <c r="Y87" s="213"/>
      <c r="Z87" s="213"/>
      <c r="AA87" s="213"/>
      <c r="AB87" s="213"/>
      <c r="AC87" s="213"/>
      <c r="AD87" s="53"/>
      <c r="AE87" s="53"/>
      <c r="AF87" s="53"/>
      <c r="AG87" s="53"/>
      <c r="AH87" s="53"/>
      <c r="AI87" s="53"/>
      <c r="AJ87" s="53"/>
      <c r="AK87" s="53"/>
      <c r="AL87" s="53"/>
      <c r="AM87" s="53"/>
      <c r="AO87" s="49"/>
      <c r="AP87" s="49"/>
      <c r="AQ87" s="49"/>
      <c r="AR87" s="49"/>
      <c r="AS87" s="49"/>
      <c r="AT87" s="49"/>
      <c r="AU87" s="49"/>
      <c r="AV87" s="49"/>
      <c r="AW87" s="49"/>
      <c r="AX87" s="50"/>
      <c r="AY87" s="50"/>
      <c r="AZ87" s="50"/>
      <c r="BA87" s="50"/>
      <c r="BB87" s="50"/>
      <c r="BC87" s="50"/>
      <c r="BD87" s="50"/>
      <c r="BE87" s="50"/>
      <c r="BF87" s="50"/>
      <c r="BG87" s="50"/>
      <c r="BH87" s="50"/>
      <c r="BI87" s="51"/>
      <c r="BJ87" s="51"/>
      <c r="BK87" s="51"/>
      <c r="BL87" s="51"/>
      <c r="BM87" s="52"/>
      <c r="BN87" s="52"/>
      <c r="BO87" s="52"/>
      <c r="BP87" s="52"/>
      <c r="BQ87" s="52"/>
      <c r="BR87" s="53"/>
      <c r="BS87" s="53"/>
      <c r="BT87" s="53"/>
      <c r="BU87" s="53"/>
      <c r="BV87" s="53"/>
      <c r="BW87" s="53"/>
      <c r="BX87" s="53"/>
      <c r="BY87" s="53"/>
      <c r="BZ87" s="53"/>
      <c r="CA87" s="53"/>
    </row>
    <row r="88" spans="1:79" ht="13.5" customHeight="1" x14ac:dyDescent="0.15">
      <c r="A88" s="54" t="s">
        <v>45</v>
      </c>
      <c r="B88" s="55"/>
      <c r="C88" s="55"/>
      <c r="D88" s="55"/>
      <c r="E88" s="55"/>
      <c r="F88" s="55"/>
      <c r="G88" s="55"/>
      <c r="H88" s="55"/>
      <c r="I88" s="55"/>
      <c r="J88" s="199"/>
      <c r="K88" s="199"/>
      <c r="L88" s="199"/>
      <c r="M88" s="199"/>
      <c r="N88" s="199"/>
      <c r="O88" s="199"/>
      <c r="P88" s="199"/>
      <c r="Q88" s="199"/>
      <c r="R88" s="199"/>
      <c r="S88" s="199"/>
      <c r="T88" s="199"/>
      <c r="U88" s="209">
        <v>0</v>
      </c>
      <c r="V88" s="209"/>
      <c r="W88" s="209"/>
      <c r="X88" s="209"/>
      <c r="Y88" s="213"/>
      <c r="Z88" s="213"/>
      <c r="AA88" s="213"/>
      <c r="AB88" s="213"/>
      <c r="AC88" s="213"/>
      <c r="AD88" s="53">
        <f>U88*205000</f>
        <v>0</v>
      </c>
      <c r="AE88" s="53"/>
      <c r="AF88" s="53"/>
      <c r="AG88" s="53"/>
      <c r="AH88" s="53"/>
      <c r="AI88" s="53">
        <f>MIN(Y88:AH89)</f>
        <v>0</v>
      </c>
      <c r="AJ88" s="53"/>
      <c r="AK88" s="53"/>
      <c r="AL88" s="53"/>
      <c r="AM88" s="53"/>
      <c r="AO88" s="54" t="s">
        <v>45</v>
      </c>
      <c r="AP88" s="55"/>
      <c r="AQ88" s="55"/>
      <c r="AR88" s="55"/>
      <c r="AS88" s="55"/>
      <c r="AT88" s="55"/>
      <c r="AU88" s="55"/>
      <c r="AV88" s="55"/>
      <c r="AW88" s="55"/>
      <c r="AX88" s="50"/>
      <c r="AY88" s="50"/>
      <c r="AZ88" s="50"/>
      <c r="BA88" s="50"/>
      <c r="BB88" s="50"/>
      <c r="BC88" s="50"/>
      <c r="BD88" s="50"/>
      <c r="BE88" s="50"/>
      <c r="BF88" s="50"/>
      <c r="BG88" s="50"/>
      <c r="BH88" s="50"/>
      <c r="BI88" s="51">
        <v>0</v>
      </c>
      <c r="BJ88" s="51"/>
      <c r="BK88" s="51"/>
      <c r="BL88" s="51"/>
      <c r="BM88" s="52"/>
      <c r="BN88" s="52"/>
      <c r="BO88" s="52"/>
      <c r="BP88" s="52"/>
      <c r="BQ88" s="52"/>
      <c r="BR88" s="53">
        <f>BI88*205000</f>
        <v>0</v>
      </c>
      <c r="BS88" s="53"/>
      <c r="BT88" s="53"/>
      <c r="BU88" s="53"/>
      <c r="BV88" s="53"/>
      <c r="BW88" s="53">
        <f>MIN(BM88:BV89)</f>
        <v>0</v>
      </c>
      <c r="BX88" s="53"/>
      <c r="BY88" s="53"/>
      <c r="BZ88" s="53"/>
      <c r="CA88" s="53"/>
    </row>
    <row r="89" spans="1:79" ht="13.5" customHeight="1" x14ac:dyDescent="0.15">
      <c r="A89" s="55"/>
      <c r="B89" s="55"/>
      <c r="C89" s="55"/>
      <c r="D89" s="55"/>
      <c r="E89" s="55"/>
      <c r="F89" s="55"/>
      <c r="G89" s="55"/>
      <c r="H89" s="55"/>
      <c r="I89" s="55"/>
      <c r="J89" s="199"/>
      <c r="K89" s="199"/>
      <c r="L89" s="199"/>
      <c r="M89" s="199"/>
      <c r="N89" s="199"/>
      <c r="O89" s="199"/>
      <c r="P89" s="199"/>
      <c r="Q89" s="199"/>
      <c r="R89" s="199"/>
      <c r="S89" s="199"/>
      <c r="T89" s="199"/>
      <c r="U89" s="209"/>
      <c r="V89" s="209"/>
      <c r="W89" s="209"/>
      <c r="X89" s="209"/>
      <c r="Y89" s="213"/>
      <c r="Z89" s="213"/>
      <c r="AA89" s="213"/>
      <c r="AB89" s="213"/>
      <c r="AC89" s="213"/>
      <c r="AD89" s="53"/>
      <c r="AE89" s="53"/>
      <c r="AF89" s="53"/>
      <c r="AG89" s="53"/>
      <c r="AH89" s="53"/>
      <c r="AI89" s="53"/>
      <c r="AJ89" s="53"/>
      <c r="AK89" s="53"/>
      <c r="AL89" s="53"/>
      <c r="AM89" s="53"/>
      <c r="AO89" s="55"/>
      <c r="AP89" s="55"/>
      <c r="AQ89" s="55"/>
      <c r="AR89" s="55"/>
      <c r="AS89" s="55"/>
      <c r="AT89" s="55"/>
      <c r="AU89" s="55"/>
      <c r="AV89" s="55"/>
      <c r="AW89" s="55"/>
      <c r="AX89" s="50"/>
      <c r="AY89" s="50"/>
      <c r="AZ89" s="50"/>
      <c r="BA89" s="50"/>
      <c r="BB89" s="50"/>
      <c r="BC89" s="50"/>
      <c r="BD89" s="50"/>
      <c r="BE89" s="50"/>
      <c r="BF89" s="50"/>
      <c r="BG89" s="50"/>
      <c r="BH89" s="50"/>
      <c r="BI89" s="51"/>
      <c r="BJ89" s="51"/>
      <c r="BK89" s="51"/>
      <c r="BL89" s="51"/>
      <c r="BM89" s="52"/>
      <c r="BN89" s="52"/>
      <c r="BO89" s="52"/>
      <c r="BP89" s="52"/>
      <c r="BQ89" s="52"/>
      <c r="BR89" s="53"/>
      <c r="BS89" s="53"/>
      <c r="BT89" s="53"/>
      <c r="BU89" s="53"/>
      <c r="BV89" s="53"/>
      <c r="BW89" s="53"/>
      <c r="BX89" s="53"/>
      <c r="BY89" s="53"/>
      <c r="BZ89" s="53"/>
      <c r="CA89" s="53"/>
    </row>
    <row r="90" spans="1:79" ht="13.5" customHeight="1" x14ac:dyDescent="0.15">
      <c r="A90" s="112" t="s">
        <v>6</v>
      </c>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51">
        <f>SUM(Y64:AC89)</f>
        <v>0</v>
      </c>
      <c r="Z90" s="151"/>
      <c r="AA90" s="151"/>
      <c r="AB90" s="151"/>
      <c r="AC90" s="151"/>
      <c r="AD90" s="151">
        <f t="shared" ref="AD90" si="26">SUM(AD64:AH89)</f>
        <v>0</v>
      </c>
      <c r="AE90" s="151"/>
      <c r="AF90" s="151"/>
      <c r="AG90" s="151"/>
      <c r="AH90" s="151"/>
      <c r="AI90" s="151">
        <f t="shared" ref="AI90" si="27">SUM(AI64:AM89)</f>
        <v>0</v>
      </c>
      <c r="AJ90" s="151"/>
      <c r="AK90" s="151"/>
      <c r="AL90" s="151"/>
      <c r="AM90" s="151"/>
      <c r="AO90" s="112" t="s">
        <v>6</v>
      </c>
      <c r="AP90" s="112"/>
      <c r="AQ90" s="112"/>
      <c r="AR90" s="112"/>
      <c r="AS90" s="112"/>
      <c r="AT90" s="112"/>
      <c r="AU90" s="112"/>
      <c r="AV90" s="112"/>
      <c r="AW90" s="112"/>
      <c r="AX90" s="112"/>
      <c r="AY90" s="112"/>
      <c r="AZ90" s="112"/>
      <c r="BA90" s="112"/>
      <c r="BB90" s="112"/>
      <c r="BC90" s="112"/>
      <c r="BD90" s="112"/>
      <c r="BE90" s="112"/>
      <c r="BF90" s="112"/>
      <c r="BG90" s="112"/>
      <c r="BH90" s="112"/>
      <c r="BI90" s="112"/>
      <c r="BJ90" s="112"/>
      <c r="BK90" s="112"/>
      <c r="BL90" s="112"/>
      <c r="BM90" s="151">
        <f>SUM(BM64:BQ89)</f>
        <v>35060</v>
      </c>
      <c r="BN90" s="151"/>
      <c r="BO90" s="151"/>
      <c r="BP90" s="151"/>
      <c r="BQ90" s="151"/>
      <c r="BR90" s="151">
        <f t="shared" ref="BR90" si="28">SUM(BR64:BV89)</f>
        <v>1080000</v>
      </c>
      <c r="BS90" s="151"/>
      <c r="BT90" s="151"/>
      <c r="BU90" s="151"/>
      <c r="BV90" s="151"/>
      <c r="BW90" s="151">
        <f t="shared" ref="BW90" si="29">SUM(BW64:CA89)</f>
        <v>35060</v>
      </c>
      <c r="BX90" s="151"/>
      <c r="BY90" s="151"/>
      <c r="BZ90" s="151"/>
      <c r="CA90" s="151"/>
    </row>
    <row r="91" spans="1:79" ht="13.5" customHeight="1" x14ac:dyDescent="0.15">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51"/>
      <c r="Z91" s="151"/>
      <c r="AA91" s="151"/>
      <c r="AB91" s="151"/>
      <c r="AC91" s="151"/>
      <c r="AD91" s="151"/>
      <c r="AE91" s="151"/>
      <c r="AF91" s="151"/>
      <c r="AG91" s="151"/>
      <c r="AH91" s="151"/>
      <c r="AI91" s="151"/>
      <c r="AJ91" s="151"/>
      <c r="AK91" s="151"/>
      <c r="AL91" s="151"/>
      <c r="AM91" s="151"/>
      <c r="AO91" s="112"/>
      <c r="AP91" s="112"/>
      <c r="AQ91" s="112"/>
      <c r="AR91" s="112"/>
      <c r="AS91" s="112"/>
      <c r="AT91" s="112"/>
      <c r="AU91" s="112"/>
      <c r="AV91" s="112"/>
      <c r="AW91" s="112"/>
      <c r="AX91" s="112"/>
      <c r="AY91" s="112"/>
      <c r="AZ91" s="112"/>
      <c r="BA91" s="112"/>
      <c r="BB91" s="112"/>
      <c r="BC91" s="112"/>
      <c r="BD91" s="112"/>
      <c r="BE91" s="112"/>
      <c r="BF91" s="112"/>
      <c r="BG91" s="112"/>
      <c r="BH91" s="112"/>
      <c r="BI91" s="112"/>
      <c r="BJ91" s="112"/>
      <c r="BK91" s="112"/>
      <c r="BL91" s="112"/>
      <c r="BM91" s="151"/>
      <c r="BN91" s="151"/>
      <c r="BO91" s="151"/>
      <c r="BP91" s="151"/>
      <c r="BQ91" s="151"/>
      <c r="BR91" s="151"/>
      <c r="BS91" s="151"/>
      <c r="BT91" s="151"/>
      <c r="BU91" s="151"/>
      <c r="BV91" s="151"/>
      <c r="BW91" s="151"/>
      <c r="BX91" s="151"/>
      <c r="BY91" s="151"/>
      <c r="BZ91" s="151"/>
      <c r="CA91" s="151"/>
    </row>
    <row r="92" spans="1:79" x14ac:dyDescent="0.15">
      <c r="A92" s="91" t="s">
        <v>117</v>
      </c>
      <c r="B92" s="91"/>
      <c r="C92" s="91"/>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1"/>
      <c r="AL92" s="91"/>
      <c r="AM92" s="91"/>
      <c r="AO92" s="169" t="s">
        <v>70</v>
      </c>
      <c r="AP92" s="169"/>
      <c r="AQ92" s="169"/>
      <c r="AR92" s="169"/>
      <c r="AS92" s="169"/>
      <c r="AT92" s="169"/>
      <c r="AU92" s="169"/>
      <c r="AV92" s="169"/>
      <c r="AW92" s="169"/>
      <c r="AX92" s="169"/>
      <c r="AY92" s="169"/>
      <c r="AZ92" s="169"/>
      <c r="BA92" s="169"/>
      <c r="BB92" s="169"/>
      <c r="BC92" s="169"/>
      <c r="BD92" s="169"/>
      <c r="BE92" s="169"/>
      <c r="BF92" s="169"/>
      <c r="BG92" s="169"/>
      <c r="BH92" s="169"/>
      <c r="BI92" s="169"/>
      <c r="BJ92" s="169"/>
      <c r="BK92" s="169"/>
      <c r="BL92" s="169"/>
      <c r="BM92" s="169"/>
      <c r="BN92" s="169"/>
      <c r="BO92" s="169"/>
      <c r="BP92" s="169"/>
      <c r="BQ92" s="169"/>
      <c r="BR92" s="169"/>
      <c r="BS92" s="169"/>
      <c r="BT92" s="169"/>
      <c r="BU92" s="169"/>
      <c r="BV92" s="169"/>
      <c r="BW92" s="169"/>
      <c r="BX92" s="169"/>
      <c r="BY92" s="169"/>
      <c r="BZ92" s="169"/>
      <c r="CA92" s="169"/>
    </row>
    <row r="93" spans="1:79" x14ac:dyDescent="0.15">
      <c r="A93" s="91" t="s">
        <v>118</v>
      </c>
      <c r="B93" s="91"/>
      <c r="C93" s="91"/>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c r="AG93" s="91"/>
      <c r="AH93" s="91"/>
      <c r="AI93" s="91"/>
      <c r="AJ93" s="91"/>
      <c r="AK93" s="91"/>
      <c r="AL93" s="91"/>
      <c r="AM93" s="91"/>
      <c r="AO93" s="91" t="s">
        <v>71</v>
      </c>
      <c r="AP93" s="91"/>
      <c r="AQ93" s="91"/>
      <c r="AR93" s="91"/>
      <c r="AS93" s="91"/>
      <c r="AT93" s="91"/>
      <c r="AU93" s="91"/>
      <c r="AV93" s="91"/>
      <c r="AW93" s="91"/>
      <c r="AX93" s="91"/>
      <c r="AY93" s="91"/>
      <c r="AZ93" s="91"/>
      <c r="BA93" s="91"/>
      <c r="BB93" s="91"/>
      <c r="BC93" s="91"/>
      <c r="BD93" s="91"/>
      <c r="BE93" s="91"/>
      <c r="BF93" s="91"/>
      <c r="BG93" s="91"/>
      <c r="BH93" s="91"/>
      <c r="BI93" s="91"/>
      <c r="BJ93" s="91"/>
      <c r="BK93" s="91"/>
      <c r="BL93" s="91"/>
      <c r="BM93" s="91"/>
      <c r="BN93" s="91"/>
      <c r="BO93" s="91"/>
      <c r="BP93" s="91"/>
      <c r="BQ93" s="91"/>
      <c r="BR93" s="91"/>
      <c r="BS93" s="91"/>
      <c r="BT93" s="91"/>
      <c r="BU93" s="91"/>
      <c r="BV93" s="91"/>
      <c r="BW93" s="91"/>
      <c r="BX93" s="91"/>
      <c r="BY93" s="91"/>
      <c r="BZ93" s="91"/>
      <c r="CA93" s="91"/>
    </row>
    <row r="94" spans="1:79" x14ac:dyDescent="0.15">
      <c r="A94" s="91" t="s">
        <v>119</v>
      </c>
      <c r="B94" s="91"/>
      <c r="C94" s="91"/>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c r="AG94" s="91"/>
      <c r="AH94" s="91"/>
      <c r="AI94" s="91"/>
      <c r="AJ94" s="91"/>
      <c r="AK94" s="91"/>
      <c r="AL94" s="91"/>
      <c r="AM94" s="91"/>
      <c r="AO94" s="91" t="s">
        <v>75</v>
      </c>
      <c r="AP94" s="91"/>
      <c r="AQ94" s="91"/>
      <c r="AR94" s="91"/>
      <c r="AS94" s="91"/>
      <c r="AT94" s="91"/>
      <c r="AU94" s="91"/>
      <c r="AV94" s="91"/>
      <c r="AW94" s="91"/>
      <c r="AX94" s="91"/>
      <c r="AY94" s="91"/>
      <c r="AZ94" s="91"/>
      <c r="BA94" s="91"/>
      <c r="BB94" s="91"/>
      <c r="BC94" s="91"/>
      <c r="BD94" s="91"/>
      <c r="BE94" s="91"/>
      <c r="BF94" s="91"/>
      <c r="BG94" s="91"/>
      <c r="BH94" s="91"/>
      <c r="BI94" s="91"/>
      <c r="BJ94" s="91"/>
      <c r="BK94" s="91"/>
      <c r="BL94" s="91"/>
      <c r="BM94" s="91"/>
      <c r="BN94" s="91"/>
      <c r="BO94" s="91"/>
      <c r="BP94" s="91"/>
      <c r="BQ94" s="91"/>
      <c r="BR94" s="91"/>
      <c r="BS94" s="91"/>
      <c r="BT94" s="91"/>
      <c r="BU94" s="91"/>
      <c r="BV94" s="91"/>
      <c r="BW94" s="91"/>
      <c r="BX94" s="91"/>
      <c r="BY94" s="91"/>
      <c r="BZ94" s="91"/>
      <c r="CA94" s="91"/>
    </row>
    <row r="95" spans="1:79" x14ac:dyDescent="0.15">
      <c r="A95" s="91" t="s">
        <v>120</v>
      </c>
      <c r="B95" s="91"/>
      <c r="C95" s="91"/>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c r="AG95" s="91"/>
      <c r="AH95" s="91"/>
      <c r="AI95" s="91"/>
      <c r="AJ95" s="91"/>
      <c r="AK95" s="91"/>
      <c r="AL95" s="91"/>
      <c r="AM95" s="91"/>
      <c r="AO95" s="91" t="s">
        <v>76</v>
      </c>
      <c r="AP95" s="91"/>
      <c r="AQ95" s="91"/>
      <c r="AR95" s="91"/>
      <c r="AS95" s="91"/>
      <c r="AT95" s="91"/>
      <c r="AU95" s="91"/>
      <c r="AV95" s="91"/>
      <c r="AW95" s="91"/>
      <c r="AX95" s="91"/>
      <c r="AY95" s="91"/>
      <c r="AZ95" s="91"/>
      <c r="BA95" s="91"/>
      <c r="BB95" s="91"/>
      <c r="BC95" s="91"/>
      <c r="BD95" s="91"/>
      <c r="BE95" s="91"/>
      <c r="BF95" s="91"/>
      <c r="BG95" s="91"/>
      <c r="BH95" s="91"/>
      <c r="BI95" s="91"/>
      <c r="BJ95" s="91"/>
      <c r="BK95" s="91"/>
      <c r="BL95" s="91"/>
      <c r="BM95" s="91"/>
      <c r="BN95" s="91"/>
      <c r="BO95" s="91"/>
      <c r="BP95" s="91"/>
      <c r="BQ95" s="91"/>
      <c r="BR95" s="91"/>
      <c r="BS95" s="91"/>
      <c r="BT95" s="91"/>
      <c r="BU95" s="91"/>
      <c r="BV95" s="91"/>
      <c r="BW95" s="91"/>
      <c r="BX95" s="91"/>
      <c r="BY95" s="91"/>
      <c r="BZ95" s="91"/>
      <c r="CA95" s="91"/>
    </row>
    <row r="96" spans="1:79" x14ac:dyDescent="0.15">
      <c r="A96" s="91" t="s">
        <v>121</v>
      </c>
      <c r="B96" s="91"/>
      <c r="C96" s="91"/>
      <c r="D96" s="91"/>
      <c r="E96" s="91"/>
      <c r="F96" s="91"/>
      <c r="G96" s="91"/>
      <c r="H96" s="91"/>
      <c r="I96" s="91"/>
      <c r="J96" s="91"/>
      <c r="K96" s="91"/>
      <c r="L96" s="91"/>
      <c r="M96" s="91"/>
      <c r="N96" s="91"/>
      <c r="O96" s="91"/>
      <c r="P96" s="91"/>
      <c r="Q96" s="91"/>
      <c r="R96" s="91"/>
      <c r="S96" s="91"/>
      <c r="T96" s="91"/>
      <c r="U96" s="91"/>
      <c r="V96" s="91"/>
      <c r="W96" s="91"/>
      <c r="X96" s="91"/>
      <c r="Y96" s="91"/>
      <c r="Z96" s="91"/>
      <c r="AA96" s="91"/>
      <c r="AB96" s="91"/>
      <c r="AC96" s="91"/>
      <c r="AD96" s="91"/>
      <c r="AE96" s="91"/>
      <c r="AF96" s="91"/>
      <c r="AG96" s="91"/>
      <c r="AH96" s="91"/>
      <c r="AI96" s="91"/>
      <c r="AJ96" s="91"/>
      <c r="AK96" s="91"/>
      <c r="AL96" s="91"/>
      <c r="AM96" s="91"/>
      <c r="AO96" s="91" t="s">
        <v>76</v>
      </c>
      <c r="AP96" s="91"/>
      <c r="AQ96" s="91"/>
      <c r="AR96" s="91"/>
      <c r="AS96" s="91"/>
      <c r="AT96" s="91"/>
      <c r="AU96" s="91"/>
      <c r="AV96" s="91"/>
      <c r="AW96" s="91"/>
      <c r="AX96" s="91"/>
      <c r="AY96" s="91"/>
      <c r="AZ96" s="91"/>
      <c r="BA96" s="91"/>
      <c r="BB96" s="91"/>
      <c r="BC96" s="91"/>
      <c r="BD96" s="91"/>
      <c r="BE96" s="91"/>
      <c r="BF96" s="91"/>
      <c r="BG96" s="91"/>
      <c r="BH96" s="91"/>
      <c r="BI96" s="91"/>
      <c r="BJ96" s="91"/>
      <c r="BK96" s="91"/>
      <c r="BL96" s="91"/>
      <c r="BM96" s="91"/>
      <c r="BN96" s="91"/>
      <c r="BO96" s="91"/>
      <c r="BP96" s="91"/>
      <c r="BQ96" s="91"/>
      <c r="BR96" s="91"/>
      <c r="BS96" s="91"/>
      <c r="BT96" s="91"/>
      <c r="BU96" s="91"/>
      <c r="BV96" s="91"/>
      <c r="BW96" s="91"/>
      <c r="BX96" s="91"/>
      <c r="BY96" s="91"/>
      <c r="BZ96" s="91"/>
      <c r="CA96" s="91"/>
    </row>
    <row r="98" spans="1:79" ht="12.95" customHeight="1" x14ac:dyDescent="0.15">
      <c r="B98" s="109" t="s">
        <v>51</v>
      </c>
      <c r="C98" s="109"/>
      <c r="D98" s="109"/>
      <c r="E98" s="109"/>
      <c r="F98" s="109"/>
      <c r="G98" s="109"/>
      <c r="H98" s="109"/>
      <c r="I98" s="108" t="s">
        <v>50</v>
      </c>
      <c r="J98" s="108"/>
      <c r="K98" s="108"/>
      <c r="L98" s="108"/>
      <c r="M98" s="108"/>
      <c r="N98" s="108"/>
      <c r="O98" s="108"/>
      <c r="P98" s="109" t="s">
        <v>49</v>
      </c>
      <c r="Q98" s="109"/>
      <c r="R98" s="109"/>
      <c r="S98" s="109"/>
      <c r="T98" s="109"/>
      <c r="U98" s="109"/>
      <c r="V98" s="109" t="s">
        <v>7</v>
      </c>
      <c r="W98" s="109"/>
      <c r="X98" s="109"/>
      <c r="Y98" s="109"/>
      <c r="Z98" s="109"/>
      <c r="AA98" s="109"/>
      <c r="AB98" s="109" t="s">
        <v>8</v>
      </c>
      <c r="AC98" s="109"/>
      <c r="AD98" s="109"/>
      <c r="AE98" s="109"/>
      <c r="AF98" s="109"/>
      <c r="AG98" s="109"/>
      <c r="AH98" s="109" t="s">
        <v>9</v>
      </c>
      <c r="AI98" s="109"/>
      <c r="AJ98" s="109"/>
      <c r="AK98" s="109"/>
      <c r="AL98" s="109"/>
      <c r="AM98" s="109"/>
      <c r="AP98" s="109" t="s">
        <v>51</v>
      </c>
      <c r="AQ98" s="109"/>
      <c r="AR98" s="109"/>
      <c r="AS98" s="109"/>
      <c r="AT98" s="109"/>
      <c r="AU98" s="109"/>
      <c r="AV98" s="109"/>
      <c r="AW98" s="108" t="s">
        <v>50</v>
      </c>
      <c r="AX98" s="108"/>
      <c r="AY98" s="108"/>
      <c r="AZ98" s="108"/>
      <c r="BA98" s="108"/>
      <c r="BB98" s="108"/>
      <c r="BC98" s="108"/>
      <c r="BD98" s="109" t="s">
        <v>49</v>
      </c>
      <c r="BE98" s="109"/>
      <c r="BF98" s="109"/>
      <c r="BG98" s="109"/>
      <c r="BH98" s="109"/>
      <c r="BI98" s="109"/>
      <c r="BJ98" s="109" t="s">
        <v>7</v>
      </c>
      <c r="BK98" s="109"/>
      <c r="BL98" s="109"/>
      <c r="BM98" s="109"/>
      <c r="BN98" s="109"/>
      <c r="BO98" s="109"/>
      <c r="BP98" s="109" t="s">
        <v>8</v>
      </c>
      <c r="BQ98" s="109"/>
      <c r="BR98" s="109"/>
      <c r="BS98" s="109"/>
      <c r="BT98" s="109"/>
      <c r="BU98" s="109"/>
      <c r="BV98" s="109" t="s">
        <v>9</v>
      </c>
      <c r="BW98" s="109"/>
      <c r="BX98" s="109"/>
      <c r="BY98" s="109"/>
      <c r="BZ98" s="109"/>
      <c r="CA98" s="109"/>
    </row>
    <row r="99" spans="1:79" ht="12.95" customHeight="1" x14ac:dyDescent="0.15">
      <c r="B99" s="109"/>
      <c r="C99" s="109"/>
      <c r="D99" s="109"/>
      <c r="E99" s="109"/>
      <c r="F99" s="109"/>
      <c r="G99" s="109"/>
      <c r="H99" s="109"/>
      <c r="I99" s="108"/>
      <c r="J99" s="108"/>
      <c r="K99" s="108"/>
      <c r="L99" s="108"/>
      <c r="M99" s="108"/>
      <c r="N99" s="108"/>
      <c r="O99" s="108"/>
      <c r="P99" s="109"/>
      <c r="Q99" s="109"/>
      <c r="R99" s="109"/>
      <c r="S99" s="109"/>
      <c r="T99" s="109"/>
      <c r="U99" s="109"/>
      <c r="V99" s="109"/>
      <c r="W99" s="109"/>
      <c r="X99" s="109"/>
      <c r="Y99" s="109"/>
      <c r="Z99" s="109"/>
      <c r="AA99" s="109"/>
      <c r="AB99" s="109"/>
      <c r="AC99" s="109"/>
      <c r="AD99" s="109"/>
      <c r="AE99" s="109"/>
      <c r="AF99" s="109"/>
      <c r="AG99" s="109"/>
      <c r="AH99" s="109"/>
      <c r="AI99" s="109"/>
      <c r="AJ99" s="109"/>
      <c r="AK99" s="109"/>
      <c r="AL99" s="109"/>
      <c r="AM99" s="109"/>
      <c r="AP99" s="109"/>
      <c r="AQ99" s="109"/>
      <c r="AR99" s="109"/>
      <c r="AS99" s="109"/>
      <c r="AT99" s="109"/>
      <c r="AU99" s="109"/>
      <c r="AV99" s="109"/>
      <c r="AW99" s="108"/>
      <c r="AX99" s="108"/>
      <c r="AY99" s="108"/>
      <c r="AZ99" s="108"/>
      <c r="BA99" s="108"/>
      <c r="BB99" s="108"/>
      <c r="BC99" s="108"/>
      <c r="BD99" s="109"/>
      <c r="BE99" s="109"/>
      <c r="BF99" s="109"/>
      <c r="BG99" s="109"/>
      <c r="BH99" s="109"/>
      <c r="BI99" s="109"/>
      <c r="BJ99" s="109"/>
      <c r="BK99" s="109"/>
      <c r="BL99" s="109"/>
      <c r="BM99" s="109"/>
      <c r="BN99" s="109"/>
      <c r="BO99" s="109"/>
      <c r="BP99" s="109"/>
      <c r="BQ99" s="109"/>
      <c r="BR99" s="109"/>
      <c r="BS99" s="109"/>
      <c r="BT99" s="109"/>
      <c r="BU99" s="109"/>
      <c r="BV99" s="109"/>
      <c r="BW99" s="109"/>
      <c r="BX99" s="109"/>
      <c r="BY99" s="109"/>
      <c r="BZ99" s="109"/>
      <c r="CA99" s="109"/>
    </row>
    <row r="100" spans="1:79" ht="12.95" customHeight="1" x14ac:dyDescent="0.15">
      <c r="B100" s="53">
        <f>I100+P100</f>
        <v>0</v>
      </c>
      <c r="C100" s="53"/>
      <c r="D100" s="53"/>
      <c r="E100" s="53"/>
      <c r="F100" s="53"/>
      <c r="G100" s="53"/>
      <c r="H100" s="53"/>
      <c r="I100" s="219"/>
      <c r="J100" s="219"/>
      <c r="K100" s="219"/>
      <c r="L100" s="219"/>
      <c r="M100" s="219"/>
      <c r="N100" s="219"/>
      <c r="O100" s="219"/>
      <c r="P100" s="53">
        <f>Y90</f>
        <v>0</v>
      </c>
      <c r="Q100" s="53"/>
      <c r="R100" s="53"/>
      <c r="S100" s="53"/>
      <c r="T100" s="53"/>
      <c r="U100" s="53"/>
      <c r="V100" s="53">
        <f>AD90</f>
        <v>0</v>
      </c>
      <c r="W100" s="53"/>
      <c r="X100" s="53"/>
      <c r="Y100" s="53"/>
      <c r="Z100" s="53"/>
      <c r="AA100" s="53"/>
      <c r="AB100" s="53">
        <f>AI90</f>
        <v>0</v>
      </c>
      <c r="AC100" s="53"/>
      <c r="AD100" s="53"/>
      <c r="AE100" s="53"/>
      <c r="AF100" s="53"/>
      <c r="AG100" s="53"/>
      <c r="AH100" s="150">
        <f>ROUNDDOWN(AB100,-3)</f>
        <v>0</v>
      </c>
      <c r="AI100" s="150"/>
      <c r="AJ100" s="150"/>
      <c r="AK100" s="150"/>
      <c r="AL100" s="150"/>
      <c r="AM100" s="150"/>
      <c r="AP100" s="53">
        <f>AW100+BD100</f>
        <v>35060</v>
      </c>
      <c r="AQ100" s="53"/>
      <c r="AR100" s="53"/>
      <c r="AS100" s="53"/>
      <c r="AT100" s="53"/>
      <c r="AU100" s="53"/>
      <c r="AV100" s="53"/>
      <c r="AW100" s="107"/>
      <c r="AX100" s="107"/>
      <c r="AY100" s="107"/>
      <c r="AZ100" s="107"/>
      <c r="BA100" s="107"/>
      <c r="BB100" s="107"/>
      <c r="BC100" s="107"/>
      <c r="BD100" s="53">
        <f>BM90</f>
        <v>35060</v>
      </c>
      <c r="BE100" s="53"/>
      <c r="BF100" s="53"/>
      <c r="BG100" s="53"/>
      <c r="BH100" s="53"/>
      <c r="BI100" s="53"/>
      <c r="BJ100" s="53">
        <f>BR90</f>
        <v>1080000</v>
      </c>
      <c r="BK100" s="53"/>
      <c r="BL100" s="53"/>
      <c r="BM100" s="53"/>
      <c r="BN100" s="53"/>
      <c r="BO100" s="53"/>
      <c r="BP100" s="53">
        <f>BW90</f>
        <v>35060</v>
      </c>
      <c r="BQ100" s="53"/>
      <c r="BR100" s="53"/>
      <c r="BS100" s="53"/>
      <c r="BT100" s="53"/>
      <c r="BU100" s="53"/>
      <c r="BV100" s="150">
        <f>ROUNDDOWN(BP100,-3)</f>
        <v>35000</v>
      </c>
      <c r="BW100" s="150"/>
      <c r="BX100" s="150"/>
      <c r="BY100" s="150"/>
      <c r="BZ100" s="150"/>
      <c r="CA100" s="150"/>
    </row>
    <row r="101" spans="1:79" ht="12.95" customHeight="1" x14ac:dyDescent="0.15">
      <c r="B101" s="53"/>
      <c r="C101" s="53"/>
      <c r="D101" s="53"/>
      <c r="E101" s="53"/>
      <c r="F101" s="53"/>
      <c r="G101" s="53"/>
      <c r="H101" s="53"/>
      <c r="I101" s="219"/>
      <c r="J101" s="219"/>
      <c r="K101" s="219"/>
      <c r="L101" s="219"/>
      <c r="M101" s="219"/>
      <c r="N101" s="219"/>
      <c r="O101" s="219"/>
      <c r="P101" s="53"/>
      <c r="Q101" s="53"/>
      <c r="R101" s="53"/>
      <c r="S101" s="53"/>
      <c r="T101" s="53"/>
      <c r="U101" s="53"/>
      <c r="V101" s="53"/>
      <c r="W101" s="53"/>
      <c r="X101" s="53"/>
      <c r="Y101" s="53"/>
      <c r="Z101" s="53"/>
      <c r="AA101" s="53"/>
      <c r="AB101" s="53"/>
      <c r="AC101" s="53"/>
      <c r="AD101" s="53"/>
      <c r="AE101" s="53"/>
      <c r="AF101" s="53"/>
      <c r="AG101" s="53"/>
      <c r="AH101" s="150"/>
      <c r="AI101" s="150"/>
      <c r="AJ101" s="150"/>
      <c r="AK101" s="150"/>
      <c r="AL101" s="150"/>
      <c r="AM101" s="150"/>
      <c r="AP101" s="53"/>
      <c r="AQ101" s="53"/>
      <c r="AR101" s="53"/>
      <c r="AS101" s="53"/>
      <c r="AT101" s="53"/>
      <c r="AU101" s="53"/>
      <c r="AV101" s="53"/>
      <c r="AW101" s="107"/>
      <c r="AX101" s="107"/>
      <c r="AY101" s="107"/>
      <c r="AZ101" s="107"/>
      <c r="BA101" s="107"/>
      <c r="BB101" s="107"/>
      <c r="BC101" s="107"/>
      <c r="BD101" s="53"/>
      <c r="BE101" s="53"/>
      <c r="BF101" s="53"/>
      <c r="BG101" s="53"/>
      <c r="BH101" s="53"/>
      <c r="BI101" s="53"/>
      <c r="BJ101" s="53"/>
      <c r="BK101" s="53"/>
      <c r="BL101" s="53"/>
      <c r="BM101" s="53"/>
      <c r="BN101" s="53"/>
      <c r="BO101" s="53"/>
      <c r="BP101" s="53"/>
      <c r="BQ101" s="53"/>
      <c r="BR101" s="53"/>
      <c r="BS101" s="53"/>
      <c r="BT101" s="53"/>
      <c r="BU101" s="53"/>
      <c r="BV101" s="150"/>
      <c r="BW101" s="150"/>
      <c r="BX101" s="150"/>
      <c r="BY101" s="150"/>
      <c r="BZ101" s="150"/>
      <c r="CA101" s="150"/>
    </row>
    <row r="102" spans="1:79" ht="12.95" customHeight="1" thickBot="1" x14ac:dyDescent="0.2"/>
    <row r="103" spans="1:79" ht="12.95" customHeight="1" x14ac:dyDescent="0.15">
      <c r="AB103" s="137" t="s">
        <v>52</v>
      </c>
      <c r="AC103" s="138"/>
      <c r="AD103" s="138"/>
      <c r="AE103" s="138"/>
      <c r="AF103" s="138"/>
      <c r="AG103" s="139"/>
      <c r="AH103" s="120" t="s">
        <v>53</v>
      </c>
      <c r="AI103" s="109"/>
      <c r="AJ103" s="109"/>
      <c r="AK103" s="109"/>
      <c r="AL103" s="109"/>
      <c r="AM103" s="109"/>
      <c r="BP103" s="137" t="s">
        <v>52</v>
      </c>
      <c r="BQ103" s="138"/>
      <c r="BR103" s="138"/>
      <c r="BS103" s="138"/>
      <c r="BT103" s="138"/>
      <c r="BU103" s="139"/>
      <c r="BV103" s="120" t="s">
        <v>53</v>
      </c>
      <c r="BW103" s="109"/>
      <c r="BX103" s="109"/>
      <c r="BY103" s="109"/>
      <c r="BZ103" s="109"/>
      <c r="CA103" s="109"/>
    </row>
    <row r="104" spans="1:79" ht="12.95" customHeight="1" x14ac:dyDescent="0.15">
      <c r="AB104" s="140"/>
      <c r="AC104" s="109"/>
      <c r="AD104" s="109"/>
      <c r="AE104" s="109"/>
      <c r="AF104" s="109"/>
      <c r="AG104" s="141"/>
      <c r="AH104" s="120"/>
      <c r="AI104" s="109"/>
      <c r="AJ104" s="109"/>
      <c r="AK104" s="109"/>
      <c r="AL104" s="109"/>
      <c r="AM104" s="109"/>
      <c r="BP104" s="140"/>
      <c r="BQ104" s="109"/>
      <c r="BR104" s="109"/>
      <c r="BS104" s="109"/>
      <c r="BT104" s="109"/>
      <c r="BU104" s="141"/>
      <c r="BV104" s="120"/>
      <c r="BW104" s="109"/>
      <c r="BX104" s="109"/>
      <c r="BY104" s="109"/>
      <c r="BZ104" s="109"/>
      <c r="CA104" s="109"/>
    </row>
    <row r="105" spans="1:79" ht="12.95" customHeight="1" x14ac:dyDescent="0.15">
      <c r="AB105" s="214"/>
      <c r="AC105" s="213"/>
      <c r="AD105" s="213"/>
      <c r="AE105" s="213"/>
      <c r="AF105" s="213"/>
      <c r="AG105" s="215"/>
      <c r="AH105" s="147">
        <f>MIN(AH100,AB105)</f>
        <v>0</v>
      </c>
      <c r="AI105" s="148"/>
      <c r="AJ105" s="148"/>
      <c r="AK105" s="148"/>
      <c r="AL105" s="148"/>
      <c r="AM105" s="148"/>
      <c r="BP105" s="142">
        <v>2500000</v>
      </c>
      <c r="BQ105" s="52"/>
      <c r="BR105" s="52"/>
      <c r="BS105" s="52"/>
      <c r="BT105" s="52"/>
      <c r="BU105" s="143"/>
      <c r="BV105" s="147">
        <f>MIN(BV100,BP105)</f>
        <v>35000</v>
      </c>
      <c r="BW105" s="148"/>
      <c r="BX105" s="148"/>
      <c r="BY105" s="148"/>
      <c r="BZ105" s="148"/>
      <c r="CA105" s="148"/>
    </row>
    <row r="106" spans="1:79" ht="12.95" customHeight="1" thickBot="1" x14ac:dyDescent="0.2">
      <c r="AB106" s="216"/>
      <c r="AC106" s="217"/>
      <c r="AD106" s="217"/>
      <c r="AE106" s="217"/>
      <c r="AF106" s="217"/>
      <c r="AG106" s="218"/>
      <c r="AH106" s="147"/>
      <c r="AI106" s="148"/>
      <c r="AJ106" s="148"/>
      <c r="AK106" s="148"/>
      <c r="AL106" s="148"/>
      <c r="AM106" s="148"/>
      <c r="BP106" s="144"/>
      <c r="BQ106" s="145"/>
      <c r="BR106" s="145"/>
      <c r="BS106" s="145"/>
      <c r="BT106" s="145"/>
      <c r="BU106" s="146"/>
      <c r="BV106" s="147"/>
      <c r="BW106" s="148"/>
      <c r="BX106" s="148"/>
      <c r="BY106" s="148"/>
      <c r="BZ106" s="148"/>
      <c r="CA106" s="148"/>
    </row>
    <row r="108" spans="1:79" x14ac:dyDescent="0.15">
      <c r="A108" s="123" t="s">
        <v>54</v>
      </c>
      <c r="B108" s="123"/>
      <c r="C108" s="123"/>
      <c r="D108" s="123"/>
      <c r="E108" s="123"/>
      <c r="F108" s="123"/>
      <c r="G108" s="123"/>
      <c r="H108" s="123"/>
      <c r="I108" s="123"/>
      <c r="J108" s="123"/>
      <c r="K108" s="123"/>
      <c r="L108" s="123"/>
      <c r="M108" s="123"/>
      <c r="N108" s="123"/>
      <c r="O108" s="123"/>
      <c r="P108" s="123"/>
      <c r="Q108" s="123"/>
      <c r="R108" s="123"/>
      <c r="S108" s="123"/>
      <c r="T108" s="123"/>
      <c r="U108" s="123"/>
      <c r="V108" s="123"/>
      <c r="W108" s="123"/>
      <c r="X108" s="123"/>
      <c r="Y108" s="123"/>
      <c r="Z108" s="123"/>
      <c r="AA108" s="123"/>
      <c r="AB108" s="123"/>
      <c r="AC108" s="123"/>
      <c r="AD108" s="123"/>
      <c r="AE108" s="123"/>
      <c r="AF108" s="123"/>
      <c r="AG108" s="149" t="s">
        <v>2</v>
      </c>
      <c r="AH108" s="149"/>
      <c r="AI108" s="149"/>
      <c r="AJ108" s="149"/>
      <c r="AK108" s="149"/>
      <c r="AL108" s="1"/>
      <c r="AM108" s="1"/>
      <c r="AO108" s="123" t="s">
        <v>54</v>
      </c>
      <c r="AP108" s="123"/>
      <c r="AQ108" s="123"/>
      <c r="AR108" s="123"/>
      <c r="AS108" s="123"/>
      <c r="AT108" s="123"/>
      <c r="AU108" s="123"/>
      <c r="AV108" s="123"/>
      <c r="AW108" s="123"/>
      <c r="AX108" s="123"/>
      <c r="AY108" s="123"/>
      <c r="AZ108" s="123"/>
      <c r="BA108" s="123"/>
      <c r="BB108" s="123"/>
      <c r="BC108" s="123"/>
      <c r="BD108" s="123"/>
      <c r="BE108" s="123"/>
      <c r="BF108" s="123"/>
      <c r="BG108" s="123"/>
      <c r="BH108" s="123"/>
      <c r="BI108" s="123"/>
      <c r="BJ108" s="123"/>
      <c r="BK108" s="123"/>
      <c r="BL108" s="123"/>
      <c r="BM108" s="123"/>
      <c r="BN108" s="123"/>
      <c r="BO108" s="123"/>
      <c r="BP108" s="123"/>
      <c r="BQ108" s="123"/>
      <c r="BR108" s="123"/>
      <c r="BS108" s="123"/>
      <c r="BT108" s="123"/>
      <c r="BU108" s="149" t="s">
        <v>2</v>
      </c>
      <c r="BV108" s="149"/>
      <c r="BW108" s="149"/>
      <c r="BX108" s="149"/>
      <c r="BY108" s="149"/>
      <c r="BZ108" s="1"/>
      <c r="CA108" s="1"/>
    </row>
    <row r="109" spans="1:79" ht="12.95" customHeight="1" x14ac:dyDescent="0.15">
      <c r="B109" s="94" t="s">
        <v>14</v>
      </c>
      <c r="C109" s="95"/>
      <c r="D109" s="95"/>
      <c r="E109" s="95"/>
      <c r="F109" s="95"/>
      <c r="G109" s="95"/>
      <c r="H109" s="95"/>
      <c r="I109" s="95"/>
      <c r="J109" s="95"/>
      <c r="K109" s="95"/>
      <c r="L109" s="95"/>
      <c r="M109" s="95"/>
      <c r="N109" s="95"/>
      <c r="O109" s="95"/>
      <c r="P109" s="95"/>
      <c r="Q109" s="95"/>
      <c r="R109" s="95"/>
      <c r="S109" s="96"/>
      <c r="T109" s="94" t="s">
        <v>15</v>
      </c>
      <c r="U109" s="95"/>
      <c r="V109" s="95"/>
      <c r="W109" s="95"/>
      <c r="X109" s="95"/>
      <c r="Y109" s="95"/>
      <c r="Z109" s="95"/>
      <c r="AA109" s="95"/>
      <c r="AB109" s="95"/>
      <c r="AC109" s="95"/>
      <c r="AD109" s="95"/>
      <c r="AE109" s="95"/>
      <c r="AF109" s="95"/>
      <c r="AG109" s="95"/>
      <c r="AH109" s="95"/>
      <c r="AI109" s="95"/>
      <c r="AJ109" s="95"/>
      <c r="AK109" s="96"/>
      <c r="AP109" s="94" t="s">
        <v>14</v>
      </c>
      <c r="AQ109" s="95"/>
      <c r="AR109" s="95"/>
      <c r="AS109" s="95"/>
      <c r="AT109" s="95"/>
      <c r="AU109" s="95"/>
      <c r="AV109" s="95"/>
      <c r="AW109" s="95"/>
      <c r="AX109" s="95"/>
      <c r="AY109" s="95"/>
      <c r="AZ109" s="95"/>
      <c r="BA109" s="95"/>
      <c r="BB109" s="95"/>
      <c r="BC109" s="95"/>
      <c r="BD109" s="95"/>
      <c r="BE109" s="95"/>
      <c r="BF109" s="95"/>
      <c r="BG109" s="96"/>
      <c r="BH109" s="94" t="s">
        <v>15</v>
      </c>
      <c r="BI109" s="95"/>
      <c r="BJ109" s="95"/>
      <c r="BK109" s="95"/>
      <c r="BL109" s="95"/>
      <c r="BM109" s="95"/>
      <c r="BN109" s="95"/>
      <c r="BO109" s="95"/>
      <c r="BP109" s="95"/>
      <c r="BQ109" s="95"/>
      <c r="BR109" s="95"/>
      <c r="BS109" s="95"/>
      <c r="BT109" s="95"/>
      <c r="BU109" s="95"/>
      <c r="BV109" s="95"/>
      <c r="BW109" s="95"/>
      <c r="BX109" s="95"/>
      <c r="BY109" s="96"/>
    </row>
    <row r="110" spans="1:79" ht="12.95" customHeight="1" x14ac:dyDescent="0.15">
      <c r="B110" s="97"/>
      <c r="C110" s="98"/>
      <c r="D110" s="98"/>
      <c r="E110" s="98"/>
      <c r="F110" s="98"/>
      <c r="G110" s="98"/>
      <c r="H110" s="98"/>
      <c r="I110" s="98"/>
      <c r="J110" s="98"/>
      <c r="K110" s="98"/>
      <c r="L110" s="98"/>
      <c r="M110" s="98"/>
      <c r="N110" s="98"/>
      <c r="O110" s="98"/>
      <c r="P110" s="98"/>
      <c r="Q110" s="98"/>
      <c r="R110" s="98"/>
      <c r="S110" s="99"/>
      <c r="T110" s="97"/>
      <c r="U110" s="98"/>
      <c r="V110" s="98"/>
      <c r="W110" s="98"/>
      <c r="X110" s="98"/>
      <c r="Y110" s="98"/>
      <c r="Z110" s="98"/>
      <c r="AA110" s="98"/>
      <c r="AB110" s="98"/>
      <c r="AC110" s="98"/>
      <c r="AD110" s="98"/>
      <c r="AE110" s="98"/>
      <c r="AF110" s="98"/>
      <c r="AG110" s="98"/>
      <c r="AH110" s="98"/>
      <c r="AI110" s="98"/>
      <c r="AJ110" s="98"/>
      <c r="AK110" s="99"/>
      <c r="AP110" s="97"/>
      <c r="AQ110" s="98"/>
      <c r="AR110" s="98"/>
      <c r="AS110" s="98"/>
      <c r="AT110" s="98"/>
      <c r="AU110" s="98"/>
      <c r="AV110" s="98"/>
      <c r="AW110" s="98"/>
      <c r="AX110" s="98"/>
      <c r="AY110" s="98"/>
      <c r="AZ110" s="98"/>
      <c r="BA110" s="98"/>
      <c r="BB110" s="98"/>
      <c r="BC110" s="98"/>
      <c r="BD110" s="98"/>
      <c r="BE110" s="98"/>
      <c r="BF110" s="98"/>
      <c r="BG110" s="99"/>
      <c r="BH110" s="97"/>
      <c r="BI110" s="98"/>
      <c r="BJ110" s="98"/>
      <c r="BK110" s="98"/>
      <c r="BL110" s="98"/>
      <c r="BM110" s="98"/>
      <c r="BN110" s="98"/>
      <c r="BO110" s="98"/>
      <c r="BP110" s="98"/>
      <c r="BQ110" s="98"/>
      <c r="BR110" s="98"/>
      <c r="BS110" s="98"/>
      <c r="BT110" s="98"/>
      <c r="BU110" s="98"/>
      <c r="BV110" s="98"/>
      <c r="BW110" s="98"/>
      <c r="BX110" s="98"/>
      <c r="BY110" s="99"/>
    </row>
    <row r="111" spans="1:79" ht="12.95" customHeight="1" x14ac:dyDescent="0.15">
      <c r="B111" s="101" t="s">
        <v>56</v>
      </c>
      <c r="C111" s="101"/>
      <c r="D111" s="101"/>
      <c r="E111" s="101"/>
      <c r="F111" s="101"/>
      <c r="G111" s="101"/>
      <c r="H111" s="101"/>
      <c r="I111" s="101"/>
      <c r="J111" s="101"/>
      <c r="K111" s="53">
        <f>AH100</f>
        <v>0</v>
      </c>
      <c r="L111" s="53"/>
      <c r="M111" s="53"/>
      <c r="N111" s="53"/>
      <c r="O111" s="53"/>
      <c r="P111" s="53"/>
      <c r="Q111" s="53"/>
      <c r="R111" s="53"/>
      <c r="S111" s="53"/>
      <c r="T111" s="101" t="s">
        <v>55</v>
      </c>
      <c r="U111" s="101"/>
      <c r="V111" s="101"/>
      <c r="W111" s="101"/>
      <c r="X111" s="101"/>
      <c r="Y111" s="101"/>
      <c r="Z111" s="101"/>
      <c r="AA111" s="101"/>
      <c r="AB111" s="101"/>
      <c r="AC111" s="53">
        <f>B100</f>
        <v>0</v>
      </c>
      <c r="AD111" s="53"/>
      <c r="AE111" s="53"/>
      <c r="AF111" s="53"/>
      <c r="AG111" s="53"/>
      <c r="AH111" s="53"/>
      <c r="AI111" s="53"/>
      <c r="AJ111" s="53"/>
      <c r="AK111" s="53"/>
      <c r="AP111" s="101" t="s">
        <v>56</v>
      </c>
      <c r="AQ111" s="101"/>
      <c r="AR111" s="101"/>
      <c r="AS111" s="101"/>
      <c r="AT111" s="101"/>
      <c r="AU111" s="101"/>
      <c r="AV111" s="101"/>
      <c r="AW111" s="101"/>
      <c r="AX111" s="101"/>
      <c r="AY111" s="53">
        <f>BV100</f>
        <v>35000</v>
      </c>
      <c r="AZ111" s="53"/>
      <c r="BA111" s="53"/>
      <c r="BB111" s="53"/>
      <c r="BC111" s="53"/>
      <c r="BD111" s="53"/>
      <c r="BE111" s="53"/>
      <c r="BF111" s="53"/>
      <c r="BG111" s="53"/>
      <c r="BH111" s="101" t="s">
        <v>55</v>
      </c>
      <c r="BI111" s="101"/>
      <c r="BJ111" s="101"/>
      <c r="BK111" s="101"/>
      <c r="BL111" s="101"/>
      <c r="BM111" s="101"/>
      <c r="BN111" s="101"/>
      <c r="BO111" s="101"/>
      <c r="BP111" s="101"/>
      <c r="BQ111" s="53">
        <f>AP100</f>
        <v>35060</v>
      </c>
      <c r="BR111" s="53"/>
      <c r="BS111" s="53"/>
      <c r="BT111" s="53"/>
      <c r="BU111" s="53"/>
      <c r="BV111" s="53"/>
      <c r="BW111" s="53"/>
      <c r="BX111" s="53"/>
      <c r="BY111" s="53"/>
    </row>
    <row r="112" spans="1:79" ht="12.95" customHeight="1" x14ac:dyDescent="0.15">
      <c r="B112" s="125"/>
      <c r="C112" s="125"/>
      <c r="D112" s="125"/>
      <c r="E112" s="125"/>
      <c r="F112" s="125"/>
      <c r="G112" s="125"/>
      <c r="H112" s="125"/>
      <c r="I112" s="125"/>
      <c r="J112" s="125"/>
      <c r="K112" s="135"/>
      <c r="L112" s="135"/>
      <c r="M112" s="135"/>
      <c r="N112" s="135"/>
      <c r="O112" s="135"/>
      <c r="P112" s="135"/>
      <c r="Q112" s="135"/>
      <c r="R112" s="135"/>
      <c r="S112" s="135"/>
      <c r="T112" s="125"/>
      <c r="U112" s="125"/>
      <c r="V112" s="125"/>
      <c r="W112" s="125"/>
      <c r="X112" s="125"/>
      <c r="Y112" s="125"/>
      <c r="Z112" s="125"/>
      <c r="AA112" s="125"/>
      <c r="AB112" s="125"/>
      <c r="AC112" s="135"/>
      <c r="AD112" s="135"/>
      <c r="AE112" s="135"/>
      <c r="AF112" s="135"/>
      <c r="AG112" s="135"/>
      <c r="AH112" s="135"/>
      <c r="AI112" s="135"/>
      <c r="AJ112" s="135"/>
      <c r="AK112" s="135"/>
      <c r="AP112" s="125"/>
      <c r="AQ112" s="125"/>
      <c r="AR112" s="125"/>
      <c r="AS112" s="125"/>
      <c r="AT112" s="125"/>
      <c r="AU112" s="125"/>
      <c r="AV112" s="125"/>
      <c r="AW112" s="125"/>
      <c r="AX112" s="125"/>
      <c r="AY112" s="135"/>
      <c r="AZ112" s="135"/>
      <c r="BA112" s="135"/>
      <c r="BB112" s="135"/>
      <c r="BC112" s="135"/>
      <c r="BD112" s="135"/>
      <c r="BE112" s="135"/>
      <c r="BF112" s="135"/>
      <c r="BG112" s="135"/>
      <c r="BH112" s="125"/>
      <c r="BI112" s="125"/>
      <c r="BJ112" s="125"/>
      <c r="BK112" s="125"/>
      <c r="BL112" s="125"/>
      <c r="BM112" s="125"/>
      <c r="BN112" s="125"/>
      <c r="BO112" s="125"/>
      <c r="BP112" s="125"/>
      <c r="BQ112" s="135"/>
      <c r="BR112" s="135"/>
      <c r="BS112" s="135"/>
      <c r="BT112" s="135"/>
      <c r="BU112" s="135"/>
      <c r="BV112" s="135"/>
      <c r="BW112" s="135"/>
      <c r="BX112" s="135"/>
      <c r="BY112" s="135"/>
    </row>
    <row r="113" spans="1:79" ht="12.95" customHeight="1" x14ac:dyDescent="0.15">
      <c r="B113" s="124" t="s">
        <v>5</v>
      </c>
      <c r="C113" s="124"/>
      <c r="D113" s="124"/>
      <c r="E113" s="124"/>
      <c r="F113" s="124"/>
      <c r="G113" s="124"/>
      <c r="H113" s="124"/>
      <c r="I113" s="124"/>
      <c r="J113" s="124"/>
      <c r="K113" s="136">
        <f>B100-K111-K115-K117</f>
        <v>0</v>
      </c>
      <c r="L113" s="136"/>
      <c r="M113" s="136"/>
      <c r="N113" s="136"/>
      <c r="O113" s="136"/>
      <c r="P113" s="136"/>
      <c r="Q113" s="136"/>
      <c r="R113" s="136"/>
      <c r="S113" s="136"/>
      <c r="T113" s="128"/>
      <c r="U113" s="128"/>
      <c r="V113" s="128"/>
      <c r="W113" s="128"/>
      <c r="X113" s="128"/>
      <c r="Y113" s="128"/>
      <c r="Z113" s="128"/>
      <c r="AA113" s="128"/>
      <c r="AB113" s="128"/>
      <c r="AC113" s="130"/>
      <c r="AD113" s="130"/>
      <c r="AE113" s="130"/>
      <c r="AF113" s="130"/>
      <c r="AG113" s="130"/>
      <c r="AH113" s="130"/>
      <c r="AI113" s="130"/>
      <c r="AJ113" s="130"/>
      <c r="AK113" s="130"/>
      <c r="AP113" s="124" t="s">
        <v>5</v>
      </c>
      <c r="AQ113" s="124"/>
      <c r="AR113" s="124"/>
      <c r="AS113" s="124"/>
      <c r="AT113" s="124"/>
      <c r="AU113" s="124"/>
      <c r="AV113" s="124"/>
      <c r="AW113" s="124"/>
      <c r="AX113" s="124"/>
      <c r="AY113" s="136">
        <f>AP100-AY111-AY115-AY117</f>
        <v>60</v>
      </c>
      <c r="AZ113" s="136"/>
      <c r="BA113" s="136"/>
      <c r="BB113" s="136"/>
      <c r="BC113" s="136"/>
      <c r="BD113" s="136"/>
      <c r="BE113" s="136"/>
      <c r="BF113" s="136"/>
      <c r="BG113" s="136"/>
      <c r="BH113" s="128"/>
      <c r="BI113" s="128"/>
      <c r="BJ113" s="128"/>
      <c r="BK113" s="128"/>
      <c r="BL113" s="128"/>
      <c r="BM113" s="128"/>
      <c r="BN113" s="128"/>
      <c r="BO113" s="128"/>
      <c r="BP113" s="128"/>
      <c r="BQ113" s="130"/>
      <c r="BR113" s="130"/>
      <c r="BS113" s="130"/>
      <c r="BT113" s="130"/>
      <c r="BU113" s="130"/>
      <c r="BV113" s="130"/>
      <c r="BW113" s="130"/>
      <c r="BX113" s="130"/>
      <c r="BY113" s="130"/>
    </row>
    <row r="114" spans="1:79" ht="12.95" customHeight="1" x14ac:dyDescent="0.15">
      <c r="B114" s="125"/>
      <c r="C114" s="125"/>
      <c r="D114" s="125"/>
      <c r="E114" s="125"/>
      <c r="F114" s="125"/>
      <c r="G114" s="125"/>
      <c r="H114" s="125"/>
      <c r="I114" s="125"/>
      <c r="J114" s="125"/>
      <c r="K114" s="135"/>
      <c r="L114" s="135"/>
      <c r="M114" s="135"/>
      <c r="N114" s="135"/>
      <c r="O114" s="135"/>
      <c r="P114" s="135"/>
      <c r="Q114" s="135"/>
      <c r="R114" s="135"/>
      <c r="S114" s="135"/>
      <c r="T114" s="129"/>
      <c r="U114" s="129"/>
      <c r="V114" s="129"/>
      <c r="W114" s="129"/>
      <c r="X114" s="129"/>
      <c r="Y114" s="129"/>
      <c r="Z114" s="129"/>
      <c r="AA114" s="129"/>
      <c r="AB114" s="129"/>
      <c r="AC114" s="131"/>
      <c r="AD114" s="131"/>
      <c r="AE114" s="131"/>
      <c r="AF114" s="131"/>
      <c r="AG114" s="131"/>
      <c r="AH114" s="131"/>
      <c r="AI114" s="131"/>
      <c r="AJ114" s="131"/>
      <c r="AK114" s="131"/>
      <c r="AP114" s="125"/>
      <c r="AQ114" s="125"/>
      <c r="AR114" s="125"/>
      <c r="AS114" s="125"/>
      <c r="AT114" s="125"/>
      <c r="AU114" s="125"/>
      <c r="AV114" s="125"/>
      <c r="AW114" s="125"/>
      <c r="AX114" s="125"/>
      <c r="AY114" s="135"/>
      <c r="AZ114" s="135"/>
      <c r="BA114" s="135"/>
      <c r="BB114" s="135"/>
      <c r="BC114" s="135"/>
      <c r="BD114" s="135"/>
      <c r="BE114" s="135"/>
      <c r="BF114" s="135"/>
      <c r="BG114" s="135"/>
      <c r="BH114" s="129"/>
      <c r="BI114" s="129"/>
      <c r="BJ114" s="129"/>
      <c r="BK114" s="129"/>
      <c r="BL114" s="129"/>
      <c r="BM114" s="129"/>
      <c r="BN114" s="129"/>
      <c r="BO114" s="129"/>
      <c r="BP114" s="129"/>
      <c r="BQ114" s="131"/>
      <c r="BR114" s="131"/>
      <c r="BS114" s="131"/>
      <c r="BT114" s="131"/>
      <c r="BU114" s="131"/>
      <c r="BV114" s="131"/>
      <c r="BW114" s="131"/>
      <c r="BX114" s="131"/>
      <c r="BY114" s="131"/>
    </row>
    <row r="115" spans="1:79" ht="12.95" customHeight="1" x14ac:dyDescent="0.15">
      <c r="B115" s="124" t="s">
        <v>57</v>
      </c>
      <c r="C115" s="124"/>
      <c r="D115" s="124"/>
      <c r="E115" s="124"/>
      <c r="F115" s="124"/>
      <c r="G115" s="124"/>
      <c r="H115" s="124"/>
      <c r="I115" s="124"/>
      <c r="J115" s="124"/>
      <c r="K115" s="220"/>
      <c r="L115" s="220"/>
      <c r="M115" s="220"/>
      <c r="N115" s="220"/>
      <c r="O115" s="220"/>
      <c r="P115" s="220"/>
      <c r="Q115" s="220"/>
      <c r="R115" s="220"/>
      <c r="S115" s="220"/>
      <c r="T115" s="128"/>
      <c r="U115" s="128"/>
      <c r="V115" s="128"/>
      <c r="W115" s="128"/>
      <c r="X115" s="128"/>
      <c r="Y115" s="128"/>
      <c r="Z115" s="128"/>
      <c r="AA115" s="128"/>
      <c r="AB115" s="128"/>
      <c r="AC115" s="130"/>
      <c r="AD115" s="130"/>
      <c r="AE115" s="130"/>
      <c r="AF115" s="130"/>
      <c r="AG115" s="130"/>
      <c r="AH115" s="130"/>
      <c r="AI115" s="130"/>
      <c r="AJ115" s="130"/>
      <c r="AK115" s="130"/>
      <c r="AP115" s="124" t="s">
        <v>57</v>
      </c>
      <c r="AQ115" s="124"/>
      <c r="AR115" s="124"/>
      <c r="AS115" s="124"/>
      <c r="AT115" s="124"/>
      <c r="AU115" s="124"/>
      <c r="AV115" s="124"/>
      <c r="AW115" s="124"/>
      <c r="AX115" s="124"/>
      <c r="AY115" s="126"/>
      <c r="AZ115" s="126"/>
      <c r="BA115" s="126"/>
      <c r="BB115" s="126"/>
      <c r="BC115" s="126"/>
      <c r="BD115" s="126"/>
      <c r="BE115" s="126"/>
      <c r="BF115" s="126"/>
      <c r="BG115" s="126"/>
      <c r="BH115" s="128"/>
      <c r="BI115" s="128"/>
      <c r="BJ115" s="128"/>
      <c r="BK115" s="128"/>
      <c r="BL115" s="128"/>
      <c r="BM115" s="128"/>
      <c r="BN115" s="128"/>
      <c r="BO115" s="128"/>
      <c r="BP115" s="128"/>
      <c r="BQ115" s="130"/>
      <c r="BR115" s="130"/>
      <c r="BS115" s="130"/>
      <c r="BT115" s="130"/>
      <c r="BU115" s="130"/>
      <c r="BV115" s="130"/>
      <c r="BW115" s="130"/>
      <c r="BX115" s="130"/>
      <c r="BY115" s="130"/>
    </row>
    <row r="116" spans="1:79" ht="12.95" customHeight="1" x14ac:dyDescent="0.15">
      <c r="B116" s="125"/>
      <c r="C116" s="125"/>
      <c r="D116" s="125"/>
      <c r="E116" s="125"/>
      <c r="F116" s="125"/>
      <c r="G116" s="125"/>
      <c r="H116" s="125"/>
      <c r="I116" s="125"/>
      <c r="J116" s="125"/>
      <c r="K116" s="221"/>
      <c r="L116" s="221"/>
      <c r="M116" s="221"/>
      <c r="N116" s="221"/>
      <c r="O116" s="221"/>
      <c r="P116" s="221"/>
      <c r="Q116" s="221"/>
      <c r="R116" s="221"/>
      <c r="S116" s="221"/>
      <c r="T116" s="129"/>
      <c r="U116" s="129"/>
      <c r="V116" s="129"/>
      <c r="W116" s="129"/>
      <c r="X116" s="129"/>
      <c r="Y116" s="129"/>
      <c r="Z116" s="129"/>
      <c r="AA116" s="129"/>
      <c r="AB116" s="129"/>
      <c r="AC116" s="131"/>
      <c r="AD116" s="131"/>
      <c r="AE116" s="131"/>
      <c r="AF116" s="131"/>
      <c r="AG116" s="131"/>
      <c r="AH116" s="131"/>
      <c r="AI116" s="131"/>
      <c r="AJ116" s="131"/>
      <c r="AK116" s="131"/>
      <c r="AP116" s="125"/>
      <c r="AQ116" s="125"/>
      <c r="AR116" s="125"/>
      <c r="AS116" s="125"/>
      <c r="AT116" s="125"/>
      <c r="AU116" s="125"/>
      <c r="AV116" s="125"/>
      <c r="AW116" s="125"/>
      <c r="AX116" s="125"/>
      <c r="AY116" s="127"/>
      <c r="AZ116" s="127"/>
      <c r="BA116" s="127"/>
      <c r="BB116" s="127"/>
      <c r="BC116" s="127"/>
      <c r="BD116" s="127"/>
      <c r="BE116" s="127"/>
      <c r="BF116" s="127"/>
      <c r="BG116" s="127"/>
      <c r="BH116" s="129"/>
      <c r="BI116" s="129"/>
      <c r="BJ116" s="129"/>
      <c r="BK116" s="129"/>
      <c r="BL116" s="129"/>
      <c r="BM116" s="129"/>
      <c r="BN116" s="129"/>
      <c r="BO116" s="129"/>
      <c r="BP116" s="129"/>
      <c r="BQ116" s="131"/>
      <c r="BR116" s="131"/>
      <c r="BS116" s="131"/>
      <c r="BT116" s="131"/>
      <c r="BU116" s="131"/>
      <c r="BV116" s="131"/>
      <c r="BW116" s="131"/>
      <c r="BX116" s="131"/>
      <c r="BY116" s="131"/>
    </row>
    <row r="117" spans="1:79" ht="12.95" customHeight="1" x14ac:dyDescent="0.15">
      <c r="B117" s="128" t="s">
        <v>58</v>
      </c>
      <c r="C117" s="128"/>
      <c r="D117" s="128"/>
      <c r="E117" s="128"/>
      <c r="F117" s="128"/>
      <c r="G117" s="128"/>
      <c r="H117" s="128"/>
      <c r="I117" s="128"/>
      <c r="J117" s="128"/>
      <c r="K117" s="132">
        <f>I100</f>
        <v>0</v>
      </c>
      <c r="L117" s="132"/>
      <c r="M117" s="132"/>
      <c r="N117" s="132"/>
      <c r="O117" s="132"/>
      <c r="P117" s="132"/>
      <c r="Q117" s="132"/>
      <c r="R117" s="132"/>
      <c r="S117" s="132"/>
      <c r="T117" s="128"/>
      <c r="U117" s="128"/>
      <c r="V117" s="128"/>
      <c r="W117" s="128"/>
      <c r="X117" s="128"/>
      <c r="Y117" s="128"/>
      <c r="Z117" s="128"/>
      <c r="AA117" s="128"/>
      <c r="AB117" s="128"/>
      <c r="AC117" s="130"/>
      <c r="AD117" s="130"/>
      <c r="AE117" s="130"/>
      <c r="AF117" s="130"/>
      <c r="AG117" s="130"/>
      <c r="AH117" s="130"/>
      <c r="AI117" s="130"/>
      <c r="AJ117" s="130"/>
      <c r="AK117" s="130"/>
      <c r="AP117" s="128" t="s">
        <v>58</v>
      </c>
      <c r="AQ117" s="128"/>
      <c r="AR117" s="128"/>
      <c r="AS117" s="128"/>
      <c r="AT117" s="128"/>
      <c r="AU117" s="128"/>
      <c r="AV117" s="128"/>
      <c r="AW117" s="128"/>
      <c r="AX117" s="128"/>
      <c r="AY117" s="132">
        <f>AW100</f>
        <v>0</v>
      </c>
      <c r="AZ117" s="132"/>
      <c r="BA117" s="132"/>
      <c r="BB117" s="132"/>
      <c r="BC117" s="132"/>
      <c r="BD117" s="132"/>
      <c r="BE117" s="132"/>
      <c r="BF117" s="132"/>
      <c r="BG117" s="132"/>
      <c r="BH117" s="128"/>
      <c r="BI117" s="128"/>
      <c r="BJ117" s="128"/>
      <c r="BK117" s="128"/>
      <c r="BL117" s="128"/>
      <c r="BM117" s="128"/>
      <c r="BN117" s="128"/>
      <c r="BO117" s="128"/>
      <c r="BP117" s="128"/>
      <c r="BQ117" s="130"/>
      <c r="BR117" s="130"/>
      <c r="BS117" s="130"/>
      <c r="BT117" s="130"/>
      <c r="BU117" s="130"/>
      <c r="BV117" s="130"/>
      <c r="BW117" s="130"/>
      <c r="BX117" s="130"/>
      <c r="BY117" s="130"/>
    </row>
    <row r="118" spans="1:79" ht="12.95" customHeight="1" x14ac:dyDescent="0.15">
      <c r="B118" s="101"/>
      <c r="C118" s="101"/>
      <c r="D118" s="101"/>
      <c r="E118" s="101"/>
      <c r="F118" s="101"/>
      <c r="G118" s="101"/>
      <c r="H118" s="101"/>
      <c r="I118" s="101"/>
      <c r="J118" s="101"/>
      <c r="K118" s="53"/>
      <c r="L118" s="53"/>
      <c r="M118" s="53"/>
      <c r="N118" s="53"/>
      <c r="O118" s="53"/>
      <c r="P118" s="53"/>
      <c r="Q118" s="53"/>
      <c r="R118" s="53"/>
      <c r="S118" s="53"/>
      <c r="T118" s="101"/>
      <c r="U118" s="101"/>
      <c r="V118" s="101"/>
      <c r="W118" s="101"/>
      <c r="X118" s="101"/>
      <c r="Y118" s="101"/>
      <c r="Z118" s="101"/>
      <c r="AA118" s="101"/>
      <c r="AB118" s="101"/>
      <c r="AC118" s="133"/>
      <c r="AD118" s="133"/>
      <c r="AE118" s="133"/>
      <c r="AF118" s="133"/>
      <c r="AG118" s="133"/>
      <c r="AH118" s="133"/>
      <c r="AI118" s="133"/>
      <c r="AJ118" s="133"/>
      <c r="AK118" s="133"/>
      <c r="AP118" s="101"/>
      <c r="AQ118" s="101"/>
      <c r="AR118" s="101"/>
      <c r="AS118" s="101"/>
      <c r="AT118" s="101"/>
      <c r="AU118" s="101"/>
      <c r="AV118" s="101"/>
      <c r="AW118" s="101"/>
      <c r="AX118" s="101"/>
      <c r="AY118" s="53"/>
      <c r="AZ118" s="53"/>
      <c r="BA118" s="53"/>
      <c r="BB118" s="53"/>
      <c r="BC118" s="53"/>
      <c r="BD118" s="53"/>
      <c r="BE118" s="53"/>
      <c r="BF118" s="53"/>
      <c r="BG118" s="53"/>
      <c r="BH118" s="101"/>
      <c r="BI118" s="101"/>
      <c r="BJ118" s="101"/>
      <c r="BK118" s="101"/>
      <c r="BL118" s="101"/>
      <c r="BM118" s="101"/>
      <c r="BN118" s="101"/>
      <c r="BO118" s="101"/>
      <c r="BP118" s="101"/>
      <c r="BQ118" s="133"/>
      <c r="BR118" s="133"/>
      <c r="BS118" s="133"/>
      <c r="BT118" s="133"/>
      <c r="BU118" s="133"/>
      <c r="BV118" s="133"/>
      <c r="BW118" s="133"/>
      <c r="BX118" s="133"/>
      <c r="BY118" s="133"/>
    </row>
    <row r="119" spans="1:79" ht="12.95" customHeight="1" x14ac:dyDescent="0.15">
      <c r="B119" s="101" t="s">
        <v>1</v>
      </c>
      <c r="C119" s="101"/>
      <c r="D119" s="101"/>
      <c r="E119" s="101"/>
      <c r="F119" s="101"/>
      <c r="G119" s="101"/>
      <c r="H119" s="101"/>
      <c r="I119" s="101"/>
      <c r="J119" s="101"/>
      <c r="K119" s="53">
        <f>SUM(K111:S118)</f>
        <v>0</v>
      </c>
      <c r="L119" s="53"/>
      <c r="M119" s="53"/>
      <c r="N119" s="53"/>
      <c r="O119" s="53"/>
      <c r="P119" s="53"/>
      <c r="Q119" s="53"/>
      <c r="R119" s="53"/>
      <c r="S119" s="53"/>
      <c r="T119" s="101" t="s">
        <v>1</v>
      </c>
      <c r="U119" s="101"/>
      <c r="V119" s="101"/>
      <c r="W119" s="101"/>
      <c r="X119" s="101"/>
      <c r="Y119" s="101"/>
      <c r="Z119" s="101"/>
      <c r="AA119" s="101"/>
      <c r="AB119" s="101"/>
      <c r="AC119" s="53">
        <f>AC111</f>
        <v>0</v>
      </c>
      <c r="AD119" s="53"/>
      <c r="AE119" s="53"/>
      <c r="AF119" s="53"/>
      <c r="AG119" s="53"/>
      <c r="AH119" s="53"/>
      <c r="AI119" s="53"/>
      <c r="AJ119" s="53"/>
      <c r="AK119" s="53"/>
      <c r="AP119" s="101" t="s">
        <v>1</v>
      </c>
      <c r="AQ119" s="101"/>
      <c r="AR119" s="101"/>
      <c r="AS119" s="101"/>
      <c r="AT119" s="101"/>
      <c r="AU119" s="101"/>
      <c r="AV119" s="101"/>
      <c r="AW119" s="101"/>
      <c r="AX119" s="101"/>
      <c r="AY119" s="53">
        <f>SUM(AY111:BG118)</f>
        <v>35060</v>
      </c>
      <c r="AZ119" s="53"/>
      <c r="BA119" s="53"/>
      <c r="BB119" s="53"/>
      <c r="BC119" s="53"/>
      <c r="BD119" s="53"/>
      <c r="BE119" s="53"/>
      <c r="BF119" s="53"/>
      <c r="BG119" s="53"/>
      <c r="BH119" s="101" t="s">
        <v>1</v>
      </c>
      <c r="BI119" s="101"/>
      <c r="BJ119" s="101"/>
      <c r="BK119" s="101"/>
      <c r="BL119" s="101"/>
      <c r="BM119" s="101"/>
      <c r="BN119" s="101"/>
      <c r="BO119" s="101"/>
      <c r="BP119" s="101"/>
      <c r="BQ119" s="53">
        <f>BQ111</f>
        <v>35060</v>
      </c>
      <c r="BR119" s="53"/>
      <c r="BS119" s="53"/>
      <c r="BT119" s="53"/>
      <c r="BU119" s="53"/>
      <c r="BV119" s="53"/>
      <c r="BW119" s="53"/>
      <c r="BX119" s="53"/>
      <c r="BY119" s="53"/>
    </row>
    <row r="120" spans="1:79" ht="12.95" customHeight="1" x14ac:dyDescent="0.15">
      <c r="B120" s="101"/>
      <c r="C120" s="101"/>
      <c r="D120" s="101"/>
      <c r="E120" s="101"/>
      <c r="F120" s="101"/>
      <c r="G120" s="101"/>
      <c r="H120" s="101"/>
      <c r="I120" s="101"/>
      <c r="J120" s="101"/>
      <c r="K120" s="53"/>
      <c r="L120" s="53"/>
      <c r="M120" s="53"/>
      <c r="N120" s="53"/>
      <c r="O120" s="53"/>
      <c r="P120" s="53"/>
      <c r="Q120" s="53"/>
      <c r="R120" s="53"/>
      <c r="S120" s="53"/>
      <c r="T120" s="101"/>
      <c r="U120" s="101"/>
      <c r="V120" s="101"/>
      <c r="W120" s="101"/>
      <c r="X120" s="101"/>
      <c r="Y120" s="101"/>
      <c r="Z120" s="101"/>
      <c r="AA120" s="101"/>
      <c r="AB120" s="101"/>
      <c r="AC120" s="53"/>
      <c r="AD120" s="53"/>
      <c r="AE120" s="53"/>
      <c r="AF120" s="53"/>
      <c r="AG120" s="53"/>
      <c r="AH120" s="53"/>
      <c r="AI120" s="53"/>
      <c r="AJ120" s="53"/>
      <c r="AK120" s="53"/>
      <c r="AP120" s="101"/>
      <c r="AQ120" s="101"/>
      <c r="AR120" s="101"/>
      <c r="AS120" s="101"/>
      <c r="AT120" s="101"/>
      <c r="AU120" s="101"/>
      <c r="AV120" s="101"/>
      <c r="AW120" s="101"/>
      <c r="AX120" s="101"/>
      <c r="AY120" s="53"/>
      <c r="AZ120" s="53"/>
      <c r="BA120" s="53"/>
      <c r="BB120" s="53"/>
      <c r="BC120" s="53"/>
      <c r="BD120" s="53"/>
      <c r="BE120" s="53"/>
      <c r="BF120" s="53"/>
      <c r="BG120" s="53"/>
      <c r="BH120" s="101"/>
      <c r="BI120" s="101"/>
      <c r="BJ120" s="101"/>
      <c r="BK120" s="101"/>
      <c r="BL120" s="101"/>
      <c r="BM120" s="101"/>
      <c r="BN120" s="101"/>
      <c r="BO120" s="101"/>
      <c r="BP120" s="101"/>
      <c r="BQ120" s="53"/>
      <c r="BR120" s="53"/>
      <c r="BS120" s="53"/>
      <c r="BT120" s="53"/>
      <c r="BU120" s="53"/>
      <c r="BV120" s="53"/>
      <c r="BW120" s="53"/>
      <c r="BX120" s="53"/>
      <c r="BY120" s="53"/>
    </row>
    <row r="122" spans="1:79" x14ac:dyDescent="0.15">
      <c r="A122" s="123" t="s">
        <v>59</v>
      </c>
      <c r="B122" s="123"/>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c r="AD122" s="123"/>
      <c r="AE122" s="123"/>
      <c r="AF122" s="123"/>
      <c r="AG122" s="123"/>
      <c r="AH122" s="123"/>
      <c r="AI122" s="123"/>
      <c r="AJ122" s="123"/>
      <c r="AK122" s="123"/>
      <c r="AL122" s="123"/>
      <c r="AM122" s="123"/>
      <c r="AO122" s="123" t="s">
        <v>59</v>
      </c>
      <c r="AP122" s="123"/>
      <c r="AQ122" s="123"/>
      <c r="AR122" s="123"/>
      <c r="AS122" s="123"/>
      <c r="AT122" s="123"/>
      <c r="AU122" s="123"/>
      <c r="AV122" s="123"/>
      <c r="AW122" s="123"/>
      <c r="AX122" s="123"/>
      <c r="AY122" s="123"/>
      <c r="AZ122" s="123"/>
      <c r="BA122" s="123"/>
      <c r="BB122" s="123"/>
      <c r="BC122" s="123"/>
      <c r="BD122" s="123"/>
      <c r="BE122" s="123"/>
      <c r="BF122" s="123"/>
      <c r="BG122" s="123"/>
      <c r="BH122" s="123"/>
      <c r="BI122" s="123"/>
      <c r="BJ122" s="123"/>
      <c r="BK122" s="123"/>
      <c r="BL122" s="123"/>
      <c r="BM122" s="123"/>
      <c r="BN122" s="123"/>
      <c r="BO122" s="123"/>
      <c r="BP122" s="123"/>
      <c r="BQ122" s="123"/>
      <c r="BR122" s="123"/>
      <c r="BS122" s="123"/>
      <c r="BT122" s="123"/>
      <c r="BU122" s="123"/>
      <c r="BV122" s="123"/>
      <c r="BW122" s="123"/>
      <c r="BX122" s="123"/>
      <c r="BY122" s="123"/>
      <c r="BZ122" s="123"/>
      <c r="CA122" s="123"/>
    </row>
    <row r="123" spans="1:79" x14ac:dyDescent="0.15">
      <c r="C123" s="122" t="s">
        <v>60</v>
      </c>
      <c r="D123" s="122"/>
      <c r="E123" s="122"/>
      <c r="F123" s="122"/>
      <c r="G123" s="122"/>
      <c r="H123" s="122"/>
      <c r="I123" s="122"/>
      <c r="J123" s="122"/>
      <c r="K123" s="122"/>
      <c r="L123" s="122"/>
      <c r="M123" s="122"/>
      <c r="N123" s="122"/>
      <c r="O123" s="122"/>
      <c r="P123" s="122"/>
      <c r="Q123" s="122"/>
      <c r="R123" s="122"/>
      <c r="S123" s="122"/>
      <c r="T123" s="122"/>
      <c r="U123" s="122"/>
      <c r="V123" s="122"/>
      <c r="W123" s="122"/>
      <c r="X123" s="122"/>
      <c r="Y123" s="122"/>
      <c r="Z123" s="122"/>
      <c r="AA123" s="122"/>
      <c r="AB123" s="122"/>
      <c r="AC123" s="122"/>
      <c r="AD123" s="122"/>
      <c r="AE123" s="122"/>
      <c r="AF123" s="122"/>
      <c r="AG123" s="122"/>
      <c r="AH123" s="122"/>
      <c r="AI123" s="122"/>
      <c r="AJ123" s="122"/>
      <c r="AK123" s="122"/>
      <c r="AL123" s="122"/>
      <c r="AM123" s="122"/>
      <c r="AQ123" s="122" t="s">
        <v>60</v>
      </c>
      <c r="AR123" s="122"/>
      <c r="AS123" s="122"/>
      <c r="AT123" s="122"/>
      <c r="AU123" s="122"/>
      <c r="AV123" s="122"/>
      <c r="AW123" s="122"/>
      <c r="AX123" s="122"/>
      <c r="AY123" s="122"/>
      <c r="AZ123" s="122"/>
      <c r="BA123" s="122"/>
      <c r="BB123" s="122"/>
      <c r="BC123" s="122"/>
      <c r="BD123" s="122"/>
      <c r="BE123" s="122"/>
      <c r="BF123" s="122"/>
      <c r="BG123" s="122"/>
      <c r="BH123" s="122"/>
      <c r="BI123" s="122"/>
      <c r="BJ123" s="122"/>
      <c r="BK123" s="122"/>
      <c r="BL123" s="122"/>
      <c r="BM123" s="122"/>
      <c r="BN123" s="122"/>
      <c r="BO123" s="122"/>
      <c r="BP123" s="122"/>
      <c r="BQ123" s="122"/>
      <c r="BR123" s="122"/>
      <c r="BS123" s="122"/>
      <c r="BT123" s="122"/>
      <c r="BU123" s="122"/>
      <c r="BV123" s="122"/>
      <c r="BW123" s="122"/>
      <c r="BX123" s="122"/>
      <c r="BY123" s="122"/>
      <c r="BZ123" s="122"/>
      <c r="CA123" s="122"/>
    </row>
    <row r="124" spans="1:79" x14ac:dyDescent="0.15">
      <c r="C124" s="122" t="s">
        <v>61</v>
      </c>
      <c r="D124" s="122"/>
      <c r="E124" s="122"/>
      <c r="F124" s="122"/>
      <c r="G124" s="122"/>
      <c r="H124" s="122"/>
      <c r="I124" s="122"/>
      <c r="J124" s="122"/>
      <c r="K124" s="122"/>
      <c r="L124" s="122"/>
      <c r="M124" s="122"/>
      <c r="N124" s="122"/>
      <c r="O124" s="122"/>
      <c r="P124" s="122"/>
      <c r="Q124" s="122"/>
      <c r="R124" s="122"/>
      <c r="S124" s="122"/>
      <c r="T124" s="122"/>
      <c r="U124" s="122"/>
      <c r="V124" s="122"/>
      <c r="W124" s="122"/>
      <c r="X124" s="122"/>
      <c r="Y124" s="122"/>
      <c r="Z124" s="122"/>
      <c r="AA124" s="122"/>
      <c r="AB124" s="122"/>
      <c r="AC124" s="122"/>
      <c r="AD124" s="122"/>
      <c r="AE124" s="122"/>
      <c r="AF124" s="122"/>
      <c r="AG124" s="122"/>
      <c r="AH124" s="122"/>
      <c r="AI124" s="122"/>
      <c r="AJ124" s="122"/>
      <c r="AK124" s="122"/>
      <c r="AL124" s="122"/>
      <c r="AM124" s="122"/>
      <c r="AQ124" s="122" t="s">
        <v>61</v>
      </c>
      <c r="AR124" s="122"/>
      <c r="AS124" s="122"/>
      <c r="AT124" s="122"/>
      <c r="AU124" s="122"/>
      <c r="AV124" s="122"/>
      <c r="AW124" s="122"/>
      <c r="AX124" s="122"/>
      <c r="AY124" s="122"/>
      <c r="AZ124" s="122"/>
      <c r="BA124" s="122"/>
      <c r="BB124" s="122"/>
      <c r="BC124" s="122"/>
      <c r="BD124" s="122"/>
      <c r="BE124" s="122"/>
      <c r="BF124" s="122"/>
      <c r="BG124" s="122"/>
      <c r="BH124" s="122"/>
      <c r="BI124" s="122"/>
      <c r="BJ124" s="122"/>
      <c r="BK124" s="122"/>
      <c r="BL124" s="122"/>
      <c r="BM124" s="122"/>
      <c r="BN124" s="122"/>
      <c r="BO124" s="122"/>
      <c r="BP124" s="122"/>
      <c r="BQ124" s="122"/>
      <c r="BR124" s="122"/>
      <c r="BS124" s="122"/>
      <c r="BT124" s="122"/>
      <c r="BU124" s="122"/>
      <c r="BV124" s="122"/>
      <c r="BW124" s="122"/>
      <c r="BX124" s="122"/>
      <c r="BY124" s="122"/>
      <c r="BZ124" s="122"/>
      <c r="CA124" s="122"/>
    </row>
  </sheetData>
  <sheetProtection password="BBD0" sheet="1" objects="1" scenarios="1"/>
  <mergeCells count="490">
    <mergeCell ref="AO122:CA122"/>
    <mergeCell ref="AQ123:CA123"/>
    <mergeCell ref="AQ124:CA124"/>
    <mergeCell ref="V44:X45"/>
    <mergeCell ref="V46:X47"/>
    <mergeCell ref="V48:X49"/>
    <mergeCell ref="V50:X51"/>
    <mergeCell ref="V52:X53"/>
    <mergeCell ref="BJ44:BL45"/>
    <mergeCell ref="BJ46:BL47"/>
    <mergeCell ref="BJ48:BL49"/>
    <mergeCell ref="BJ50:BL51"/>
    <mergeCell ref="BJ52:BL53"/>
    <mergeCell ref="AP115:AX116"/>
    <mergeCell ref="AY115:BG116"/>
    <mergeCell ref="BH115:BP116"/>
    <mergeCell ref="BQ115:BY116"/>
    <mergeCell ref="AP117:AX118"/>
    <mergeCell ref="AY117:BG118"/>
    <mergeCell ref="BH117:BP118"/>
    <mergeCell ref="BQ117:BY118"/>
    <mergeCell ref="AP119:AX120"/>
    <mergeCell ref="AY119:BG120"/>
    <mergeCell ref="BH119:BP120"/>
    <mergeCell ref="BQ119:BY120"/>
    <mergeCell ref="AO108:BT108"/>
    <mergeCell ref="BU108:BY108"/>
    <mergeCell ref="AP109:BG110"/>
    <mergeCell ref="BH109:BY110"/>
    <mergeCell ref="AP111:AX112"/>
    <mergeCell ref="AY111:BG112"/>
    <mergeCell ref="BH111:BP112"/>
    <mergeCell ref="BQ111:BY112"/>
    <mergeCell ref="AP113:AX114"/>
    <mergeCell ref="AY113:BG114"/>
    <mergeCell ref="BH113:BP114"/>
    <mergeCell ref="BQ113:BY114"/>
    <mergeCell ref="AP100:AV101"/>
    <mergeCell ref="AW100:BC101"/>
    <mergeCell ref="BD100:BI101"/>
    <mergeCell ref="BJ100:BO101"/>
    <mergeCell ref="BP100:BU101"/>
    <mergeCell ref="BV100:CA101"/>
    <mergeCell ref="BP103:BU104"/>
    <mergeCell ref="BV103:CA104"/>
    <mergeCell ref="BP105:BU106"/>
    <mergeCell ref="BV105:CA106"/>
    <mergeCell ref="BM90:BQ91"/>
    <mergeCell ref="BR90:BV91"/>
    <mergeCell ref="BW90:CA91"/>
    <mergeCell ref="AO90:BL91"/>
    <mergeCell ref="AO92:CA92"/>
    <mergeCell ref="AO93:CA93"/>
    <mergeCell ref="AO94:CA94"/>
    <mergeCell ref="AO95:CA95"/>
    <mergeCell ref="AP98:AV99"/>
    <mergeCell ref="AW98:BC99"/>
    <mergeCell ref="BD98:BI99"/>
    <mergeCell ref="BJ98:BO99"/>
    <mergeCell ref="BP98:BU99"/>
    <mergeCell ref="BV98:CA99"/>
    <mergeCell ref="AP55:CA55"/>
    <mergeCell ref="AP56:CA56"/>
    <mergeCell ref="AP57:CA57"/>
    <mergeCell ref="AO61:BW61"/>
    <mergeCell ref="BX61:CA61"/>
    <mergeCell ref="AO62:AW63"/>
    <mergeCell ref="AX62:BC63"/>
    <mergeCell ref="BD62:BH63"/>
    <mergeCell ref="BI62:BL63"/>
    <mergeCell ref="BM62:BQ63"/>
    <mergeCell ref="BR62:BV63"/>
    <mergeCell ref="BW62:CA63"/>
    <mergeCell ref="AP50:AQ51"/>
    <mergeCell ref="AR50:AY51"/>
    <mergeCell ref="AZ50:BA51"/>
    <mergeCell ref="BB50:BI51"/>
    <mergeCell ref="AP52:AQ53"/>
    <mergeCell ref="AR52:AY53"/>
    <mergeCell ref="AZ52:BA53"/>
    <mergeCell ref="BB52:BI53"/>
    <mergeCell ref="AP54:CA54"/>
    <mergeCell ref="AP44:AQ45"/>
    <mergeCell ref="AR44:AY45"/>
    <mergeCell ref="AZ44:BA45"/>
    <mergeCell ref="BB44:BI45"/>
    <mergeCell ref="AP46:AQ47"/>
    <mergeCell ref="AR46:AY47"/>
    <mergeCell ref="AZ46:BA47"/>
    <mergeCell ref="BB46:BI47"/>
    <mergeCell ref="AP48:AQ49"/>
    <mergeCell ref="AR48:AY49"/>
    <mergeCell ref="AZ48:BA49"/>
    <mergeCell ref="BB48:BI49"/>
    <mergeCell ref="AO38:AW39"/>
    <mergeCell ref="AX38:BC39"/>
    <mergeCell ref="BD38:BI39"/>
    <mergeCell ref="BJ38:BO39"/>
    <mergeCell ref="AO40:AW41"/>
    <mergeCell ref="AX40:BC41"/>
    <mergeCell ref="BD40:BI41"/>
    <mergeCell ref="BJ40:BO41"/>
    <mergeCell ref="AP43:CA43"/>
    <mergeCell ref="AO32:AW33"/>
    <mergeCell ref="AX32:BC33"/>
    <mergeCell ref="BD32:BI33"/>
    <mergeCell ref="BJ32:BO33"/>
    <mergeCell ref="AO34:AW35"/>
    <mergeCell ref="AX34:BC35"/>
    <mergeCell ref="BD34:BI35"/>
    <mergeCell ref="BJ34:BO35"/>
    <mergeCell ref="AO36:AW37"/>
    <mergeCell ref="AX36:BC37"/>
    <mergeCell ref="BD36:BI37"/>
    <mergeCell ref="BJ36:BO37"/>
    <mergeCell ref="AP23:AQ25"/>
    <mergeCell ref="AR23:CA24"/>
    <mergeCell ref="AR25:CA25"/>
    <mergeCell ref="AO27:CA27"/>
    <mergeCell ref="AO28:AW29"/>
    <mergeCell ref="AX28:BC29"/>
    <mergeCell ref="BD28:BI29"/>
    <mergeCell ref="BJ28:BO29"/>
    <mergeCell ref="AO30:AW31"/>
    <mergeCell ref="AX30:BC31"/>
    <mergeCell ref="BD30:BI31"/>
    <mergeCell ref="BJ30:BO31"/>
    <mergeCell ref="AQ11:AV12"/>
    <mergeCell ref="AW11:BY12"/>
    <mergeCell ref="AO14:CA14"/>
    <mergeCell ref="AR15:CA15"/>
    <mergeCell ref="AR16:CA16"/>
    <mergeCell ref="AR17:AU17"/>
    <mergeCell ref="AV17:BZ17"/>
    <mergeCell ref="AO19:CA19"/>
    <mergeCell ref="AP20:AQ22"/>
    <mergeCell ref="AR20:CA21"/>
    <mergeCell ref="AR22:BO22"/>
    <mergeCell ref="BP22:BQ22"/>
    <mergeCell ref="BS22:BT22"/>
    <mergeCell ref="BV22:BW22"/>
    <mergeCell ref="BX22:CA22"/>
    <mergeCell ref="AO1:CA1"/>
    <mergeCell ref="AO2:CA3"/>
    <mergeCell ref="AQ5:AV6"/>
    <mergeCell ref="AW5:BJ6"/>
    <mergeCell ref="BK5:BP6"/>
    <mergeCell ref="BQ5:BY6"/>
    <mergeCell ref="AQ7:AV8"/>
    <mergeCell ref="AW7:BY8"/>
    <mergeCell ref="AQ9:AV10"/>
    <mergeCell ref="AW9:BJ10"/>
    <mergeCell ref="BK9:BP10"/>
    <mergeCell ref="BQ9:BY10"/>
    <mergeCell ref="AC5:AK6"/>
    <mergeCell ref="I7:AK8"/>
    <mergeCell ref="I9:V10"/>
    <mergeCell ref="W9:AB10"/>
    <mergeCell ref="AC9:AK10"/>
    <mergeCell ref="I11:AK12"/>
    <mergeCell ref="A1:AM1"/>
    <mergeCell ref="A2:AM3"/>
    <mergeCell ref="C5:H6"/>
    <mergeCell ref="C7:H8"/>
    <mergeCell ref="C9:H10"/>
    <mergeCell ref="C11:H12"/>
    <mergeCell ref="I5:V6"/>
    <mergeCell ref="W5:AB6"/>
    <mergeCell ref="A19:AM19"/>
    <mergeCell ref="D20:AM21"/>
    <mergeCell ref="D23:AM24"/>
    <mergeCell ref="D25:AM25"/>
    <mergeCell ref="AJ22:AM22"/>
    <mergeCell ref="AH22:AI22"/>
    <mergeCell ref="AE22:AF22"/>
    <mergeCell ref="A14:AM14"/>
    <mergeCell ref="D15:AM15"/>
    <mergeCell ref="D16:AM16"/>
    <mergeCell ref="D17:G17"/>
    <mergeCell ref="H17:AL17"/>
    <mergeCell ref="AB22:AC22"/>
    <mergeCell ref="D22:AA22"/>
    <mergeCell ref="A27:AM27"/>
    <mergeCell ref="A62:I63"/>
    <mergeCell ref="J62:O63"/>
    <mergeCell ref="P32:U33"/>
    <mergeCell ref="N48:U49"/>
    <mergeCell ref="V30:AA31"/>
    <mergeCell ref="A32:I33"/>
    <mergeCell ref="J32:O33"/>
    <mergeCell ref="V32:AA33"/>
    <mergeCell ref="V40:AA41"/>
    <mergeCell ref="A34:I35"/>
    <mergeCell ref="J34:O35"/>
    <mergeCell ref="P34:U35"/>
    <mergeCell ref="Y90:AC91"/>
    <mergeCell ref="AD90:AH91"/>
    <mergeCell ref="AI90:AM91"/>
    <mergeCell ref="P62:T63"/>
    <mergeCell ref="U62:X63"/>
    <mergeCell ref="Y62:AC63"/>
    <mergeCell ref="B48:C49"/>
    <mergeCell ref="D48:K49"/>
    <mergeCell ref="L48:M49"/>
    <mergeCell ref="AD62:AH63"/>
    <mergeCell ref="AI62:AM63"/>
    <mergeCell ref="K111:S112"/>
    <mergeCell ref="T111:AB112"/>
    <mergeCell ref="AC111:AK112"/>
    <mergeCell ref="B113:J114"/>
    <mergeCell ref="K113:S114"/>
    <mergeCell ref="T113:AB114"/>
    <mergeCell ref="AC113:AK114"/>
    <mergeCell ref="A108:AF108"/>
    <mergeCell ref="A92:AM92"/>
    <mergeCell ref="A93:AM93"/>
    <mergeCell ref="AB103:AG104"/>
    <mergeCell ref="AH103:AM104"/>
    <mergeCell ref="AB105:AG106"/>
    <mergeCell ref="AH105:AM106"/>
    <mergeCell ref="AG108:AK108"/>
    <mergeCell ref="P98:U99"/>
    <mergeCell ref="V98:AA99"/>
    <mergeCell ref="AB98:AG99"/>
    <mergeCell ref="AH98:AM99"/>
    <mergeCell ref="AH100:AM101"/>
    <mergeCell ref="AB100:AG101"/>
    <mergeCell ref="V100:AA101"/>
    <mergeCell ref="P100:U101"/>
    <mergeCell ref="B100:H101"/>
    <mergeCell ref="C124:AM124"/>
    <mergeCell ref="A28:I29"/>
    <mergeCell ref="J28:O29"/>
    <mergeCell ref="P28:U29"/>
    <mergeCell ref="V28:AA29"/>
    <mergeCell ref="B119:J120"/>
    <mergeCell ref="K119:S120"/>
    <mergeCell ref="T119:AB120"/>
    <mergeCell ref="AC119:AK120"/>
    <mergeCell ref="A122:AM122"/>
    <mergeCell ref="C123:AM123"/>
    <mergeCell ref="B115:J116"/>
    <mergeCell ref="K115:S116"/>
    <mergeCell ref="T115:AB116"/>
    <mergeCell ref="AC115:AK116"/>
    <mergeCell ref="B117:J118"/>
    <mergeCell ref="K117:S118"/>
    <mergeCell ref="T117:AB118"/>
    <mergeCell ref="AC117:AK118"/>
    <mergeCell ref="B111:J112"/>
    <mergeCell ref="V38:AA39"/>
    <mergeCell ref="A40:I41"/>
    <mergeCell ref="J40:O41"/>
    <mergeCell ref="P40:U41"/>
    <mergeCell ref="V36:AA37"/>
    <mergeCell ref="B20:C22"/>
    <mergeCell ref="B23:C25"/>
    <mergeCell ref="B52:C53"/>
    <mergeCell ref="D52:K53"/>
    <mergeCell ref="L52:M53"/>
    <mergeCell ref="N52:U53"/>
    <mergeCell ref="B44:C45"/>
    <mergeCell ref="D44:K45"/>
    <mergeCell ref="L44:M45"/>
    <mergeCell ref="N44:U45"/>
    <mergeCell ref="B46:C47"/>
    <mergeCell ref="D46:K47"/>
    <mergeCell ref="L46:M47"/>
    <mergeCell ref="N46:U47"/>
    <mergeCell ref="A38:I39"/>
    <mergeCell ref="J38:O39"/>
    <mergeCell ref="P38:U39"/>
    <mergeCell ref="A30:I31"/>
    <mergeCell ref="J30:O31"/>
    <mergeCell ref="P30:U31"/>
    <mergeCell ref="B43:AM43"/>
    <mergeCell ref="B109:S110"/>
    <mergeCell ref="T109:AK110"/>
    <mergeCell ref="B55:AM55"/>
    <mergeCell ref="B56:AM56"/>
    <mergeCell ref="B57:AM57"/>
    <mergeCell ref="A94:AM94"/>
    <mergeCell ref="A95:AM95"/>
    <mergeCell ref="B50:C51"/>
    <mergeCell ref="D50:K51"/>
    <mergeCell ref="L50:M51"/>
    <mergeCell ref="N50:U51"/>
    <mergeCell ref="I100:O101"/>
    <mergeCell ref="I98:O99"/>
    <mergeCell ref="B98:H99"/>
    <mergeCell ref="B54:AM54"/>
    <mergeCell ref="A61:AI61"/>
    <mergeCell ref="AJ61:AM61"/>
    <mergeCell ref="A90:X91"/>
    <mergeCell ref="V34:AA35"/>
    <mergeCell ref="A36:I37"/>
    <mergeCell ref="J36:O37"/>
    <mergeCell ref="P36:U37"/>
    <mergeCell ref="A96:AM96"/>
    <mergeCell ref="AO96:CA96"/>
    <mergeCell ref="A64:I67"/>
    <mergeCell ref="J64:O65"/>
    <mergeCell ref="P64:T65"/>
    <mergeCell ref="U64:X67"/>
    <mergeCell ref="Y64:AC65"/>
    <mergeCell ref="AD64:AH67"/>
    <mergeCell ref="AI64:AM67"/>
    <mergeCell ref="J66:O67"/>
    <mergeCell ref="P66:T67"/>
    <mergeCell ref="Y66:AC67"/>
    <mergeCell ref="A68:I69"/>
    <mergeCell ref="J68:O69"/>
    <mergeCell ref="P68:T69"/>
    <mergeCell ref="U68:X69"/>
    <mergeCell ref="Y68:AC69"/>
    <mergeCell ref="AD68:AH69"/>
    <mergeCell ref="AI68:AM69"/>
    <mergeCell ref="A70:D75"/>
    <mergeCell ref="E70:I70"/>
    <mergeCell ref="J70:O70"/>
    <mergeCell ref="P70:T70"/>
    <mergeCell ref="U70:X75"/>
    <mergeCell ref="Y70:AC70"/>
    <mergeCell ref="AD70:AH75"/>
    <mergeCell ref="AI70:AM75"/>
    <mergeCell ref="E71:I71"/>
    <mergeCell ref="J71:O71"/>
    <mergeCell ref="P71:T71"/>
    <mergeCell ref="Y71:AC71"/>
    <mergeCell ref="E72:I72"/>
    <mergeCell ref="J72:O72"/>
    <mergeCell ref="P72:T72"/>
    <mergeCell ref="Y72:AC72"/>
    <mergeCell ref="E73:I73"/>
    <mergeCell ref="J73:O73"/>
    <mergeCell ref="P73:T73"/>
    <mergeCell ref="Y73:AC73"/>
    <mergeCell ref="E74:I74"/>
    <mergeCell ref="J74:O74"/>
    <mergeCell ref="P74:T74"/>
    <mergeCell ref="Y74:AC74"/>
    <mergeCell ref="E75:I75"/>
    <mergeCell ref="J75:O75"/>
    <mergeCell ref="P75:T75"/>
    <mergeCell ref="Y75:AC75"/>
    <mergeCell ref="A76:I77"/>
    <mergeCell ref="J76:O77"/>
    <mergeCell ref="P76:T77"/>
    <mergeCell ref="U76:X77"/>
    <mergeCell ref="Y76:AC77"/>
    <mergeCell ref="AD76:AH77"/>
    <mergeCell ref="AI76:AM77"/>
    <mergeCell ref="A78:I79"/>
    <mergeCell ref="J78:O79"/>
    <mergeCell ref="P78:T79"/>
    <mergeCell ref="U78:X79"/>
    <mergeCell ref="Y78:AC79"/>
    <mergeCell ref="AD78:AH79"/>
    <mergeCell ref="AI78:AM79"/>
    <mergeCell ref="A80:I81"/>
    <mergeCell ref="J80:O81"/>
    <mergeCell ref="P80:T81"/>
    <mergeCell ref="U80:X81"/>
    <mergeCell ref="Y80:AC81"/>
    <mergeCell ref="AD80:AH81"/>
    <mergeCell ref="AI80:AM81"/>
    <mergeCell ref="A82:D85"/>
    <mergeCell ref="E82:I83"/>
    <mergeCell ref="J82:O83"/>
    <mergeCell ref="P82:T83"/>
    <mergeCell ref="U82:X83"/>
    <mergeCell ref="Y82:AC83"/>
    <mergeCell ref="AD82:AH83"/>
    <mergeCell ref="AI82:AM83"/>
    <mergeCell ref="E84:I85"/>
    <mergeCell ref="J84:O85"/>
    <mergeCell ref="P84:T85"/>
    <mergeCell ref="U84:X85"/>
    <mergeCell ref="Y84:AC85"/>
    <mergeCell ref="AD84:AH85"/>
    <mergeCell ref="AI84:AM85"/>
    <mergeCell ref="A86:I87"/>
    <mergeCell ref="J86:O87"/>
    <mergeCell ref="P86:T87"/>
    <mergeCell ref="U86:X87"/>
    <mergeCell ref="Y86:AC87"/>
    <mergeCell ref="AD86:AH87"/>
    <mergeCell ref="AI86:AM87"/>
    <mergeCell ref="A88:I89"/>
    <mergeCell ref="J88:O89"/>
    <mergeCell ref="P88:T89"/>
    <mergeCell ref="U88:X89"/>
    <mergeCell ref="Y88:AC89"/>
    <mergeCell ref="AD88:AH89"/>
    <mergeCell ref="AI88:AM89"/>
    <mergeCell ref="AO64:AW67"/>
    <mergeCell ref="AX64:BC65"/>
    <mergeCell ref="BD64:BH65"/>
    <mergeCell ref="BI64:BL67"/>
    <mergeCell ref="BM64:BQ65"/>
    <mergeCell ref="BR64:BV67"/>
    <mergeCell ref="BW64:CA67"/>
    <mergeCell ref="AX66:BC67"/>
    <mergeCell ref="BD66:BH67"/>
    <mergeCell ref="BM66:BQ67"/>
    <mergeCell ref="AO68:AW69"/>
    <mergeCell ref="AX68:BC69"/>
    <mergeCell ref="BD68:BH69"/>
    <mergeCell ref="BI68:BL69"/>
    <mergeCell ref="BM68:BQ69"/>
    <mergeCell ref="BR68:BV69"/>
    <mergeCell ref="BW68:CA69"/>
    <mergeCell ref="AO70:AR75"/>
    <mergeCell ref="AS70:AW70"/>
    <mergeCell ref="AX70:BC70"/>
    <mergeCell ref="BD70:BH70"/>
    <mergeCell ref="BI70:BL75"/>
    <mergeCell ref="BM70:BQ70"/>
    <mergeCell ref="BR70:BV75"/>
    <mergeCell ref="BW70:CA75"/>
    <mergeCell ref="AS71:AW71"/>
    <mergeCell ref="AX71:BC71"/>
    <mergeCell ref="BD71:BH71"/>
    <mergeCell ref="BM71:BQ71"/>
    <mergeCell ref="AS72:AW72"/>
    <mergeCell ref="AX72:BC72"/>
    <mergeCell ref="BD72:BH72"/>
    <mergeCell ref="BM72:BQ72"/>
    <mergeCell ref="AS73:AW73"/>
    <mergeCell ref="AX73:BC73"/>
    <mergeCell ref="BD73:BH73"/>
    <mergeCell ref="BM73:BQ73"/>
    <mergeCell ref="AS74:AW74"/>
    <mergeCell ref="AX74:BC74"/>
    <mergeCell ref="BD74:BH74"/>
    <mergeCell ref="BM74:BQ74"/>
    <mergeCell ref="AS75:AW75"/>
    <mergeCell ref="AX75:BC75"/>
    <mergeCell ref="BD75:BH75"/>
    <mergeCell ref="BM75:BQ75"/>
    <mergeCell ref="AO76:AW77"/>
    <mergeCell ref="AX76:BC77"/>
    <mergeCell ref="BD76:BH77"/>
    <mergeCell ref="BI76:BL77"/>
    <mergeCell ref="BM76:BQ77"/>
    <mergeCell ref="BR76:BV77"/>
    <mergeCell ref="BW76:CA77"/>
    <mergeCell ref="AO78:AW79"/>
    <mergeCell ref="AX78:BC79"/>
    <mergeCell ref="BD78:BH79"/>
    <mergeCell ref="BI78:BL79"/>
    <mergeCell ref="BM78:BQ79"/>
    <mergeCell ref="BR78:BV79"/>
    <mergeCell ref="BW78:CA79"/>
    <mergeCell ref="AO80:AW81"/>
    <mergeCell ref="AX80:BC81"/>
    <mergeCell ref="BD80:BH81"/>
    <mergeCell ref="BI80:BL81"/>
    <mergeCell ref="BM80:BQ81"/>
    <mergeCell ref="BR80:BV81"/>
    <mergeCell ref="BW80:CA81"/>
    <mergeCell ref="AO82:AR85"/>
    <mergeCell ref="AS82:AW83"/>
    <mergeCell ref="AX82:BC83"/>
    <mergeCell ref="BD82:BH83"/>
    <mergeCell ref="BI82:BL83"/>
    <mergeCell ref="BM82:BQ83"/>
    <mergeCell ref="BR82:BV83"/>
    <mergeCell ref="BW82:CA83"/>
    <mergeCell ref="AS84:AW85"/>
    <mergeCell ref="AX84:BC85"/>
    <mergeCell ref="BD84:BH85"/>
    <mergeCell ref="BI84:BL85"/>
    <mergeCell ref="BM84:BQ85"/>
    <mergeCell ref="BR84:BV85"/>
    <mergeCell ref="BW84:CA85"/>
    <mergeCell ref="AO86:AW87"/>
    <mergeCell ref="AX86:BC87"/>
    <mergeCell ref="BD86:BH87"/>
    <mergeCell ref="BI86:BL87"/>
    <mergeCell ref="BM86:BQ87"/>
    <mergeCell ref="BR86:BV87"/>
    <mergeCell ref="BW86:CA87"/>
    <mergeCell ref="AO88:AW89"/>
    <mergeCell ref="AX88:BC89"/>
    <mergeCell ref="BD88:BH89"/>
    <mergeCell ref="BI88:BL89"/>
    <mergeCell ref="BM88:BQ89"/>
    <mergeCell ref="BR88:BV89"/>
    <mergeCell ref="BW88:CA89"/>
  </mergeCells>
  <phoneticPr fontId="1"/>
  <conditionalFormatting sqref="J30:AA41 J64:AM89">
    <cfRule type="expression" dxfId="0" priority="1">
      <formula>($CD$23="NG")</formula>
    </cfRule>
  </conditionalFormatting>
  <pageMargins left="0.7" right="0.7" top="0.75" bottom="0.75" header="0.3" footer="0.3"/>
  <pageSetup paperSize="9" scale="86" orientation="portrait" r:id="rId1"/>
  <rowBreaks count="1" manualBreakCount="1">
    <brk id="60"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57150</xdr:colOff>
                    <xdr:row>13</xdr:row>
                    <xdr:rowOff>95250</xdr:rowOff>
                  </from>
                  <to>
                    <xdr:col>3</xdr:col>
                    <xdr:colOff>95250</xdr:colOff>
                    <xdr:row>15</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57150</xdr:colOff>
                    <xdr:row>14</xdr:row>
                    <xdr:rowOff>104775</xdr:rowOff>
                  </from>
                  <to>
                    <xdr:col>3</xdr:col>
                    <xdr:colOff>95250</xdr:colOff>
                    <xdr:row>16</xdr:row>
                    <xdr:rowOff>85725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57150</xdr:colOff>
                    <xdr:row>15</xdr:row>
                    <xdr:rowOff>95250</xdr:rowOff>
                  </from>
                  <to>
                    <xdr:col>3</xdr:col>
                    <xdr:colOff>95250</xdr:colOff>
                    <xdr:row>17</xdr:row>
                    <xdr:rowOff>76200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xdr:col>
                    <xdr:colOff>57150</xdr:colOff>
                    <xdr:row>19</xdr:row>
                    <xdr:rowOff>95250</xdr:rowOff>
                  </from>
                  <to>
                    <xdr:col>3</xdr:col>
                    <xdr:colOff>95250</xdr:colOff>
                    <xdr:row>21</xdr:row>
                    <xdr:rowOff>76200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1</xdr:col>
                    <xdr:colOff>66675</xdr:colOff>
                    <xdr:row>22</xdr:row>
                    <xdr:rowOff>85725</xdr:rowOff>
                  </from>
                  <to>
                    <xdr:col>3</xdr:col>
                    <xdr:colOff>104775</xdr:colOff>
                    <xdr:row>24</xdr:row>
                    <xdr:rowOff>66675</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41</xdr:col>
                    <xdr:colOff>57150</xdr:colOff>
                    <xdr:row>13</xdr:row>
                    <xdr:rowOff>95250</xdr:rowOff>
                  </from>
                  <to>
                    <xdr:col>43</xdr:col>
                    <xdr:colOff>95250</xdr:colOff>
                    <xdr:row>15</xdr:row>
                    <xdr:rowOff>76200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41</xdr:col>
                    <xdr:colOff>57150</xdr:colOff>
                    <xdr:row>14</xdr:row>
                    <xdr:rowOff>104775</xdr:rowOff>
                  </from>
                  <to>
                    <xdr:col>43</xdr:col>
                    <xdr:colOff>95250</xdr:colOff>
                    <xdr:row>16</xdr:row>
                    <xdr:rowOff>85725</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41</xdr:col>
                    <xdr:colOff>57150</xdr:colOff>
                    <xdr:row>15</xdr:row>
                    <xdr:rowOff>95250</xdr:rowOff>
                  </from>
                  <to>
                    <xdr:col>43</xdr:col>
                    <xdr:colOff>95250</xdr:colOff>
                    <xdr:row>17</xdr:row>
                    <xdr:rowOff>76200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41</xdr:col>
                    <xdr:colOff>57150</xdr:colOff>
                    <xdr:row>19</xdr:row>
                    <xdr:rowOff>95250</xdr:rowOff>
                  </from>
                  <to>
                    <xdr:col>43</xdr:col>
                    <xdr:colOff>95250</xdr:colOff>
                    <xdr:row>21</xdr:row>
                    <xdr:rowOff>76200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41</xdr:col>
                    <xdr:colOff>66675</xdr:colOff>
                    <xdr:row>22</xdr:row>
                    <xdr:rowOff>85725</xdr:rowOff>
                  </from>
                  <to>
                    <xdr:col>43</xdr:col>
                    <xdr:colOff>104775</xdr:colOff>
                    <xdr:row>24</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34"/>
  <sheetViews>
    <sheetView view="pageBreakPreview" topLeftCell="E1" zoomScaleNormal="100" zoomScaleSheetLayoutView="100" workbookViewId="0">
      <selection activeCell="S26" sqref="S26"/>
    </sheetView>
  </sheetViews>
  <sheetFormatPr defaultRowHeight="18.75" x14ac:dyDescent="0.15"/>
  <cols>
    <col min="1" max="1" width="2.875" style="14" customWidth="1"/>
    <col min="2" max="2" width="12.625" style="14" bestFit="1" customWidth="1"/>
    <col min="3" max="4" width="23.625" style="14" customWidth="1"/>
    <col min="5" max="8" width="12.125" style="30" customWidth="1"/>
    <col min="9" max="10" width="2.875" style="14" customWidth="1"/>
    <col min="11" max="11" width="12.625" style="14" bestFit="1" customWidth="1"/>
    <col min="12" max="13" width="23.625" style="14" customWidth="1"/>
    <col min="14" max="17" width="12.125" style="30" customWidth="1"/>
    <col min="18" max="16384" width="9" style="14"/>
  </cols>
  <sheetData>
    <row r="2" spans="2:17" ht="18.75" customHeight="1" x14ac:dyDescent="0.15">
      <c r="B2" s="179" t="s">
        <v>84</v>
      </c>
      <c r="C2" s="179"/>
      <c r="D2" s="179"/>
      <c r="E2" s="179"/>
      <c r="F2" s="179"/>
      <c r="G2" s="179"/>
      <c r="H2" s="179"/>
      <c r="K2" s="176" t="s">
        <v>92</v>
      </c>
      <c r="L2" s="177"/>
      <c r="M2" s="177"/>
      <c r="N2" s="177"/>
      <c r="O2" s="177"/>
      <c r="P2" s="177"/>
      <c r="Q2" s="177"/>
    </row>
    <row r="3" spans="2:17" ht="18.75" customHeight="1" x14ac:dyDescent="0.15">
      <c r="B3" s="179"/>
      <c r="C3" s="179"/>
      <c r="D3" s="179"/>
      <c r="E3" s="179"/>
      <c r="F3" s="179"/>
      <c r="G3" s="179"/>
      <c r="H3" s="179"/>
      <c r="K3" s="177"/>
      <c r="L3" s="177"/>
      <c r="M3" s="177"/>
      <c r="N3" s="177"/>
      <c r="O3" s="177"/>
      <c r="P3" s="177"/>
      <c r="Q3" s="177"/>
    </row>
    <row r="4" spans="2:17" x14ac:dyDescent="0.15">
      <c r="K4" s="177"/>
      <c r="L4" s="177"/>
      <c r="M4" s="177"/>
      <c r="N4" s="177"/>
      <c r="O4" s="177"/>
      <c r="P4" s="177"/>
      <c r="Q4" s="177"/>
    </row>
    <row r="5" spans="2:17" ht="27" customHeight="1" x14ac:dyDescent="0.15">
      <c r="B5" s="28" t="s">
        <v>85</v>
      </c>
      <c r="C5" s="178">
        <f>実績報告書!I5</f>
        <v>0</v>
      </c>
      <c r="D5" s="178"/>
      <c r="E5" s="29" t="s">
        <v>24</v>
      </c>
      <c r="F5" s="180">
        <f>実績報告書!AC5</f>
        <v>0</v>
      </c>
      <c r="G5" s="180"/>
      <c r="K5" s="177"/>
      <c r="L5" s="177"/>
      <c r="M5" s="177"/>
      <c r="N5" s="177"/>
      <c r="O5" s="177"/>
      <c r="P5" s="177"/>
      <c r="Q5" s="177"/>
    </row>
    <row r="6" spans="2:17" ht="27" customHeight="1" x14ac:dyDescent="0.15">
      <c r="B6" s="28" t="s">
        <v>86</v>
      </c>
      <c r="C6" s="178">
        <f>実績報告書!I7</f>
        <v>0</v>
      </c>
      <c r="D6" s="178"/>
      <c r="E6" s="178"/>
      <c r="F6" s="178"/>
      <c r="G6" s="178"/>
      <c r="K6" s="177"/>
      <c r="L6" s="177"/>
      <c r="M6" s="177"/>
      <c r="N6" s="177"/>
      <c r="O6" s="177"/>
      <c r="P6" s="177"/>
      <c r="Q6" s="177"/>
    </row>
    <row r="7" spans="2:17" ht="27" customHeight="1" x14ac:dyDescent="0.15">
      <c r="B7" s="28" t="s">
        <v>33</v>
      </c>
      <c r="C7" s="178">
        <f>実績報告書!I9</f>
        <v>0</v>
      </c>
      <c r="D7" s="178"/>
      <c r="E7" s="29" t="s">
        <v>12</v>
      </c>
      <c r="F7" s="180">
        <f>実績報告書!AC9</f>
        <v>0</v>
      </c>
      <c r="G7" s="180"/>
      <c r="K7" s="177"/>
      <c r="L7" s="177"/>
      <c r="M7" s="177"/>
      <c r="N7" s="177"/>
      <c r="O7" s="177"/>
      <c r="P7" s="177"/>
      <c r="Q7" s="177"/>
    </row>
    <row r="8" spans="2:17" ht="27" customHeight="1" x14ac:dyDescent="0.15">
      <c r="B8" s="28" t="s">
        <v>13</v>
      </c>
      <c r="C8" s="178">
        <f>実績報告書!I11</f>
        <v>0</v>
      </c>
      <c r="D8" s="178"/>
      <c r="E8" s="178"/>
      <c r="F8" s="178"/>
      <c r="G8" s="178"/>
      <c r="K8" s="177"/>
      <c r="L8" s="177"/>
      <c r="M8" s="177"/>
      <c r="N8" s="177"/>
      <c r="O8" s="177"/>
      <c r="P8" s="177"/>
      <c r="Q8" s="177"/>
    </row>
    <row r="9" spans="2:17" ht="18.75" customHeight="1" x14ac:dyDescent="0.15">
      <c r="B9" s="31"/>
      <c r="C9" s="31"/>
      <c r="D9" s="31"/>
      <c r="E9" s="32"/>
      <c r="F9" s="32"/>
      <c r="G9" s="32"/>
      <c r="H9" s="33" t="s">
        <v>87</v>
      </c>
      <c r="K9" s="31"/>
      <c r="L9" s="31"/>
      <c r="M9" s="31"/>
      <c r="N9" s="32"/>
      <c r="O9" s="32"/>
      <c r="P9" s="32"/>
      <c r="Q9" s="33" t="s">
        <v>87</v>
      </c>
    </row>
    <row r="10" spans="2:17" x14ac:dyDescent="0.15">
      <c r="B10" s="34"/>
      <c r="C10" s="35" t="s">
        <v>4</v>
      </c>
      <c r="D10" s="35" t="s">
        <v>88</v>
      </c>
      <c r="E10" s="36" t="s">
        <v>0</v>
      </c>
      <c r="F10" s="36" t="s">
        <v>62</v>
      </c>
      <c r="G10" s="36" t="s">
        <v>7</v>
      </c>
      <c r="H10" s="36" t="s">
        <v>89</v>
      </c>
      <c r="K10" s="34"/>
      <c r="L10" s="35" t="s">
        <v>4</v>
      </c>
      <c r="M10" s="35" t="s">
        <v>88</v>
      </c>
      <c r="N10" s="36" t="s">
        <v>0</v>
      </c>
      <c r="O10" s="36" t="s">
        <v>62</v>
      </c>
      <c r="P10" s="36" t="s">
        <v>7</v>
      </c>
      <c r="Q10" s="36" t="s">
        <v>89</v>
      </c>
    </row>
    <row r="11" spans="2:17" x14ac:dyDescent="0.15">
      <c r="B11" s="37" t="s">
        <v>46</v>
      </c>
      <c r="C11" s="38"/>
      <c r="D11" s="38"/>
      <c r="E11" s="39"/>
      <c r="F11" s="39"/>
      <c r="G11" s="39">
        <f>F11</f>
        <v>0</v>
      </c>
      <c r="H11" s="39">
        <f>F11</f>
        <v>0</v>
      </c>
      <c r="K11" s="37" t="s">
        <v>46</v>
      </c>
      <c r="L11" s="38" t="s">
        <v>93</v>
      </c>
      <c r="M11" s="38" t="s">
        <v>95</v>
      </c>
      <c r="N11" s="39">
        <v>1</v>
      </c>
      <c r="O11" s="39">
        <v>800000</v>
      </c>
      <c r="P11" s="39">
        <f>O11</f>
        <v>800000</v>
      </c>
      <c r="Q11" s="39">
        <f>O11</f>
        <v>800000</v>
      </c>
    </row>
    <row r="12" spans="2:17" x14ac:dyDescent="0.15">
      <c r="B12" s="40"/>
      <c r="C12" s="41"/>
      <c r="D12" s="41"/>
      <c r="E12" s="42"/>
      <c r="F12" s="42"/>
      <c r="G12" s="42">
        <f t="shared" ref="G12:G13" si="0">F12</f>
        <v>0</v>
      </c>
      <c r="H12" s="42">
        <f t="shared" ref="H12:H13" si="1">F12</f>
        <v>0</v>
      </c>
      <c r="K12" s="40"/>
      <c r="L12" s="41"/>
      <c r="M12" s="41"/>
      <c r="N12" s="42"/>
      <c r="O12" s="42"/>
      <c r="P12" s="42">
        <f t="shared" ref="P12:P13" si="2">O12</f>
        <v>0</v>
      </c>
      <c r="Q12" s="42">
        <f t="shared" ref="Q12:Q13" si="3">O12</f>
        <v>0</v>
      </c>
    </row>
    <row r="13" spans="2:17" x14ac:dyDescent="0.15">
      <c r="B13" s="43"/>
      <c r="C13" s="44"/>
      <c r="D13" s="44"/>
      <c r="E13" s="45"/>
      <c r="F13" s="45"/>
      <c r="G13" s="45">
        <f t="shared" si="0"/>
        <v>0</v>
      </c>
      <c r="H13" s="45">
        <f t="shared" si="1"/>
        <v>0</v>
      </c>
      <c r="K13" s="43"/>
      <c r="L13" s="44"/>
      <c r="M13" s="44"/>
      <c r="N13" s="45"/>
      <c r="O13" s="45"/>
      <c r="P13" s="45">
        <f t="shared" si="2"/>
        <v>0</v>
      </c>
      <c r="Q13" s="45">
        <f t="shared" si="3"/>
        <v>0</v>
      </c>
    </row>
    <row r="14" spans="2:17" x14ac:dyDescent="0.15">
      <c r="B14" s="172" t="s">
        <v>90</v>
      </c>
      <c r="C14" s="172"/>
      <c r="D14" s="172"/>
      <c r="E14" s="46">
        <f>SUM(E11:E13)</f>
        <v>0</v>
      </c>
      <c r="F14" s="46">
        <f t="shared" ref="F14:H14" si="4">SUM(F11:F13)</f>
        <v>0</v>
      </c>
      <c r="G14" s="46">
        <f t="shared" si="4"/>
        <v>0</v>
      </c>
      <c r="H14" s="46">
        <f t="shared" si="4"/>
        <v>0</v>
      </c>
      <c r="K14" s="172" t="s">
        <v>90</v>
      </c>
      <c r="L14" s="172"/>
      <c r="M14" s="172"/>
      <c r="N14" s="46">
        <f>SUM(N11:N13)</f>
        <v>1</v>
      </c>
      <c r="O14" s="46">
        <f t="shared" ref="O14:Q14" si="5">SUM(O11:O13)</f>
        <v>800000</v>
      </c>
      <c r="P14" s="46">
        <f t="shared" si="5"/>
        <v>800000</v>
      </c>
      <c r="Q14" s="46">
        <f t="shared" si="5"/>
        <v>800000</v>
      </c>
    </row>
    <row r="15" spans="2:17" x14ac:dyDescent="0.15">
      <c r="B15" s="37" t="s">
        <v>20</v>
      </c>
      <c r="C15" s="38"/>
      <c r="D15" s="38"/>
      <c r="E15" s="39"/>
      <c r="F15" s="39"/>
      <c r="G15" s="39">
        <f t="shared" ref="G15:G29" si="6">F15</f>
        <v>0</v>
      </c>
      <c r="H15" s="39">
        <f t="shared" ref="H15:H29" si="7">F15</f>
        <v>0</v>
      </c>
      <c r="K15" s="37" t="s">
        <v>20</v>
      </c>
      <c r="L15" s="38" t="s">
        <v>96</v>
      </c>
      <c r="M15" s="38" t="s">
        <v>94</v>
      </c>
      <c r="N15" s="39">
        <v>1</v>
      </c>
      <c r="O15" s="39">
        <v>50000</v>
      </c>
      <c r="P15" s="39">
        <f t="shared" ref="P15:P29" si="8">O15</f>
        <v>50000</v>
      </c>
      <c r="Q15" s="39">
        <f t="shared" ref="Q15:Q29" si="9">O15</f>
        <v>50000</v>
      </c>
    </row>
    <row r="16" spans="2:17" x14ac:dyDescent="0.15">
      <c r="B16" s="40"/>
      <c r="C16" s="41"/>
      <c r="D16" s="41"/>
      <c r="E16" s="42"/>
      <c r="F16" s="42"/>
      <c r="G16" s="42">
        <f t="shared" si="6"/>
        <v>0</v>
      </c>
      <c r="H16" s="42">
        <f t="shared" si="7"/>
        <v>0</v>
      </c>
      <c r="K16" s="40"/>
      <c r="L16" s="41" t="s">
        <v>97</v>
      </c>
      <c r="M16" s="41" t="s">
        <v>94</v>
      </c>
      <c r="N16" s="42">
        <v>2</v>
      </c>
      <c r="O16" s="42">
        <v>40000</v>
      </c>
      <c r="P16" s="42">
        <f t="shared" si="8"/>
        <v>40000</v>
      </c>
      <c r="Q16" s="42">
        <f t="shared" si="9"/>
        <v>40000</v>
      </c>
    </row>
    <row r="17" spans="2:17" x14ac:dyDescent="0.15">
      <c r="B17" s="40"/>
      <c r="C17" s="41"/>
      <c r="D17" s="41"/>
      <c r="E17" s="42"/>
      <c r="F17" s="42"/>
      <c r="G17" s="42">
        <f t="shared" si="6"/>
        <v>0</v>
      </c>
      <c r="H17" s="42">
        <f t="shared" si="7"/>
        <v>0</v>
      </c>
      <c r="K17" s="40"/>
      <c r="L17" s="41" t="s">
        <v>98</v>
      </c>
      <c r="M17" s="41" t="s">
        <v>94</v>
      </c>
      <c r="N17" s="42">
        <v>2</v>
      </c>
      <c r="O17" s="42">
        <v>50000</v>
      </c>
      <c r="P17" s="42">
        <f t="shared" si="8"/>
        <v>50000</v>
      </c>
      <c r="Q17" s="42">
        <f t="shared" si="9"/>
        <v>50000</v>
      </c>
    </row>
    <row r="18" spans="2:17" x14ac:dyDescent="0.15">
      <c r="B18" s="40"/>
      <c r="C18" s="41"/>
      <c r="D18" s="41"/>
      <c r="E18" s="42"/>
      <c r="F18" s="42"/>
      <c r="G18" s="42">
        <f t="shared" si="6"/>
        <v>0</v>
      </c>
      <c r="H18" s="42">
        <f t="shared" si="7"/>
        <v>0</v>
      </c>
      <c r="K18" s="40"/>
      <c r="L18" s="41" t="s">
        <v>99</v>
      </c>
      <c r="M18" s="41" t="s">
        <v>94</v>
      </c>
      <c r="N18" s="42">
        <v>1</v>
      </c>
      <c r="O18" s="42">
        <v>25000</v>
      </c>
      <c r="P18" s="42">
        <f t="shared" si="8"/>
        <v>25000</v>
      </c>
      <c r="Q18" s="42">
        <f t="shared" si="9"/>
        <v>25000</v>
      </c>
    </row>
    <row r="19" spans="2:17" x14ac:dyDescent="0.15">
      <c r="B19" s="40"/>
      <c r="C19" s="41"/>
      <c r="D19" s="41"/>
      <c r="E19" s="42"/>
      <c r="F19" s="42"/>
      <c r="G19" s="42">
        <f t="shared" si="6"/>
        <v>0</v>
      </c>
      <c r="H19" s="42">
        <f t="shared" si="7"/>
        <v>0</v>
      </c>
      <c r="K19" s="40"/>
      <c r="L19" s="41"/>
      <c r="M19" s="41"/>
      <c r="N19" s="42"/>
      <c r="O19" s="42"/>
      <c r="P19" s="42">
        <f t="shared" si="8"/>
        <v>0</v>
      </c>
      <c r="Q19" s="42">
        <f t="shared" si="9"/>
        <v>0</v>
      </c>
    </row>
    <row r="20" spans="2:17" x14ac:dyDescent="0.15">
      <c r="B20" s="40"/>
      <c r="C20" s="41"/>
      <c r="D20" s="41"/>
      <c r="E20" s="42"/>
      <c r="F20" s="42"/>
      <c r="G20" s="42">
        <f t="shared" si="6"/>
        <v>0</v>
      </c>
      <c r="H20" s="42">
        <f t="shared" si="7"/>
        <v>0</v>
      </c>
      <c r="K20" s="40"/>
      <c r="L20" s="41"/>
      <c r="M20" s="41"/>
      <c r="N20" s="42"/>
      <c r="O20" s="42"/>
      <c r="P20" s="42">
        <f t="shared" si="8"/>
        <v>0</v>
      </c>
      <c r="Q20" s="42">
        <f t="shared" si="9"/>
        <v>0</v>
      </c>
    </row>
    <row r="21" spans="2:17" x14ac:dyDescent="0.15">
      <c r="B21" s="40"/>
      <c r="C21" s="41"/>
      <c r="D21" s="41"/>
      <c r="E21" s="42"/>
      <c r="F21" s="42"/>
      <c r="G21" s="42">
        <f t="shared" si="6"/>
        <v>0</v>
      </c>
      <c r="H21" s="42">
        <f t="shared" si="7"/>
        <v>0</v>
      </c>
      <c r="K21" s="40"/>
      <c r="L21" s="41"/>
      <c r="M21" s="41"/>
      <c r="N21" s="42"/>
      <c r="O21" s="42"/>
      <c r="P21" s="42">
        <f t="shared" si="8"/>
        <v>0</v>
      </c>
      <c r="Q21" s="42">
        <f t="shared" si="9"/>
        <v>0</v>
      </c>
    </row>
    <row r="22" spans="2:17" x14ac:dyDescent="0.15">
      <c r="B22" s="40"/>
      <c r="C22" s="41"/>
      <c r="D22" s="41"/>
      <c r="E22" s="42"/>
      <c r="F22" s="42"/>
      <c r="G22" s="42">
        <f t="shared" si="6"/>
        <v>0</v>
      </c>
      <c r="H22" s="42">
        <f t="shared" si="7"/>
        <v>0</v>
      </c>
      <c r="K22" s="40"/>
      <c r="L22" s="41"/>
      <c r="M22" s="41"/>
      <c r="N22" s="42"/>
      <c r="O22" s="42"/>
      <c r="P22" s="42">
        <f t="shared" si="8"/>
        <v>0</v>
      </c>
      <c r="Q22" s="42">
        <f t="shared" si="9"/>
        <v>0</v>
      </c>
    </row>
    <row r="23" spans="2:17" x14ac:dyDescent="0.15">
      <c r="B23" s="40"/>
      <c r="C23" s="41"/>
      <c r="D23" s="41"/>
      <c r="E23" s="42"/>
      <c r="F23" s="42"/>
      <c r="G23" s="42">
        <f t="shared" si="6"/>
        <v>0</v>
      </c>
      <c r="H23" s="42">
        <f t="shared" si="7"/>
        <v>0</v>
      </c>
      <c r="K23" s="40"/>
      <c r="L23" s="41"/>
      <c r="M23" s="41"/>
      <c r="N23" s="42"/>
      <c r="O23" s="42"/>
      <c r="P23" s="42">
        <f t="shared" si="8"/>
        <v>0</v>
      </c>
      <c r="Q23" s="42">
        <f t="shared" si="9"/>
        <v>0</v>
      </c>
    </row>
    <row r="24" spans="2:17" x14ac:dyDescent="0.15">
      <c r="B24" s="40"/>
      <c r="C24" s="41"/>
      <c r="D24" s="41"/>
      <c r="E24" s="42"/>
      <c r="F24" s="42"/>
      <c r="G24" s="42">
        <f t="shared" si="6"/>
        <v>0</v>
      </c>
      <c r="H24" s="42">
        <f t="shared" si="7"/>
        <v>0</v>
      </c>
      <c r="K24" s="40"/>
      <c r="L24" s="41"/>
      <c r="M24" s="41"/>
      <c r="N24" s="42"/>
      <c r="O24" s="42"/>
      <c r="P24" s="42">
        <f t="shared" si="8"/>
        <v>0</v>
      </c>
      <c r="Q24" s="42">
        <f t="shared" si="9"/>
        <v>0</v>
      </c>
    </row>
    <row r="25" spans="2:17" x14ac:dyDescent="0.15">
      <c r="B25" s="40"/>
      <c r="C25" s="41"/>
      <c r="D25" s="41"/>
      <c r="E25" s="42"/>
      <c r="F25" s="42"/>
      <c r="G25" s="42">
        <f t="shared" si="6"/>
        <v>0</v>
      </c>
      <c r="H25" s="42">
        <f t="shared" si="7"/>
        <v>0</v>
      </c>
      <c r="K25" s="40"/>
      <c r="L25" s="41"/>
      <c r="M25" s="41"/>
      <c r="N25" s="42"/>
      <c r="O25" s="42"/>
      <c r="P25" s="42">
        <f t="shared" si="8"/>
        <v>0</v>
      </c>
      <c r="Q25" s="42">
        <f t="shared" si="9"/>
        <v>0</v>
      </c>
    </row>
    <row r="26" spans="2:17" x14ac:dyDescent="0.15">
      <c r="B26" s="40"/>
      <c r="C26" s="41"/>
      <c r="D26" s="41"/>
      <c r="E26" s="42"/>
      <c r="F26" s="42"/>
      <c r="G26" s="42">
        <f t="shared" si="6"/>
        <v>0</v>
      </c>
      <c r="H26" s="42">
        <f t="shared" si="7"/>
        <v>0</v>
      </c>
      <c r="K26" s="40"/>
      <c r="L26" s="41"/>
      <c r="M26" s="41"/>
      <c r="N26" s="42"/>
      <c r="O26" s="42"/>
      <c r="P26" s="42">
        <f t="shared" si="8"/>
        <v>0</v>
      </c>
      <c r="Q26" s="42">
        <f t="shared" si="9"/>
        <v>0</v>
      </c>
    </row>
    <row r="27" spans="2:17" x14ac:dyDescent="0.15">
      <c r="B27" s="40"/>
      <c r="C27" s="41"/>
      <c r="D27" s="41"/>
      <c r="E27" s="42"/>
      <c r="F27" s="42"/>
      <c r="G27" s="42">
        <f t="shared" si="6"/>
        <v>0</v>
      </c>
      <c r="H27" s="42">
        <f t="shared" si="7"/>
        <v>0</v>
      </c>
      <c r="K27" s="40"/>
      <c r="L27" s="41"/>
      <c r="M27" s="41"/>
      <c r="N27" s="42"/>
      <c r="O27" s="42"/>
      <c r="P27" s="42">
        <f t="shared" si="8"/>
        <v>0</v>
      </c>
      <c r="Q27" s="42">
        <f t="shared" si="9"/>
        <v>0</v>
      </c>
    </row>
    <row r="28" spans="2:17" x14ac:dyDescent="0.15">
      <c r="B28" s="40"/>
      <c r="C28" s="41"/>
      <c r="D28" s="41"/>
      <c r="E28" s="42"/>
      <c r="F28" s="42"/>
      <c r="G28" s="42">
        <f t="shared" si="6"/>
        <v>0</v>
      </c>
      <c r="H28" s="42">
        <f t="shared" si="7"/>
        <v>0</v>
      </c>
      <c r="K28" s="40"/>
      <c r="L28" s="41"/>
      <c r="M28" s="41"/>
      <c r="N28" s="42"/>
      <c r="O28" s="42"/>
      <c r="P28" s="42">
        <f t="shared" si="8"/>
        <v>0</v>
      </c>
      <c r="Q28" s="42">
        <f t="shared" si="9"/>
        <v>0</v>
      </c>
    </row>
    <row r="29" spans="2:17" x14ac:dyDescent="0.15">
      <c r="B29" s="43"/>
      <c r="C29" s="44"/>
      <c r="D29" s="44"/>
      <c r="E29" s="45"/>
      <c r="F29" s="45"/>
      <c r="G29" s="45">
        <f t="shared" si="6"/>
        <v>0</v>
      </c>
      <c r="H29" s="45">
        <f t="shared" si="7"/>
        <v>0</v>
      </c>
      <c r="K29" s="43"/>
      <c r="L29" s="44"/>
      <c r="M29" s="44"/>
      <c r="N29" s="45"/>
      <c r="O29" s="45"/>
      <c r="P29" s="45">
        <f t="shared" si="8"/>
        <v>0</v>
      </c>
      <c r="Q29" s="45">
        <f t="shared" si="9"/>
        <v>0</v>
      </c>
    </row>
    <row r="30" spans="2:17" x14ac:dyDescent="0.15">
      <c r="B30" s="172" t="s">
        <v>90</v>
      </c>
      <c r="C30" s="172"/>
      <c r="D30" s="172"/>
      <c r="E30" s="46">
        <f>SUM(E15:E29)</f>
        <v>0</v>
      </c>
      <c r="F30" s="46">
        <f t="shared" ref="F30:H30" si="10">SUM(F15:F29)</f>
        <v>0</v>
      </c>
      <c r="G30" s="46">
        <f t="shared" si="10"/>
        <v>0</v>
      </c>
      <c r="H30" s="46">
        <f t="shared" si="10"/>
        <v>0</v>
      </c>
      <c r="K30" s="172" t="s">
        <v>90</v>
      </c>
      <c r="L30" s="172"/>
      <c r="M30" s="172"/>
      <c r="N30" s="46">
        <f>SUM(N15:N29)</f>
        <v>6</v>
      </c>
      <c r="O30" s="46">
        <f t="shared" ref="O30:Q30" si="11">SUM(O15:O29)</f>
        <v>165000</v>
      </c>
      <c r="P30" s="46">
        <f t="shared" si="11"/>
        <v>165000</v>
      </c>
      <c r="Q30" s="46">
        <f t="shared" si="11"/>
        <v>165000</v>
      </c>
    </row>
    <row r="31" spans="2:17" x14ac:dyDescent="0.15">
      <c r="B31" s="173" t="s">
        <v>6</v>
      </c>
      <c r="C31" s="173"/>
      <c r="D31" s="173"/>
      <c r="E31" s="47">
        <f>E14+E30</f>
        <v>0</v>
      </c>
      <c r="F31" s="47">
        <f t="shared" ref="F31:H31" si="12">F14+F30</f>
        <v>0</v>
      </c>
      <c r="G31" s="47">
        <f t="shared" si="12"/>
        <v>0</v>
      </c>
      <c r="H31" s="47">
        <f t="shared" si="12"/>
        <v>0</v>
      </c>
      <c r="K31" s="173" t="s">
        <v>6</v>
      </c>
      <c r="L31" s="173"/>
      <c r="M31" s="173"/>
      <c r="N31" s="47">
        <f>N14+N30</f>
        <v>7</v>
      </c>
      <c r="O31" s="47">
        <f t="shared" ref="O31:Q31" si="13">O14+O30</f>
        <v>965000</v>
      </c>
      <c r="P31" s="47">
        <f t="shared" si="13"/>
        <v>965000</v>
      </c>
      <c r="Q31" s="47">
        <f t="shared" si="13"/>
        <v>965000</v>
      </c>
    </row>
    <row r="32" spans="2:17" x14ac:dyDescent="0.15">
      <c r="B32" s="174" t="s">
        <v>91</v>
      </c>
      <c r="C32" s="174"/>
      <c r="D32" s="174"/>
      <c r="E32" s="174"/>
      <c r="F32" s="174"/>
      <c r="G32" s="174"/>
      <c r="H32" s="174"/>
      <c r="K32" s="174" t="s">
        <v>91</v>
      </c>
      <c r="L32" s="174"/>
      <c r="M32" s="174"/>
      <c r="N32" s="174"/>
      <c r="O32" s="174"/>
      <c r="P32" s="174"/>
      <c r="Q32" s="174"/>
    </row>
    <row r="33" spans="2:17" x14ac:dyDescent="0.15">
      <c r="B33" s="175"/>
      <c r="C33" s="175"/>
      <c r="D33" s="175"/>
      <c r="E33" s="175"/>
      <c r="F33" s="175"/>
      <c r="G33" s="175"/>
      <c r="H33" s="175"/>
      <c r="K33" s="175"/>
      <c r="L33" s="175"/>
      <c r="M33" s="175"/>
      <c r="N33" s="175"/>
      <c r="O33" s="175"/>
      <c r="P33" s="175"/>
      <c r="Q33" s="175"/>
    </row>
    <row r="34" spans="2:17" x14ac:dyDescent="0.15">
      <c r="B34" s="175"/>
      <c r="C34" s="175"/>
      <c r="D34" s="175"/>
      <c r="E34" s="175"/>
      <c r="F34" s="175"/>
      <c r="G34" s="175"/>
      <c r="H34" s="175"/>
      <c r="K34" s="175"/>
      <c r="L34" s="175"/>
      <c r="M34" s="175"/>
      <c r="N34" s="175"/>
      <c r="O34" s="175"/>
      <c r="P34" s="175"/>
      <c r="Q34" s="175"/>
    </row>
  </sheetData>
  <mergeCells count="16">
    <mergeCell ref="B2:H3"/>
    <mergeCell ref="C5:D5"/>
    <mergeCell ref="F5:G5"/>
    <mergeCell ref="C6:G6"/>
    <mergeCell ref="C7:D7"/>
    <mergeCell ref="F7:G7"/>
    <mergeCell ref="C8:G8"/>
    <mergeCell ref="B14:D14"/>
    <mergeCell ref="B30:D30"/>
    <mergeCell ref="B31:D31"/>
    <mergeCell ref="B32:H34"/>
    <mergeCell ref="K14:M14"/>
    <mergeCell ref="K30:M30"/>
    <mergeCell ref="K31:M31"/>
    <mergeCell ref="K32:Q34"/>
    <mergeCell ref="K2:Q8"/>
  </mergeCells>
  <phoneticPr fontId="1"/>
  <conditionalFormatting sqref="C5:D5 C6:G6 C7:D7 C8:G8 F7:G7 F5:G5">
    <cfRule type="cellIs" dxfId="1" priority="2" operator="equal">
      <formula>0</formula>
    </cfRule>
  </conditionalFormatting>
  <pageMargins left="0.7" right="0.7" top="0.75" bottom="0.75" header="0.3" footer="0.3"/>
  <pageSetup paperSize="9"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6"/>
  <sheetViews>
    <sheetView workbookViewId="0">
      <pane xSplit="1" ySplit="2" topLeftCell="B3" activePane="bottomRight" state="frozen"/>
      <selection pane="topRight" activeCell="B1" sqref="B1"/>
      <selection pane="bottomLeft" activeCell="A3" sqref="A3"/>
      <selection pane="bottomRight" activeCell="M7" sqref="M7"/>
    </sheetView>
  </sheetViews>
  <sheetFormatPr defaultRowHeight="18.75" x14ac:dyDescent="0.15"/>
  <cols>
    <col min="1" max="1" width="9" style="16"/>
    <col min="2" max="2" width="10" style="15" bestFit="1" customWidth="1"/>
    <col min="3" max="8" width="17.625" style="14" customWidth="1"/>
    <col min="9" max="16384" width="9" style="14"/>
  </cols>
  <sheetData>
    <row r="1" spans="1:8" ht="27" customHeight="1" thickBot="1" x14ac:dyDescent="0.2">
      <c r="A1" s="182" t="s">
        <v>81</v>
      </c>
      <c r="B1" s="182"/>
      <c r="C1" s="182"/>
      <c r="D1" s="182"/>
      <c r="E1" s="182"/>
      <c r="F1" s="182"/>
      <c r="G1" s="182"/>
      <c r="H1" s="182"/>
    </row>
    <row r="2" spans="1:8" ht="26.25" customHeight="1" x14ac:dyDescent="0.15">
      <c r="A2" s="19" t="s">
        <v>36</v>
      </c>
      <c r="B2" s="20" t="s">
        <v>78</v>
      </c>
      <c r="C2" s="20" t="s">
        <v>10</v>
      </c>
      <c r="D2" s="20" t="s">
        <v>16</v>
      </c>
      <c r="E2" s="20" t="s">
        <v>11</v>
      </c>
      <c r="F2" s="20" t="s">
        <v>17</v>
      </c>
      <c r="G2" s="20" t="s">
        <v>18</v>
      </c>
      <c r="H2" s="21" t="s">
        <v>19</v>
      </c>
    </row>
    <row r="3" spans="1:8" x14ac:dyDescent="0.15">
      <c r="A3" s="188" t="s">
        <v>82</v>
      </c>
      <c r="B3" s="189"/>
      <c r="C3" s="25">
        <v>10</v>
      </c>
      <c r="D3" s="25">
        <v>5</v>
      </c>
      <c r="E3" s="25">
        <v>10</v>
      </c>
      <c r="F3" s="25">
        <v>30</v>
      </c>
      <c r="G3" s="25">
        <v>5</v>
      </c>
      <c r="H3" s="26">
        <v>5</v>
      </c>
    </row>
    <row r="4" spans="1:8" x14ac:dyDescent="0.15">
      <c r="A4" s="185" t="s">
        <v>80</v>
      </c>
      <c r="B4" s="17">
        <v>44835</v>
      </c>
      <c r="C4" s="18"/>
      <c r="D4" s="18"/>
      <c r="E4" s="18"/>
      <c r="F4" s="18"/>
      <c r="G4" s="18"/>
      <c r="H4" s="22"/>
    </row>
    <row r="5" spans="1:8" x14ac:dyDescent="0.15">
      <c r="A5" s="186"/>
      <c r="B5" s="17">
        <v>44836</v>
      </c>
      <c r="C5" s="18"/>
      <c r="D5" s="18"/>
      <c r="E5" s="18"/>
      <c r="F5" s="18"/>
      <c r="G5" s="18"/>
      <c r="H5" s="22"/>
    </row>
    <row r="6" spans="1:8" x14ac:dyDescent="0.15">
      <c r="A6" s="186"/>
      <c r="B6" s="17">
        <v>44837</v>
      </c>
      <c r="C6" s="18"/>
      <c r="D6" s="18"/>
      <c r="E6" s="18"/>
      <c r="F6" s="18"/>
      <c r="G6" s="18"/>
      <c r="H6" s="22"/>
    </row>
    <row r="7" spans="1:8" x14ac:dyDescent="0.15">
      <c r="A7" s="186"/>
      <c r="B7" s="17">
        <v>44838</v>
      </c>
      <c r="C7" s="18"/>
      <c r="D7" s="18"/>
      <c r="E7" s="18"/>
      <c r="F7" s="18"/>
      <c r="G7" s="18"/>
      <c r="H7" s="22"/>
    </row>
    <row r="8" spans="1:8" x14ac:dyDescent="0.15">
      <c r="A8" s="186"/>
      <c r="B8" s="17">
        <v>44839</v>
      </c>
      <c r="C8" s="18"/>
      <c r="D8" s="18"/>
      <c r="E8" s="18"/>
      <c r="F8" s="18"/>
      <c r="G8" s="18"/>
      <c r="H8" s="22"/>
    </row>
    <row r="9" spans="1:8" x14ac:dyDescent="0.15">
      <c r="A9" s="186"/>
      <c r="B9" s="17">
        <v>44840</v>
      </c>
      <c r="C9" s="18"/>
      <c r="D9" s="18"/>
      <c r="E9" s="18"/>
      <c r="F9" s="18"/>
      <c r="G9" s="18"/>
      <c r="H9" s="22"/>
    </row>
    <row r="10" spans="1:8" x14ac:dyDescent="0.15">
      <c r="A10" s="186"/>
      <c r="B10" s="17">
        <v>44841</v>
      </c>
      <c r="C10" s="18"/>
      <c r="D10" s="18"/>
      <c r="E10" s="18"/>
      <c r="F10" s="18"/>
      <c r="G10" s="18"/>
      <c r="H10" s="22"/>
    </row>
    <row r="11" spans="1:8" x14ac:dyDescent="0.15">
      <c r="A11" s="186"/>
      <c r="B11" s="17">
        <v>44842</v>
      </c>
      <c r="C11" s="18"/>
      <c r="D11" s="18"/>
      <c r="E11" s="18"/>
      <c r="F11" s="18"/>
      <c r="G11" s="18"/>
      <c r="H11" s="22"/>
    </row>
    <row r="12" spans="1:8" x14ac:dyDescent="0.15">
      <c r="A12" s="186"/>
      <c r="B12" s="17">
        <v>44843</v>
      </c>
      <c r="C12" s="18"/>
      <c r="D12" s="18"/>
      <c r="E12" s="18"/>
      <c r="F12" s="18"/>
      <c r="G12" s="18"/>
      <c r="H12" s="22"/>
    </row>
    <row r="13" spans="1:8" x14ac:dyDescent="0.15">
      <c r="A13" s="186"/>
      <c r="B13" s="17">
        <v>44844</v>
      </c>
      <c r="C13" s="18"/>
      <c r="D13" s="18"/>
      <c r="E13" s="18"/>
      <c r="F13" s="18"/>
      <c r="G13" s="18"/>
      <c r="H13" s="22"/>
    </row>
    <row r="14" spans="1:8" x14ac:dyDescent="0.15">
      <c r="A14" s="186"/>
      <c r="B14" s="17">
        <v>44845</v>
      </c>
      <c r="C14" s="18"/>
      <c r="D14" s="18"/>
      <c r="E14" s="18"/>
      <c r="F14" s="18"/>
      <c r="G14" s="18"/>
      <c r="H14" s="22"/>
    </row>
    <row r="15" spans="1:8" x14ac:dyDescent="0.15">
      <c r="A15" s="186"/>
      <c r="B15" s="17">
        <v>44846</v>
      </c>
      <c r="C15" s="18"/>
      <c r="D15" s="18"/>
      <c r="E15" s="18"/>
      <c r="F15" s="18"/>
      <c r="G15" s="18"/>
      <c r="H15" s="22"/>
    </row>
    <row r="16" spans="1:8" x14ac:dyDescent="0.15">
      <c r="A16" s="186"/>
      <c r="B16" s="17">
        <v>44847</v>
      </c>
      <c r="C16" s="18"/>
      <c r="D16" s="18"/>
      <c r="E16" s="18"/>
      <c r="F16" s="18"/>
      <c r="G16" s="18"/>
      <c r="H16" s="22"/>
    </row>
    <row r="17" spans="1:8" x14ac:dyDescent="0.15">
      <c r="A17" s="186"/>
      <c r="B17" s="17">
        <v>44848</v>
      </c>
      <c r="C17" s="18"/>
      <c r="D17" s="18"/>
      <c r="E17" s="18"/>
      <c r="F17" s="18"/>
      <c r="G17" s="18"/>
      <c r="H17" s="22"/>
    </row>
    <row r="18" spans="1:8" x14ac:dyDescent="0.15">
      <c r="A18" s="186"/>
      <c r="B18" s="17">
        <v>44849</v>
      </c>
      <c r="C18" s="18"/>
      <c r="D18" s="18"/>
      <c r="E18" s="18"/>
      <c r="F18" s="18"/>
      <c r="G18" s="18"/>
      <c r="H18" s="22"/>
    </row>
    <row r="19" spans="1:8" x14ac:dyDescent="0.15">
      <c r="A19" s="186"/>
      <c r="B19" s="17">
        <v>44850</v>
      </c>
      <c r="C19" s="18"/>
      <c r="D19" s="18"/>
      <c r="E19" s="18"/>
      <c r="F19" s="18"/>
      <c r="G19" s="18"/>
      <c r="H19" s="22"/>
    </row>
    <row r="20" spans="1:8" x14ac:dyDescent="0.15">
      <c r="A20" s="186"/>
      <c r="B20" s="17">
        <v>44851</v>
      </c>
      <c r="C20" s="18"/>
      <c r="D20" s="18"/>
      <c r="E20" s="18"/>
      <c r="F20" s="18"/>
      <c r="G20" s="18"/>
      <c r="H20" s="22"/>
    </row>
    <row r="21" spans="1:8" x14ac:dyDescent="0.15">
      <c r="A21" s="186"/>
      <c r="B21" s="17">
        <v>44852</v>
      </c>
      <c r="C21" s="18"/>
      <c r="D21" s="18"/>
      <c r="E21" s="18"/>
      <c r="F21" s="18"/>
      <c r="G21" s="18"/>
      <c r="H21" s="22"/>
    </row>
    <row r="22" spans="1:8" x14ac:dyDescent="0.15">
      <c r="A22" s="186"/>
      <c r="B22" s="17">
        <v>44853</v>
      </c>
      <c r="C22" s="18"/>
      <c r="D22" s="18"/>
      <c r="E22" s="18"/>
      <c r="F22" s="18"/>
      <c r="G22" s="18"/>
      <c r="H22" s="22"/>
    </row>
    <row r="23" spans="1:8" x14ac:dyDescent="0.15">
      <c r="A23" s="186"/>
      <c r="B23" s="17">
        <v>44854</v>
      </c>
      <c r="C23" s="18"/>
      <c r="D23" s="18"/>
      <c r="E23" s="18"/>
      <c r="F23" s="18"/>
      <c r="G23" s="18"/>
      <c r="H23" s="22"/>
    </row>
    <row r="24" spans="1:8" x14ac:dyDescent="0.15">
      <c r="A24" s="186"/>
      <c r="B24" s="17">
        <v>44855</v>
      </c>
      <c r="C24" s="18"/>
      <c r="D24" s="18"/>
      <c r="E24" s="18"/>
      <c r="F24" s="18"/>
      <c r="G24" s="18"/>
      <c r="H24" s="22"/>
    </row>
    <row r="25" spans="1:8" x14ac:dyDescent="0.15">
      <c r="A25" s="186"/>
      <c r="B25" s="17">
        <v>44856</v>
      </c>
      <c r="C25" s="18"/>
      <c r="D25" s="18"/>
      <c r="E25" s="18"/>
      <c r="F25" s="18"/>
      <c r="G25" s="18"/>
      <c r="H25" s="22"/>
    </row>
    <row r="26" spans="1:8" x14ac:dyDescent="0.15">
      <c r="A26" s="186"/>
      <c r="B26" s="17">
        <v>44857</v>
      </c>
      <c r="C26" s="18"/>
      <c r="D26" s="18"/>
      <c r="E26" s="18"/>
      <c r="F26" s="18"/>
      <c r="G26" s="18"/>
      <c r="H26" s="22"/>
    </row>
    <row r="27" spans="1:8" x14ac:dyDescent="0.15">
      <c r="A27" s="186"/>
      <c r="B27" s="17">
        <v>44858</v>
      </c>
      <c r="C27" s="18"/>
      <c r="D27" s="18"/>
      <c r="E27" s="18"/>
      <c r="F27" s="18"/>
      <c r="G27" s="18"/>
      <c r="H27" s="22"/>
    </row>
    <row r="28" spans="1:8" x14ac:dyDescent="0.15">
      <c r="A28" s="186"/>
      <c r="B28" s="17">
        <v>44859</v>
      </c>
      <c r="C28" s="18"/>
      <c r="D28" s="18"/>
      <c r="E28" s="18"/>
      <c r="F28" s="18"/>
      <c r="G28" s="18"/>
      <c r="H28" s="22"/>
    </row>
    <row r="29" spans="1:8" x14ac:dyDescent="0.15">
      <c r="A29" s="186"/>
      <c r="B29" s="17">
        <v>44860</v>
      </c>
      <c r="C29" s="18"/>
      <c r="D29" s="18"/>
      <c r="E29" s="18"/>
      <c r="F29" s="18"/>
      <c r="G29" s="18"/>
      <c r="H29" s="22"/>
    </row>
    <row r="30" spans="1:8" x14ac:dyDescent="0.15">
      <c r="A30" s="186"/>
      <c r="B30" s="17">
        <v>44861</v>
      </c>
      <c r="C30" s="18"/>
      <c r="D30" s="18"/>
      <c r="E30" s="18"/>
      <c r="F30" s="18"/>
      <c r="G30" s="18"/>
      <c r="H30" s="22"/>
    </row>
    <row r="31" spans="1:8" x14ac:dyDescent="0.15">
      <c r="A31" s="186"/>
      <c r="B31" s="17">
        <v>44862</v>
      </c>
      <c r="C31" s="18"/>
      <c r="D31" s="18"/>
      <c r="E31" s="18"/>
      <c r="F31" s="18"/>
      <c r="G31" s="18"/>
      <c r="H31" s="22"/>
    </row>
    <row r="32" spans="1:8" x14ac:dyDescent="0.15">
      <c r="A32" s="186"/>
      <c r="B32" s="17">
        <v>44863</v>
      </c>
      <c r="C32" s="18"/>
      <c r="D32" s="18"/>
      <c r="E32" s="18"/>
      <c r="F32" s="18"/>
      <c r="G32" s="18"/>
      <c r="H32" s="22"/>
    </row>
    <row r="33" spans="1:8" x14ac:dyDescent="0.15">
      <c r="A33" s="186"/>
      <c r="B33" s="17">
        <v>44864</v>
      </c>
      <c r="C33" s="18"/>
      <c r="D33" s="18"/>
      <c r="E33" s="18"/>
      <c r="F33" s="18"/>
      <c r="G33" s="18"/>
      <c r="H33" s="22"/>
    </row>
    <row r="34" spans="1:8" x14ac:dyDescent="0.15">
      <c r="A34" s="186"/>
      <c r="B34" s="17">
        <v>44865</v>
      </c>
      <c r="C34" s="18"/>
      <c r="D34" s="18"/>
      <c r="E34" s="18"/>
      <c r="F34" s="18"/>
      <c r="G34" s="18"/>
      <c r="H34" s="22"/>
    </row>
    <row r="35" spans="1:8" x14ac:dyDescent="0.15">
      <c r="A35" s="186"/>
      <c r="B35" s="17">
        <v>44866</v>
      </c>
      <c r="C35" s="18"/>
      <c r="D35" s="18"/>
      <c r="E35" s="18"/>
      <c r="F35" s="18"/>
      <c r="G35" s="18"/>
      <c r="H35" s="22"/>
    </row>
    <row r="36" spans="1:8" x14ac:dyDescent="0.15">
      <c r="A36" s="186"/>
      <c r="B36" s="17">
        <v>44867</v>
      </c>
      <c r="C36" s="18"/>
      <c r="D36" s="18"/>
      <c r="E36" s="18"/>
      <c r="F36" s="18"/>
      <c r="G36" s="18"/>
      <c r="H36" s="22"/>
    </row>
    <row r="37" spans="1:8" x14ac:dyDescent="0.15">
      <c r="A37" s="186"/>
      <c r="B37" s="17">
        <v>44868</v>
      </c>
      <c r="C37" s="18"/>
      <c r="D37" s="18"/>
      <c r="E37" s="18"/>
      <c r="F37" s="18"/>
      <c r="G37" s="18"/>
      <c r="H37" s="22"/>
    </row>
    <row r="38" spans="1:8" x14ac:dyDescent="0.15">
      <c r="A38" s="186"/>
      <c r="B38" s="17">
        <v>44869</v>
      </c>
      <c r="C38" s="18"/>
      <c r="D38" s="18"/>
      <c r="E38" s="18"/>
      <c r="F38" s="18"/>
      <c r="G38" s="18"/>
      <c r="H38" s="22"/>
    </row>
    <row r="39" spans="1:8" x14ac:dyDescent="0.15">
      <c r="A39" s="186"/>
      <c r="B39" s="17">
        <v>44870</v>
      </c>
      <c r="C39" s="18"/>
      <c r="D39" s="18"/>
      <c r="E39" s="18"/>
      <c r="F39" s="18"/>
      <c r="G39" s="18"/>
      <c r="H39" s="22"/>
    </row>
    <row r="40" spans="1:8" x14ac:dyDescent="0.15">
      <c r="A40" s="186"/>
      <c r="B40" s="17">
        <v>44871</v>
      </c>
      <c r="C40" s="18"/>
      <c r="D40" s="18"/>
      <c r="E40" s="18"/>
      <c r="F40" s="18"/>
      <c r="G40" s="18"/>
      <c r="H40" s="22"/>
    </row>
    <row r="41" spans="1:8" x14ac:dyDescent="0.15">
      <c r="A41" s="186"/>
      <c r="B41" s="17">
        <v>44872</v>
      </c>
      <c r="C41" s="18"/>
      <c r="D41" s="18"/>
      <c r="E41" s="18"/>
      <c r="F41" s="18"/>
      <c r="G41" s="18"/>
      <c r="H41" s="22"/>
    </row>
    <row r="42" spans="1:8" x14ac:dyDescent="0.15">
      <c r="A42" s="186"/>
      <c r="B42" s="17">
        <v>44873</v>
      </c>
      <c r="C42" s="18"/>
      <c r="D42" s="18"/>
      <c r="E42" s="18"/>
      <c r="F42" s="18"/>
      <c r="G42" s="18"/>
      <c r="H42" s="22"/>
    </row>
    <row r="43" spans="1:8" x14ac:dyDescent="0.15">
      <c r="A43" s="186"/>
      <c r="B43" s="17">
        <v>44874</v>
      </c>
      <c r="C43" s="18"/>
      <c r="D43" s="18"/>
      <c r="E43" s="18"/>
      <c r="F43" s="18"/>
      <c r="G43" s="18"/>
      <c r="H43" s="22"/>
    </row>
    <row r="44" spans="1:8" x14ac:dyDescent="0.15">
      <c r="A44" s="186"/>
      <c r="B44" s="17">
        <v>44875</v>
      </c>
      <c r="C44" s="18"/>
      <c r="D44" s="18"/>
      <c r="E44" s="18"/>
      <c r="F44" s="18"/>
      <c r="G44" s="18"/>
      <c r="H44" s="22"/>
    </row>
    <row r="45" spans="1:8" x14ac:dyDescent="0.15">
      <c r="A45" s="186"/>
      <c r="B45" s="17">
        <v>44876</v>
      </c>
      <c r="C45" s="18"/>
      <c r="D45" s="18"/>
      <c r="E45" s="18"/>
      <c r="F45" s="18"/>
      <c r="G45" s="18"/>
      <c r="H45" s="22"/>
    </row>
    <row r="46" spans="1:8" x14ac:dyDescent="0.15">
      <c r="A46" s="186"/>
      <c r="B46" s="17">
        <v>44877</v>
      </c>
      <c r="C46" s="18"/>
      <c r="D46" s="18"/>
      <c r="E46" s="18"/>
      <c r="F46" s="18"/>
      <c r="G46" s="18"/>
      <c r="H46" s="22"/>
    </row>
    <row r="47" spans="1:8" x14ac:dyDescent="0.15">
      <c r="A47" s="186"/>
      <c r="B47" s="17">
        <v>44878</v>
      </c>
      <c r="C47" s="18"/>
      <c r="D47" s="18"/>
      <c r="E47" s="18"/>
      <c r="F47" s="18"/>
      <c r="G47" s="18"/>
      <c r="H47" s="22"/>
    </row>
    <row r="48" spans="1:8" x14ac:dyDescent="0.15">
      <c r="A48" s="186"/>
      <c r="B48" s="17">
        <v>44879</v>
      </c>
      <c r="C48" s="18"/>
      <c r="D48" s="18"/>
      <c r="E48" s="18"/>
      <c r="F48" s="18"/>
      <c r="G48" s="18"/>
      <c r="H48" s="22"/>
    </row>
    <row r="49" spans="1:8" x14ac:dyDescent="0.15">
      <c r="A49" s="186"/>
      <c r="B49" s="17">
        <v>44880</v>
      </c>
      <c r="C49" s="18"/>
      <c r="D49" s="18"/>
      <c r="E49" s="18"/>
      <c r="F49" s="18"/>
      <c r="G49" s="18"/>
      <c r="H49" s="22"/>
    </row>
    <row r="50" spans="1:8" x14ac:dyDescent="0.15">
      <c r="A50" s="186"/>
      <c r="B50" s="17">
        <v>44881</v>
      </c>
      <c r="C50" s="18"/>
      <c r="D50" s="18"/>
      <c r="E50" s="18"/>
      <c r="F50" s="18"/>
      <c r="G50" s="18"/>
      <c r="H50" s="22"/>
    </row>
    <row r="51" spans="1:8" x14ac:dyDescent="0.15">
      <c r="A51" s="186"/>
      <c r="B51" s="17">
        <v>44882</v>
      </c>
      <c r="C51" s="18"/>
      <c r="D51" s="18"/>
      <c r="E51" s="18"/>
      <c r="F51" s="18"/>
      <c r="G51" s="18"/>
      <c r="H51" s="22"/>
    </row>
    <row r="52" spans="1:8" x14ac:dyDescent="0.15">
      <c r="A52" s="186"/>
      <c r="B52" s="17">
        <v>44883</v>
      </c>
      <c r="C52" s="18"/>
      <c r="D52" s="18"/>
      <c r="E52" s="18"/>
      <c r="F52" s="18"/>
      <c r="G52" s="18"/>
      <c r="H52" s="22"/>
    </row>
    <row r="53" spans="1:8" x14ac:dyDescent="0.15">
      <c r="A53" s="186"/>
      <c r="B53" s="17">
        <v>44884</v>
      </c>
      <c r="C53" s="18"/>
      <c r="D53" s="18"/>
      <c r="E53" s="18"/>
      <c r="F53" s="18"/>
      <c r="G53" s="18"/>
      <c r="H53" s="22"/>
    </row>
    <row r="54" spans="1:8" x14ac:dyDescent="0.15">
      <c r="A54" s="186"/>
      <c r="B54" s="17">
        <v>44885</v>
      </c>
      <c r="C54" s="18"/>
      <c r="D54" s="18"/>
      <c r="E54" s="18"/>
      <c r="F54" s="18"/>
      <c r="G54" s="18"/>
      <c r="H54" s="22"/>
    </row>
    <row r="55" spans="1:8" x14ac:dyDescent="0.15">
      <c r="A55" s="186"/>
      <c r="B55" s="17">
        <v>44886</v>
      </c>
      <c r="C55" s="18"/>
      <c r="D55" s="18"/>
      <c r="E55" s="18"/>
      <c r="F55" s="18"/>
      <c r="G55" s="18"/>
      <c r="H55" s="22"/>
    </row>
    <row r="56" spans="1:8" x14ac:dyDescent="0.15">
      <c r="A56" s="186"/>
      <c r="B56" s="17">
        <v>44887</v>
      </c>
      <c r="C56" s="18"/>
      <c r="D56" s="18"/>
      <c r="E56" s="18"/>
      <c r="F56" s="18"/>
      <c r="G56" s="18"/>
      <c r="H56" s="22"/>
    </row>
    <row r="57" spans="1:8" x14ac:dyDescent="0.15">
      <c r="A57" s="186"/>
      <c r="B57" s="17">
        <v>44888</v>
      </c>
      <c r="C57" s="18"/>
      <c r="D57" s="18"/>
      <c r="E57" s="18"/>
      <c r="F57" s="18"/>
      <c r="G57" s="18"/>
      <c r="H57" s="22"/>
    </row>
    <row r="58" spans="1:8" x14ac:dyDescent="0.15">
      <c r="A58" s="186"/>
      <c r="B58" s="17">
        <v>44889</v>
      </c>
      <c r="C58" s="18"/>
      <c r="D58" s="18"/>
      <c r="E58" s="18"/>
      <c r="F58" s="18"/>
      <c r="G58" s="18"/>
      <c r="H58" s="22"/>
    </row>
    <row r="59" spans="1:8" x14ac:dyDescent="0.15">
      <c r="A59" s="186"/>
      <c r="B59" s="17">
        <v>44890</v>
      </c>
      <c r="C59" s="18"/>
      <c r="D59" s="18"/>
      <c r="E59" s="18"/>
      <c r="F59" s="18"/>
      <c r="G59" s="18"/>
      <c r="H59" s="22"/>
    </row>
    <row r="60" spans="1:8" x14ac:dyDescent="0.15">
      <c r="A60" s="186"/>
      <c r="B60" s="17">
        <v>44891</v>
      </c>
      <c r="C60" s="18"/>
      <c r="D60" s="18"/>
      <c r="E60" s="18"/>
      <c r="F60" s="18"/>
      <c r="G60" s="18"/>
      <c r="H60" s="22"/>
    </row>
    <row r="61" spans="1:8" x14ac:dyDescent="0.15">
      <c r="A61" s="186"/>
      <c r="B61" s="17">
        <v>44892</v>
      </c>
      <c r="C61" s="18"/>
      <c r="D61" s="18"/>
      <c r="E61" s="18"/>
      <c r="F61" s="18"/>
      <c r="G61" s="18"/>
      <c r="H61" s="22"/>
    </row>
    <row r="62" spans="1:8" x14ac:dyDescent="0.15">
      <c r="A62" s="186"/>
      <c r="B62" s="17">
        <v>44893</v>
      </c>
      <c r="C62" s="18"/>
      <c r="D62" s="18"/>
      <c r="E62" s="18"/>
      <c r="F62" s="18"/>
      <c r="G62" s="18"/>
      <c r="H62" s="22"/>
    </row>
    <row r="63" spans="1:8" x14ac:dyDescent="0.15">
      <c r="A63" s="186"/>
      <c r="B63" s="17">
        <v>44894</v>
      </c>
      <c r="C63" s="18"/>
      <c r="D63" s="18"/>
      <c r="E63" s="18"/>
      <c r="F63" s="18"/>
      <c r="G63" s="18"/>
      <c r="H63" s="22"/>
    </row>
    <row r="64" spans="1:8" x14ac:dyDescent="0.15">
      <c r="A64" s="186"/>
      <c r="B64" s="17">
        <v>44895</v>
      </c>
      <c r="C64" s="18"/>
      <c r="D64" s="18"/>
      <c r="E64" s="18"/>
      <c r="F64" s="18"/>
      <c r="G64" s="18"/>
      <c r="H64" s="22"/>
    </row>
    <row r="65" spans="1:8" x14ac:dyDescent="0.15">
      <c r="A65" s="186"/>
      <c r="B65" s="17">
        <v>44896</v>
      </c>
      <c r="C65" s="18"/>
      <c r="D65" s="18"/>
      <c r="E65" s="18"/>
      <c r="F65" s="18"/>
      <c r="G65" s="18"/>
      <c r="H65" s="22"/>
    </row>
    <row r="66" spans="1:8" x14ac:dyDescent="0.15">
      <c r="A66" s="186"/>
      <c r="B66" s="17">
        <v>44897</v>
      </c>
      <c r="C66" s="18"/>
      <c r="D66" s="18"/>
      <c r="E66" s="18"/>
      <c r="F66" s="18"/>
      <c r="G66" s="18"/>
      <c r="H66" s="22"/>
    </row>
    <row r="67" spans="1:8" x14ac:dyDescent="0.15">
      <c r="A67" s="186"/>
      <c r="B67" s="17">
        <v>44898</v>
      </c>
      <c r="C67" s="18"/>
      <c r="D67" s="18"/>
      <c r="E67" s="18"/>
      <c r="F67" s="18"/>
      <c r="G67" s="18"/>
      <c r="H67" s="22"/>
    </row>
    <row r="68" spans="1:8" x14ac:dyDescent="0.15">
      <c r="A68" s="186"/>
      <c r="B68" s="17">
        <v>44899</v>
      </c>
      <c r="C68" s="18"/>
      <c r="D68" s="18"/>
      <c r="E68" s="18"/>
      <c r="F68" s="18"/>
      <c r="G68" s="18"/>
      <c r="H68" s="22"/>
    </row>
    <row r="69" spans="1:8" x14ac:dyDescent="0.15">
      <c r="A69" s="186"/>
      <c r="B69" s="17">
        <v>44900</v>
      </c>
      <c r="C69" s="18"/>
      <c r="D69" s="18"/>
      <c r="E69" s="18"/>
      <c r="F69" s="18"/>
      <c r="G69" s="18"/>
      <c r="H69" s="22"/>
    </row>
    <row r="70" spans="1:8" x14ac:dyDescent="0.15">
      <c r="A70" s="186"/>
      <c r="B70" s="17">
        <v>44901</v>
      </c>
      <c r="C70" s="18"/>
      <c r="D70" s="18"/>
      <c r="E70" s="18"/>
      <c r="F70" s="18"/>
      <c r="G70" s="18"/>
      <c r="H70" s="22"/>
    </row>
    <row r="71" spans="1:8" x14ac:dyDescent="0.15">
      <c r="A71" s="186"/>
      <c r="B71" s="17">
        <v>44902</v>
      </c>
      <c r="C71" s="18"/>
      <c r="D71" s="18"/>
      <c r="E71" s="18"/>
      <c r="F71" s="18"/>
      <c r="G71" s="18"/>
      <c r="H71" s="22"/>
    </row>
    <row r="72" spans="1:8" x14ac:dyDescent="0.15">
      <c r="A72" s="186"/>
      <c r="B72" s="17">
        <v>44903</v>
      </c>
      <c r="C72" s="18"/>
      <c r="D72" s="18"/>
      <c r="E72" s="18"/>
      <c r="F72" s="18"/>
      <c r="G72" s="18"/>
      <c r="H72" s="22"/>
    </row>
    <row r="73" spans="1:8" x14ac:dyDescent="0.15">
      <c r="A73" s="186"/>
      <c r="B73" s="17">
        <v>44904</v>
      </c>
      <c r="C73" s="18"/>
      <c r="D73" s="18"/>
      <c r="E73" s="18"/>
      <c r="F73" s="18"/>
      <c r="G73" s="18"/>
      <c r="H73" s="22"/>
    </row>
    <row r="74" spans="1:8" x14ac:dyDescent="0.15">
      <c r="A74" s="186"/>
      <c r="B74" s="17">
        <v>44905</v>
      </c>
      <c r="C74" s="18"/>
      <c r="D74" s="18"/>
      <c r="E74" s="18"/>
      <c r="F74" s="18"/>
      <c r="G74" s="18"/>
      <c r="H74" s="22"/>
    </row>
    <row r="75" spans="1:8" x14ac:dyDescent="0.15">
      <c r="A75" s="186"/>
      <c r="B75" s="17">
        <v>44906</v>
      </c>
      <c r="C75" s="18"/>
      <c r="D75" s="18"/>
      <c r="E75" s="18"/>
      <c r="F75" s="18"/>
      <c r="G75" s="18"/>
      <c r="H75" s="22"/>
    </row>
    <row r="76" spans="1:8" x14ac:dyDescent="0.15">
      <c r="A76" s="186"/>
      <c r="B76" s="17">
        <v>44907</v>
      </c>
      <c r="C76" s="18"/>
      <c r="D76" s="18"/>
      <c r="E76" s="18"/>
      <c r="F76" s="18"/>
      <c r="G76" s="18"/>
      <c r="H76" s="22"/>
    </row>
    <row r="77" spans="1:8" x14ac:dyDescent="0.15">
      <c r="A77" s="186"/>
      <c r="B77" s="17">
        <v>44908</v>
      </c>
      <c r="C77" s="18"/>
      <c r="D77" s="18"/>
      <c r="E77" s="18"/>
      <c r="F77" s="18"/>
      <c r="G77" s="18"/>
      <c r="H77" s="22"/>
    </row>
    <row r="78" spans="1:8" x14ac:dyDescent="0.15">
      <c r="A78" s="186"/>
      <c r="B78" s="17">
        <v>44909</v>
      </c>
      <c r="C78" s="18"/>
      <c r="D78" s="18"/>
      <c r="E78" s="18"/>
      <c r="F78" s="18"/>
      <c r="G78" s="18"/>
      <c r="H78" s="22"/>
    </row>
    <row r="79" spans="1:8" x14ac:dyDescent="0.15">
      <c r="A79" s="186"/>
      <c r="B79" s="17">
        <v>44910</v>
      </c>
      <c r="C79" s="18"/>
      <c r="D79" s="18"/>
      <c r="E79" s="18"/>
      <c r="F79" s="18"/>
      <c r="G79" s="18"/>
      <c r="H79" s="22"/>
    </row>
    <row r="80" spans="1:8" x14ac:dyDescent="0.15">
      <c r="A80" s="186"/>
      <c r="B80" s="17">
        <v>44911</v>
      </c>
      <c r="C80" s="18"/>
      <c r="D80" s="18"/>
      <c r="E80" s="18"/>
      <c r="F80" s="18"/>
      <c r="G80" s="18"/>
      <c r="H80" s="22"/>
    </row>
    <row r="81" spans="1:8" x14ac:dyDescent="0.15">
      <c r="A81" s="186"/>
      <c r="B81" s="17">
        <v>44912</v>
      </c>
      <c r="C81" s="18"/>
      <c r="D81" s="18"/>
      <c r="E81" s="18"/>
      <c r="F81" s="18"/>
      <c r="G81" s="18"/>
      <c r="H81" s="22"/>
    </row>
    <row r="82" spans="1:8" x14ac:dyDescent="0.15">
      <c r="A82" s="186"/>
      <c r="B82" s="17">
        <v>44913</v>
      </c>
      <c r="C82" s="18"/>
      <c r="D82" s="18"/>
      <c r="E82" s="18"/>
      <c r="F82" s="18"/>
      <c r="G82" s="18"/>
      <c r="H82" s="22"/>
    </row>
    <row r="83" spans="1:8" x14ac:dyDescent="0.15">
      <c r="A83" s="186"/>
      <c r="B83" s="17">
        <v>44914</v>
      </c>
      <c r="C83" s="18"/>
      <c r="D83" s="18"/>
      <c r="E83" s="18"/>
      <c r="F83" s="18"/>
      <c r="G83" s="18"/>
      <c r="H83" s="22"/>
    </row>
    <row r="84" spans="1:8" x14ac:dyDescent="0.15">
      <c r="A84" s="186"/>
      <c r="B84" s="17">
        <v>44915</v>
      </c>
      <c r="C84" s="18"/>
      <c r="D84" s="18"/>
      <c r="E84" s="18"/>
      <c r="F84" s="18"/>
      <c r="G84" s="18"/>
      <c r="H84" s="22"/>
    </row>
    <row r="85" spans="1:8" x14ac:dyDescent="0.15">
      <c r="A85" s="186"/>
      <c r="B85" s="17">
        <v>44916</v>
      </c>
      <c r="C85" s="18"/>
      <c r="D85" s="18"/>
      <c r="E85" s="18"/>
      <c r="F85" s="18"/>
      <c r="G85" s="18"/>
      <c r="H85" s="22"/>
    </row>
    <row r="86" spans="1:8" x14ac:dyDescent="0.15">
      <c r="A86" s="186"/>
      <c r="B86" s="17">
        <v>44917</v>
      </c>
      <c r="C86" s="18"/>
      <c r="D86" s="18"/>
      <c r="E86" s="18"/>
      <c r="F86" s="18"/>
      <c r="G86" s="18"/>
      <c r="H86" s="22"/>
    </row>
    <row r="87" spans="1:8" x14ac:dyDescent="0.15">
      <c r="A87" s="186"/>
      <c r="B87" s="17">
        <v>44918</v>
      </c>
      <c r="C87" s="18"/>
      <c r="D87" s="18"/>
      <c r="E87" s="18"/>
      <c r="F87" s="18"/>
      <c r="G87" s="18"/>
      <c r="H87" s="22"/>
    </row>
    <row r="88" spans="1:8" x14ac:dyDescent="0.15">
      <c r="A88" s="186"/>
      <c r="B88" s="17">
        <v>44919</v>
      </c>
      <c r="C88" s="18"/>
      <c r="D88" s="18"/>
      <c r="E88" s="18"/>
      <c r="F88" s="18"/>
      <c r="G88" s="18"/>
      <c r="H88" s="22"/>
    </row>
    <row r="89" spans="1:8" x14ac:dyDescent="0.15">
      <c r="A89" s="186"/>
      <c r="B89" s="17">
        <v>44920</v>
      </c>
      <c r="C89" s="18"/>
      <c r="D89" s="18"/>
      <c r="E89" s="18"/>
      <c r="F89" s="18"/>
      <c r="G89" s="18"/>
      <c r="H89" s="22"/>
    </row>
    <row r="90" spans="1:8" x14ac:dyDescent="0.15">
      <c r="A90" s="186"/>
      <c r="B90" s="17">
        <v>44921</v>
      </c>
      <c r="C90" s="18"/>
      <c r="D90" s="18"/>
      <c r="E90" s="18"/>
      <c r="F90" s="18"/>
      <c r="G90" s="18"/>
      <c r="H90" s="22"/>
    </row>
    <row r="91" spans="1:8" x14ac:dyDescent="0.15">
      <c r="A91" s="186"/>
      <c r="B91" s="17">
        <v>44922</v>
      </c>
      <c r="C91" s="18"/>
      <c r="D91" s="18"/>
      <c r="E91" s="18"/>
      <c r="F91" s="18"/>
      <c r="G91" s="18"/>
      <c r="H91" s="22"/>
    </row>
    <row r="92" spans="1:8" x14ac:dyDescent="0.15">
      <c r="A92" s="186"/>
      <c r="B92" s="17">
        <v>44923</v>
      </c>
      <c r="C92" s="18"/>
      <c r="D92" s="18"/>
      <c r="E92" s="18"/>
      <c r="F92" s="18"/>
      <c r="G92" s="18"/>
      <c r="H92" s="22"/>
    </row>
    <row r="93" spans="1:8" x14ac:dyDescent="0.15">
      <c r="A93" s="186"/>
      <c r="B93" s="17">
        <v>44924</v>
      </c>
      <c r="C93" s="18"/>
      <c r="D93" s="18"/>
      <c r="E93" s="18"/>
      <c r="F93" s="18"/>
      <c r="G93" s="18"/>
      <c r="H93" s="22"/>
    </row>
    <row r="94" spans="1:8" x14ac:dyDescent="0.15">
      <c r="A94" s="186"/>
      <c r="B94" s="17">
        <v>44925</v>
      </c>
      <c r="C94" s="18"/>
      <c r="D94" s="18"/>
      <c r="E94" s="18"/>
      <c r="F94" s="18"/>
      <c r="G94" s="18"/>
      <c r="H94" s="22"/>
    </row>
    <row r="95" spans="1:8" x14ac:dyDescent="0.15">
      <c r="A95" s="187"/>
      <c r="B95" s="17">
        <v>44926</v>
      </c>
      <c r="C95" s="18"/>
      <c r="D95" s="18"/>
      <c r="E95" s="18"/>
      <c r="F95" s="18"/>
      <c r="G95" s="18"/>
      <c r="H95" s="22"/>
    </row>
    <row r="96" spans="1:8" x14ac:dyDescent="0.15">
      <c r="A96" s="181" t="s">
        <v>79</v>
      </c>
      <c r="B96" s="17">
        <v>44927</v>
      </c>
      <c r="C96" s="18"/>
      <c r="D96" s="18"/>
      <c r="E96" s="18"/>
      <c r="F96" s="18"/>
      <c r="G96" s="18"/>
      <c r="H96" s="22"/>
    </row>
    <row r="97" spans="1:8" x14ac:dyDescent="0.15">
      <c r="A97" s="181"/>
      <c r="B97" s="17">
        <v>44928</v>
      </c>
      <c r="C97" s="18"/>
      <c r="D97" s="18"/>
      <c r="E97" s="18"/>
      <c r="F97" s="18"/>
      <c r="G97" s="18"/>
      <c r="H97" s="22"/>
    </row>
    <row r="98" spans="1:8" x14ac:dyDescent="0.15">
      <c r="A98" s="181"/>
      <c r="B98" s="17">
        <v>44929</v>
      </c>
      <c r="C98" s="18"/>
      <c r="D98" s="18"/>
      <c r="E98" s="18"/>
      <c r="F98" s="18"/>
      <c r="G98" s="18"/>
      <c r="H98" s="22"/>
    </row>
    <row r="99" spans="1:8" x14ac:dyDescent="0.15">
      <c r="A99" s="181"/>
      <c r="B99" s="17">
        <v>44930</v>
      </c>
      <c r="C99" s="18"/>
      <c r="D99" s="18"/>
      <c r="E99" s="18"/>
      <c r="F99" s="18"/>
      <c r="G99" s="18"/>
      <c r="H99" s="22"/>
    </row>
    <row r="100" spans="1:8" x14ac:dyDescent="0.15">
      <c r="A100" s="181"/>
      <c r="B100" s="17">
        <v>44931</v>
      </c>
      <c r="C100" s="18"/>
      <c r="D100" s="18"/>
      <c r="E100" s="18"/>
      <c r="F100" s="18"/>
      <c r="G100" s="18"/>
      <c r="H100" s="22"/>
    </row>
    <row r="101" spans="1:8" x14ac:dyDescent="0.15">
      <c r="A101" s="181"/>
      <c r="B101" s="17">
        <v>44932</v>
      </c>
      <c r="C101" s="18"/>
      <c r="D101" s="18"/>
      <c r="E101" s="18"/>
      <c r="F101" s="18"/>
      <c r="G101" s="18"/>
      <c r="H101" s="22"/>
    </row>
    <row r="102" spans="1:8" x14ac:dyDescent="0.15">
      <c r="A102" s="181"/>
      <c r="B102" s="17">
        <v>44933</v>
      </c>
      <c r="C102" s="18"/>
      <c r="D102" s="18"/>
      <c r="E102" s="18"/>
      <c r="F102" s="18"/>
      <c r="G102" s="18"/>
      <c r="H102" s="22"/>
    </row>
    <row r="103" spans="1:8" x14ac:dyDescent="0.15">
      <c r="A103" s="181"/>
      <c r="B103" s="17">
        <v>44934</v>
      </c>
      <c r="C103" s="18"/>
      <c r="D103" s="18"/>
      <c r="E103" s="18"/>
      <c r="F103" s="18"/>
      <c r="G103" s="18"/>
      <c r="H103" s="22"/>
    </row>
    <row r="104" spans="1:8" x14ac:dyDescent="0.15">
      <c r="A104" s="181"/>
      <c r="B104" s="17">
        <v>44935</v>
      </c>
      <c r="C104" s="18"/>
      <c r="D104" s="18"/>
      <c r="E104" s="18"/>
      <c r="F104" s="18"/>
      <c r="G104" s="18"/>
      <c r="H104" s="22"/>
    </row>
    <row r="105" spans="1:8" x14ac:dyDescent="0.15">
      <c r="A105" s="181"/>
      <c r="B105" s="17">
        <v>44936</v>
      </c>
      <c r="C105" s="18"/>
      <c r="D105" s="18"/>
      <c r="E105" s="18"/>
      <c r="F105" s="18"/>
      <c r="G105" s="18"/>
      <c r="H105" s="22"/>
    </row>
    <row r="106" spans="1:8" x14ac:dyDescent="0.15">
      <c r="A106" s="181"/>
      <c r="B106" s="17">
        <v>44937</v>
      </c>
      <c r="C106" s="18"/>
      <c r="D106" s="18"/>
      <c r="E106" s="18"/>
      <c r="F106" s="18"/>
      <c r="G106" s="18"/>
      <c r="H106" s="22"/>
    </row>
    <row r="107" spans="1:8" x14ac:dyDescent="0.15">
      <c r="A107" s="181"/>
      <c r="B107" s="17">
        <v>44938</v>
      </c>
      <c r="C107" s="18"/>
      <c r="D107" s="18"/>
      <c r="E107" s="18"/>
      <c r="F107" s="18"/>
      <c r="G107" s="18"/>
      <c r="H107" s="22"/>
    </row>
    <row r="108" spans="1:8" x14ac:dyDescent="0.15">
      <c r="A108" s="181"/>
      <c r="B108" s="17">
        <v>44939</v>
      </c>
      <c r="C108" s="18"/>
      <c r="D108" s="18"/>
      <c r="E108" s="18"/>
      <c r="F108" s="18"/>
      <c r="G108" s="18"/>
      <c r="H108" s="22"/>
    </row>
    <row r="109" spans="1:8" x14ac:dyDescent="0.15">
      <c r="A109" s="181"/>
      <c r="B109" s="17">
        <v>44940</v>
      </c>
      <c r="C109" s="18"/>
      <c r="D109" s="18"/>
      <c r="E109" s="18"/>
      <c r="F109" s="18"/>
      <c r="G109" s="18"/>
      <c r="H109" s="22"/>
    </row>
    <row r="110" spans="1:8" x14ac:dyDescent="0.15">
      <c r="A110" s="181"/>
      <c r="B110" s="17">
        <v>44941</v>
      </c>
      <c r="C110" s="18"/>
      <c r="D110" s="18"/>
      <c r="E110" s="18"/>
      <c r="F110" s="18"/>
      <c r="G110" s="18"/>
      <c r="H110" s="22"/>
    </row>
    <row r="111" spans="1:8" x14ac:dyDescent="0.15">
      <c r="A111" s="181"/>
      <c r="B111" s="17">
        <v>44942</v>
      </c>
      <c r="C111" s="18"/>
      <c r="D111" s="18"/>
      <c r="E111" s="18"/>
      <c r="F111" s="18"/>
      <c r="G111" s="18"/>
      <c r="H111" s="22"/>
    </row>
    <row r="112" spans="1:8" x14ac:dyDescent="0.15">
      <c r="A112" s="181"/>
      <c r="B112" s="17">
        <v>44943</v>
      </c>
      <c r="C112" s="18"/>
      <c r="D112" s="18"/>
      <c r="E112" s="18"/>
      <c r="F112" s="18"/>
      <c r="G112" s="18"/>
      <c r="H112" s="22"/>
    </row>
    <row r="113" spans="1:8" x14ac:dyDescent="0.15">
      <c r="A113" s="181"/>
      <c r="B113" s="17">
        <v>44944</v>
      </c>
      <c r="C113" s="18"/>
      <c r="D113" s="18"/>
      <c r="E113" s="18"/>
      <c r="F113" s="18"/>
      <c r="G113" s="18"/>
      <c r="H113" s="22"/>
    </row>
    <row r="114" spans="1:8" x14ac:dyDescent="0.15">
      <c r="A114" s="181"/>
      <c r="B114" s="17">
        <v>44945</v>
      </c>
      <c r="C114" s="18"/>
      <c r="D114" s="18"/>
      <c r="E114" s="18"/>
      <c r="F114" s="18"/>
      <c r="G114" s="18"/>
      <c r="H114" s="22"/>
    </row>
    <row r="115" spans="1:8" x14ac:dyDescent="0.15">
      <c r="A115" s="181"/>
      <c r="B115" s="17">
        <v>44946</v>
      </c>
      <c r="C115" s="18"/>
      <c r="D115" s="18"/>
      <c r="E115" s="18"/>
      <c r="F115" s="18"/>
      <c r="G115" s="18"/>
      <c r="H115" s="22"/>
    </row>
    <row r="116" spans="1:8" x14ac:dyDescent="0.15">
      <c r="A116" s="181"/>
      <c r="B116" s="17">
        <v>44947</v>
      </c>
      <c r="C116" s="18"/>
      <c r="D116" s="18"/>
      <c r="E116" s="18"/>
      <c r="F116" s="18"/>
      <c r="G116" s="18"/>
      <c r="H116" s="22"/>
    </row>
    <row r="117" spans="1:8" x14ac:dyDescent="0.15">
      <c r="A117" s="181"/>
      <c r="B117" s="17">
        <v>44948</v>
      </c>
      <c r="C117" s="18"/>
      <c r="D117" s="18"/>
      <c r="E117" s="18"/>
      <c r="F117" s="18"/>
      <c r="G117" s="18"/>
      <c r="H117" s="22"/>
    </row>
    <row r="118" spans="1:8" x14ac:dyDescent="0.15">
      <c r="A118" s="181"/>
      <c r="B118" s="17">
        <v>44949</v>
      </c>
      <c r="C118" s="18"/>
      <c r="D118" s="18"/>
      <c r="E118" s="18"/>
      <c r="F118" s="18"/>
      <c r="G118" s="18"/>
      <c r="H118" s="22"/>
    </row>
    <row r="119" spans="1:8" x14ac:dyDescent="0.15">
      <c r="A119" s="181"/>
      <c r="B119" s="17">
        <v>44950</v>
      </c>
      <c r="C119" s="18"/>
      <c r="D119" s="18"/>
      <c r="E119" s="18"/>
      <c r="F119" s="18"/>
      <c r="G119" s="18"/>
      <c r="H119" s="22"/>
    </row>
    <row r="120" spans="1:8" x14ac:dyDescent="0.15">
      <c r="A120" s="181"/>
      <c r="B120" s="17">
        <v>44951</v>
      </c>
      <c r="C120" s="18"/>
      <c r="D120" s="18"/>
      <c r="E120" s="18"/>
      <c r="F120" s="18"/>
      <c r="G120" s="18"/>
      <c r="H120" s="22"/>
    </row>
    <row r="121" spans="1:8" x14ac:dyDescent="0.15">
      <c r="A121" s="181"/>
      <c r="B121" s="17">
        <v>44952</v>
      </c>
      <c r="C121" s="18"/>
      <c r="D121" s="18"/>
      <c r="E121" s="18"/>
      <c r="F121" s="18"/>
      <c r="G121" s="18"/>
      <c r="H121" s="22"/>
    </row>
    <row r="122" spans="1:8" x14ac:dyDescent="0.15">
      <c r="A122" s="181"/>
      <c r="B122" s="17">
        <v>44953</v>
      </c>
      <c r="C122" s="18"/>
      <c r="D122" s="18"/>
      <c r="E122" s="18"/>
      <c r="F122" s="18"/>
      <c r="G122" s="18"/>
      <c r="H122" s="22"/>
    </row>
    <row r="123" spans="1:8" x14ac:dyDescent="0.15">
      <c r="A123" s="181"/>
      <c r="B123" s="17">
        <v>44954</v>
      </c>
      <c r="C123" s="18"/>
      <c r="D123" s="18"/>
      <c r="E123" s="18"/>
      <c r="F123" s="18"/>
      <c r="G123" s="18"/>
      <c r="H123" s="22"/>
    </row>
    <row r="124" spans="1:8" x14ac:dyDescent="0.15">
      <c r="A124" s="181"/>
      <c r="B124" s="17">
        <v>44955</v>
      </c>
      <c r="C124" s="18"/>
      <c r="D124" s="18"/>
      <c r="E124" s="18"/>
      <c r="F124" s="18"/>
      <c r="G124" s="18"/>
      <c r="H124" s="22"/>
    </row>
    <row r="125" spans="1:8" x14ac:dyDescent="0.15">
      <c r="A125" s="181"/>
      <c r="B125" s="17">
        <v>44956</v>
      </c>
      <c r="C125" s="18"/>
      <c r="D125" s="18"/>
      <c r="E125" s="18"/>
      <c r="F125" s="18"/>
      <c r="G125" s="18"/>
      <c r="H125" s="22"/>
    </row>
    <row r="126" spans="1:8" x14ac:dyDescent="0.15">
      <c r="A126" s="181"/>
      <c r="B126" s="17">
        <v>44957</v>
      </c>
      <c r="C126" s="18"/>
      <c r="D126" s="18"/>
      <c r="E126" s="18"/>
      <c r="F126" s="18"/>
      <c r="G126" s="18"/>
      <c r="H126" s="22"/>
    </row>
    <row r="127" spans="1:8" x14ac:dyDescent="0.15">
      <c r="A127" s="181"/>
      <c r="B127" s="17">
        <v>44958</v>
      </c>
      <c r="C127" s="18"/>
      <c r="D127" s="18"/>
      <c r="E127" s="18"/>
      <c r="F127" s="18"/>
      <c r="G127" s="18"/>
      <c r="H127" s="22"/>
    </row>
    <row r="128" spans="1:8" x14ac:dyDescent="0.15">
      <c r="A128" s="181"/>
      <c r="B128" s="17">
        <v>44959</v>
      </c>
      <c r="C128" s="18"/>
      <c r="D128" s="18"/>
      <c r="E128" s="18"/>
      <c r="F128" s="18"/>
      <c r="G128" s="18"/>
      <c r="H128" s="22"/>
    </row>
    <row r="129" spans="1:8" x14ac:dyDescent="0.15">
      <c r="A129" s="181"/>
      <c r="B129" s="17">
        <v>44960</v>
      </c>
      <c r="C129" s="18"/>
      <c r="D129" s="18"/>
      <c r="E129" s="18"/>
      <c r="F129" s="18"/>
      <c r="G129" s="18"/>
      <c r="H129" s="22"/>
    </row>
    <row r="130" spans="1:8" x14ac:dyDescent="0.15">
      <c r="A130" s="181"/>
      <c r="B130" s="17">
        <v>44961</v>
      </c>
      <c r="C130" s="18"/>
      <c r="D130" s="18"/>
      <c r="E130" s="18"/>
      <c r="F130" s="18"/>
      <c r="G130" s="18"/>
      <c r="H130" s="22"/>
    </row>
    <row r="131" spans="1:8" x14ac:dyDescent="0.15">
      <c r="A131" s="181"/>
      <c r="B131" s="17">
        <v>44962</v>
      </c>
      <c r="C131" s="18"/>
      <c r="D131" s="18"/>
      <c r="E131" s="18"/>
      <c r="F131" s="18"/>
      <c r="G131" s="18"/>
      <c r="H131" s="22"/>
    </row>
    <row r="132" spans="1:8" x14ac:dyDescent="0.15">
      <c r="A132" s="181"/>
      <c r="B132" s="17">
        <v>44963</v>
      </c>
      <c r="C132" s="18"/>
      <c r="D132" s="18"/>
      <c r="E132" s="18"/>
      <c r="F132" s="18"/>
      <c r="G132" s="18"/>
      <c r="H132" s="22"/>
    </row>
    <row r="133" spans="1:8" x14ac:dyDescent="0.15">
      <c r="A133" s="181"/>
      <c r="B133" s="17">
        <v>44964</v>
      </c>
      <c r="C133" s="18"/>
      <c r="D133" s="18"/>
      <c r="E133" s="18"/>
      <c r="F133" s="18"/>
      <c r="G133" s="18"/>
      <c r="H133" s="22"/>
    </row>
    <row r="134" spans="1:8" x14ac:dyDescent="0.15">
      <c r="A134" s="181"/>
      <c r="B134" s="17">
        <v>44965</v>
      </c>
      <c r="C134" s="18"/>
      <c r="D134" s="18"/>
      <c r="E134" s="18"/>
      <c r="F134" s="18"/>
      <c r="G134" s="18"/>
      <c r="H134" s="22"/>
    </row>
    <row r="135" spans="1:8" x14ac:dyDescent="0.15">
      <c r="A135" s="181"/>
      <c r="B135" s="17">
        <v>44966</v>
      </c>
      <c r="C135" s="18"/>
      <c r="D135" s="18"/>
      <c r="E135" s="18"/>
      <c r="F135" s="18"/>
      <c r="G135" s="18"/>
      <c r="H135" s="22"/>
    </row>
    <row r="136" spans="1:8" x14ac:dyDescent="0.15">
      <c r="A136" s="181"/>
      <c r="B136" s="17">
        <v>44967</v>
      </c>
      <c r="C136" s="18"/>
      <c r="D136" s="18"/>
      <c r="E136" s="18"/>
      <c r="F136" s="18"/>
      <c r="G136" s="18"/>
      <c r="H136" s="22"/>
    </row>
    <row r="137" spans="1:8" x14ac:dyDescent="0.15">
      <c r="A137" s="181"/>
      <c r="B137" s="17">
        <v>44968</v>
      </c>
      <c r="C137" s="18"/>
      <c r="D137" s="18"/>
      <c r="E137" s="18"/>
      <c r="F137" s="18"/>
      <c r="G137" s="18"/>
      <c r="H137" s="22"/>
    </row>
    <row r="138" spans="1:8" x14ac:dyDescent="0.15">
      <c r="A138" s="181"/>
      <c r="B138" s="17">
        <v>44969</v>
      </c>
      <c r="C138" s="18"/>
      <c r="D138" s="18"/>
      <c r="E138" s="18"/>
      <c r="F138" s="18"/>
      <c r="G138" s="18"/>
      <c r="H138" s="22"/>
    </row>
    <row r="139" spans="1:8" x14ac:dyDescent="0.15">
      <c r="A139" s="181"/>
      <c r="B139" s="17">
        <v>44970</v>
      </c>
      <c r="C139" s="18"/>
      <c r="D139" s="18"/>
      <c r="E139" s="18"/>
      <c r="F139" s="18"/>
      <c r="G139" s="18"/>
      <c r="H139" s="22"/>
    </row>
    <row r="140" spans="1:8" x14ac:dyDescent="0.15">
      <c r="A140" s="181"/>
      <c r="B140" s="17">
        <v>44971</v>
      </c>
      <c r="C140" s="18"/>
      <c r="D140" s="18"/>
      <c r="E140" s="18"/>
      <c r="F140" s="18"/>
      <c r="G140" s="18"/>
      <c r="H140" s="22"/>
    </row>
    <row r="141" spans="1:8" x14ac:dyDescent="0.15">
      <c r="A141" s="181"/>
      <c r="B141" s="17">
        <v>44972</v>
      </c>
      <c r="C141" s="18"/>
      <c r="D141" s="18"/>
      <c r="E141" s="18"/>
      <c r="F141" s="18"/>
      <c r="G141" s="18"/>
      <c r="H141" s="22"/>
    </row>
    <row r="142" spans="1:8" x14ac:dyDescent="0.15">
      <c r="A142" s="181"/>
      <c r="B142" s="17">
        <v>44973</v>
      </c>
      <c r="C142" s="18"/>
      <c r="D142" s="18"/>
      <c r="E142" s="18"/>
      <c r="F142" s="18"/>
      <c r="G142" s="18"/>
      <c r="H142" s="22"/>
    </row>
    <row r="143" spans="1:8" x14ac:dyDescent="0.15">
      <c r="A143" s="181"/>
      <c r="B143" s="17">
        <v>44974</v>
      </c>
      <c r="C143" s="18"/>
      <c r="D143" s="18"/>
      <c r="E143" s="18"/>
      <c r="F143" s="18"/>
      <c r="G143" s="18"/>
      <c r="H143" s="22"/>
    </row>
    <row r="144" spans="1:8" x14ac:dyDescent="0.15">
      <c r="A144" s="181"/>
      <c r="B144" s="17">
        <v>44975</v>
      </c>
      <c r="C144" s="18"/>
      <c r="D144" s="18"/>
      <c r="E144" s="18"/>
      <c r="F144" s="18"/>
      <c r="G144" s="18"/>
      <c r="H144" s="22"/>
    </row>
    <row r="145" spans="1:8" x14ac:dyDescent="0.15">
      <c r="A145" s="181"/>
      <c r="B145" s="17">
        <v>44976</v>
      </c>
      <c r="C145" s="18"/>
      <c r="D145" s="18"/>
      <c r="E145" s="18"/>
      <c r="F145" s="18"/>
      <c r="G145" s="18"/>
      <c r="H145" s="22"/>
    </row>
    <row r="146" spans="1:8" x14ac:dyDescent="0.15">
      <c r="A146" s="181"/>
      <c r="B146" s="17">
        <v>44977</v>
      </c>
      <c r="C146" s="18"/>
      <c r="D146" s="18"/>
      <c r="E146" s="18"/>
      <c r="F146" s="18"/>
      <c r="G146" s="18"/>
      <c r="H146" s="22"/>
    </row>
    <row r="147" spans="1:8" x14ac:dyDescent="0.15">
      <c r="A147" s="181"/>
      <c r="B147" s="17">
        <v>44978</v>
      </c>
      <c r="C147" s="18"/>
      <c r="D147" s="18"/>
      <c r="E147" s="18"/>
      <c r="F147" s="18"/>
      <c r="G147" s="18"/>
      <c r="H147" s="22"/>
    </row>
    <row r="148" spans="1:8" x14ac:dyDescent="0.15">
      <c r="A148" s="181"/>
      <c r="B148" s="17">
        <v>44979</v>
      </c>
      <c r="C148" s="18"/>
      <c r="D148" s="18"/>
      <c r="E148" s="18"/>
      <c r="F148" s="18"/>
      <c r="G148" s="18"/>
      <c r="H148" s="22"/>
    </row>
    <row r="149" spans="1:8" x14ac:dyDescent="0.15">
      <c r="A149" s="181"/>
      <c r="B149" s="17">
        <v>44980</v>
      </c>
      <c r="C149" s="18"/>
      <c r="D149" s="18"/>
      <c r="E149" s="18"/>
      <c r="F149" s="18"/>
      <c r="G149" s="18"/>
      <c r="H149" s="22"/>
    </row>
    <row r="150" spans="1:8" x14ac:dyDescent="0.15">
      <c r="A150" s="181"/>
      <c r="B150" s="17">
        <v>44981</v>
      </c>
      <c r="C150" s="18"/>
      <c r="D150" s="18"/>
      <c r="E150" s="18"/>
      <c r="F150" s="18"/>
      <c r="G150" s="18"/>
      <c r="H150" s="22"/>
    </row>
    <row r="151" spans="1:8" x14ac:dyDescent="0.15">
      <c r="A151" s="181"/>
      <c r="B151" s="17">
        <v>44982</v>
      </c>
      <c r="C151" s="18"/>
      <c r="D151" s="18"/>
      <c r="E151" s="18"/>
      <c r="F151" s="18"/>
      <c r="G151" s="18"/>
      <c r="H151" s="22"/>
    </row>
    <row r="152" spans="1:8" x14ac:dyDescent="0.15">
      <c r="A152" s="181"/>
      <c r="B152" s="17">
        <v>44983</v>
      </c>
      <c r="C152" s="18"/>
      <c r="D152" s="18"/>
      <c r="E152" s="18"/>
      <c r="F152" s="18"/>
      <c r="G152" s="18"/>
      <c r="H152" s="22"/>
    </row>
    <row r="153" spans="1:8" x14ac:dyDescent="0.15">
      <c r="A153" s="181"/>
      <c r="B153" s="17">
        <v>44984</v>
      </c>
      <c r="C153" s="18"/>
      <c r="D153" s="18"/>
      <c r="E153" s="18"/>
      <c r="F153" s="18"/>
      <c r="G153" s="18"/>
      <c r="H153" s="22"/>
    </row>
    <row r="154" spans="1:8" x14ac:dyDescent="0.15">
      <c r="A154" s="181"/>
      <c r="B154" s="17">
        <v>44985</v>
      </c>
      <c r="C154" s="18"/>
      <c r="D154" s="18"/>
      <c r="E154" s="18"/>
      <c r="F154" s="18"/>
      <c r="G154" s="18"/>
      <c r="H154" s="22"/>
    </row>
    <row r="155" spans="1:8" x14ac:dyDescent="0.15">
      <c r="A155" s="181"/>
      <c r="B155" s="17">
        <v>44986</v>
      </c>
      <c r="C155" s="18"/>
      <c r="D155" s="18"/>
      <c r="E155" s="18"/>
      <c r="F155" s="18"/>
      <c r="G155" s="18"/>
      <c r="H155" s="22"/>
    </row>
    <row r="156" spans="1:8" x14ac:dyDescent="0.15">
      <c r="A156" s="181"/>
      <c r="B156" s="17">
        <v>44987</v>
      </c>
      <c r="C156" s="18"/>
      <c r="D156" s="18"/>
      <c r="E156" s="18"/>
      <c r="F156" s="18"/>
      <c r="G156" s="18"/>
      <c r="H156" s="22"/>
    </row>
    <row r="157" spans="1:8" x14ac:dyDescent="0.15">
      <c r="A157" s="181"/>
      <c r="B157" s="17">
        <v>44988</v>
      </c>
      <c r="C157" s="18"/>
      <c r="D157" s="18"/>
      <c r="E157" s="18"/>
      <c r="F157" s="18"/>
      <c r="G157" s="18"/>
      <c r="H157" s="22"/>
    </row>
    <row r="158" spans="1:8" x14ac:dyDescent="0.15">
      <c r="A158" s="181"/>
      <c r="B158" s="17">
        <v>44989</v>
      </c>
      <c r="C158" s="18"/>
      <c r="D158" s="18"/>
      <c r="E158" s="18"/>
      <c r="F158" s="18"/>
      <c r="G158" s="18"/>
      <c r="H158" s="22"/>
    </row>
    <row r="159" spans="1:8" x14ac:dyDescent="0.15">
      <c r="A159" s="181"/>
      <c r="B159" s="17">
        <v>44990</v>
      </c>
      <c r="C159" s="18"/>
      <c r="D159" s="18"/>
      <c r="E159" s="18"/>
      <c r="F159" s="18"/>
      <c r="G159" s="18"/>
      <c r="H159" s="22"/>
    </row>
    <row r="160" spans="1:8" x14ac:dyDescent="0.15">
      <c r="A160" s="181"/>
      <c r="B160" s="17">
        <v>44991</v>
      </c>
      <c r="C160" s="18"/>
      <c r="D160" s="18"/>
      <c r="E160" s="18"/>
      <c r="F160" s="18"/>
      <c r="G160" s="18"/>
      <c r="H160" s="22"/>
    </row>
    <row r="161" spans="1:8" x14ac:dyDescent="0.15">
      <c r="A161" s="181"/>
      <c r="B161" s="17">
        <v>44992</v>
      </c>
      <c r="C161" s="18"/>
      <c r="D161" s="18"/>
      <c r="E161" s="18"/>
      <c r="F161" s="18"/>
      <c r="G161" s="18"/>
      <c r="H161" s="22"/>
    </row>
    <row r="162" spans="1:8" x14ac:dyDescent="0.15">
      <c r="A162" s="181"/>
      <c r="B162" s="17">
        <v>44993</v>
      </c>
      <c r="C162" s="18"/>
      <c r="D162" s="18"/>
      <c r="E162" s="18"/>
      <c r="F162" s="18"/>
      <c r="G162" s="18"/>
      <c r="H162" s="22"/>
    </row>
    <row r="163" spans="1:8" x14ac:dyDescent="0.15">
      <c r="A163" s="181"/>
      <c r="B163" s="17">
        <v>44994</v>
      </c>
      <c r="C163" s="18"/>
      <c r="D163" s="18"/>
      <c r="E163" s="18"/>
      <c r="F163" s="18"/>
      <c r="G163" s="18"/>
      <c r="H163" s="22"/>
    </row>
    <row r="164" spans="1:8" x14ac:dyDescent="0.15">
      <c r="A164" s="181"/>
      <c r="B164" s="17">
        <v>44995</v>
      </c>
      <c r="C164" s="18"/>
      <c r="D164" s="18"/>
      <c r="E164" s="18"/>
      <c r="F164" s="18"/>
      <c r="G164" s="18"/>
      <c r="H164" s="22"/>
    </row>
    <row r="165" spans="1:8" x14ac:dyDescent="0.15">
      <c r="A165" s="181"/>
      <c r="B165" s="17">
        <v>44996</v>
      </c>
      <c r="C165" s="18"/>
      <c r="D165" s="18"/>
      <c r="E165" s="18"/>
      <c r="F165" s="18"/>
      <c r="G165" s="18"/>
      <c r="H165" s="22"/>
    </row>
    <row r="166" spans="1:8" x14ac:dyDescent="0.15">
      <c r="A166" s="181"/>
      <c r="B166" s="17">
        <v>44997</v>
      </c>
      <c r="C166" s="18"/>
      <c r="D166" s="18"/>
      <c r="E166" s="18"/>
      <c r="F166" s="18"/>
      <c r="G166" s="18"/>
      <c r="H166" s="22"/>
    </row>
    <row r="167" spans="1:8" x14ac:dyDescent="0.15">
      <c r="A167" s="181"/>
      <c r="B167" s="17">
        <v>44998</v>
      </c>
      <c r="C167" s="18"/>
      <c r="D167" s="18"/>
      <c r="E167" s="18"/>
      <c r="F167" s="18"/>
      <c r="G167" s="18"/>
      <c r="H167" s="22"/>
    </row>
    <row r="168" spans="1:8" x14ac:dyDescent="0.15">
      <c r="A168" s="181"/>
      <c r="B168" s="17">
        <v>44999</v>
      </c>
      <c r="C168" s="18"/>
      <c r="D168" s="18"/>
      <c r="E168" s="18"/>
      <c r="F168" s="18"/>
      <c r="G168" s="18"/>
      <c r="H168" s="22"/>
    </row>
    <row r="169" spans="1:8" x14ac:dyDescent="0.15">
      <c r="A169" s="181"/>
      <c r="B169" s="17">
        <v>45000</v>
      </c>
      <c r="C169" s="18"/>
      <c r="D169" s="18"/>
      <c r="E169" s="18"/>
      <c r="F169" s="18"/>
      <c r="G169" s="18"/>
      <c r="H169" s="22"/>
    </row>
    <row r="170" spans="1:8" x14ac:dyDescent="0.15">
      <c r="A170" s="181"/>
      <c r="B170" s="17">
        <v>45001</v>
      </c>
      <c r="C170" s="18"/>
      <c r="D170" s="18"/>
      <c r="E170" s="18"/>
      <c r="F170" s="18"/>
      <c r="G170" s="18"/>
      <c r="H170" s="22"/>
    </row>
    <row r="171" spans="1:8" x14ac:dyDescent="0.15">
      <c r="A171" s="181"/>
      <c r="B171" s="17">
        <v>45002</v>
      </c>
      <c r="C171" s="18"/>
      <c r="D171" s="18"/>
      <c r="E171" s="18"/>
      <c r="F171" s="18"/>
      <c r="G171" s="18"/>
      <c r="H171" s="22"/>
    </row>
    <row r="172" spans="1:8" x14ac:dyDescent="0.15">
      <c r="A172" s="181"/>
      <c r="B172" s="17">
        <v>45003</v>
      </c>
      <c r="C172" s="18"/>
      <c r="D172" s="18"/>
      <c r="E172" s="18"/>
      <c r="F172" s="18"/>
      <c r="G172" s="18"/>
      <c r="H172" s="22"/>
    </row>
    <row r="173" spans="1:8" x14ac:dyDescent="0.15">
      <c r="A173" s="181"/>
      <c r="B173" s="17">
        <v>45004</v>
      </c>
      <c r="C173" s="18"/>
      <c r="D173" s="18"/>
      <c r="E173" s="18"/>
      <c r="F173" s="18"/>
      <c r="G173" s="18"/>
      <c r="H173" s="22"/>
    </row>
    <row r="174" spans="1:8" x14ac:dyDescent="0.15">
      <c r="A174" s="181"/>
      <c r="B174" s="17">
        <v>45005</v>
      </c>
      <c r="C174" s="18"/>
      <c r="D174" s="18"/>
      <c r="E174" s="18"/>
      <c r="F174" s="18"/>
      <c r="G174" s="18"/>
      <c r="H174" s="22"/>
    </row>
    <row r="175" spans="1:8" x14ac:dyDescent="0.15">
      <c r="A175" s="181"/>
      <c r="B175" s="17">
        <v>45006</v>
      </c>
      <c r="C175" s="18"/>
      <c r="D175" s="18"/>
      <c r="E175" s="18"/>
      <c r="F175" s="18"/>
      <c r="G175" s="18"/>
      <c r="H175" s="22"/>
    </row>
    <row r="176" spans="1:8" x14ac:dyDescent="0.15">
      <c r="A176" s="181"/>
      <c r="B176" s="17">
        <v>45007</v>
      </c>
      <c r="C176" s="18"/>
      <c r="D176" s="18"/>
      <c r="E176" s="18"/>
      <c r="F176" s="18"/>
      <c r="G176" s="18"/>
      <c r="H176" s="22"/>
    </row>
    <row r="177" spans="1:8" x14ac:dyDescent="0.15">
      <c r="A177" s="181"/>
      <c r="B177" s="17">
        <v>45008</v>
      </c>
      <c r="C177" s="18"/>
      <c r="D177" s="18"/>
      <c r="E177" s="18"/>
      <c r="F177" s="18"/>
      <c r="G177" s="18"/>
      <c r="H177" s="22"/>
    </row>
    <row r="178" spans="1:8" x14ac:dyDescent="0.15">
      <c r="A178" s="181"/>
      <c r="B178" s="17">
        <v>45009</v>
      </c>
      <c r="C178" s="18"/>
      <c r="D178" s="18"/>
      <c r="E178" s="18"/>
      <c r="F178" s="18"/>
      <c r="G178" s="18"/>
      <c r="H178" s="22"/>
    </row>
    <row r="179" spans="1:8" x14ac:dyDescent="0.15">
      <c r="A179" s="181"/>
      <c r="B179" s="17">
        <v>45010</v>
      </c>
      <c r="C179" s="18"/>
      <c r="D179" s="18"/>
      <c r="E179" s="18"/>
      <c r="F179" s="18"/>
      <c r="G179" s="18"/>
      <c r="H179" s="22"/>
    </row>
    <row r="180" spans="1:8" x14ac:dyDescent="0.15">
      <c r="A180" s="181"/>
      <c r="B180" s="17">
        <v>45011</v>
      </c>
      <c r="C180" s="18"/>
      <c r="D180" s="18"/>
      <c r="E180" s="18"/>
      <c r="F180" s="18"/>
      <c r="G180" s="18"/>
      <c r="H180" s="22"/>
    </row>
    <row r="181" spans="1:8" x14ac:dyDescent="0.15">
      <c r="A181" s="181"/>
      <c r="B181" s="17">
        <v>45012</v>
      </c>
      <c r="C181" s="18"/>
      <c r="D181" s="18"/>
      <c r="E181" s="18"/>
      <c r="F181" s="18"/>
      <c r="G181" s="18"/>
      <c r="H181" s="22"/>
    </row>
    <row r="182" spans="1:8" x14ac:dyDescent="0.15">
      <c r="A182" s="181"/>
      <c r="B182" s="17">
        <v>45013</v>
      </c>
      <c r="C182" s="18"/>
      <c r="D182" s="18"/>
      <c r="E182" s="18"/>
      <c r="F182" s="18"/>
      <c r="G182" s="18"/>
      <c r="H182" s="22"/>
    </row>
    <row r="183" spans="1:8" x14ac:dyDescent="0.15">
      <c r="A183" s="181"/>
      <c r="B183" s="17">
        <v>45014</v>
      </c>
      <c r="C183" s="18"/>
      <c r="D183" s="18"/>
      <c r="E183" s="18"/>
      <c r="F183" s="18"/>
      <c r="G183" s="18"/>
      <c r="H183" s="22"/>
    </row>
    <row r="184" spans="1:8" x14ac:dyDescent="0.15">
      <c r="A184" s="181"/>
      <c r="B184" s="17">
        <v>45015</v>
      </c>
      <c r="C184" s="18"/>
      <c r="D184" s="18"/>
      <c r="E184" s="18"/>
      <c r="F184" s="18"/>
      <c r="G184" s="18"/>
      <c r="H184" s="22"/>
    </row>
    <row r="185" spans="1:8" x14ac:dyDescent="0.15">
      <c r="A185" s="181"/>
      <c r="B185" s="17">
        <v>45016</v>
      </c>
      <c r="C185" s="18"/>
      <c r="D185" s="18"/>
      <c r="E185" s="18"/>
      <c r="F185" s="18"/>
      <c r="G185" s="18"/>
      <c r="H185" s="22"/>
    </row>
    <row r="186" spans="1:8" ht="19.5" thickBot="1" x14ac:dyDescent="0.2">
      <c r="A186" s="183" t="s">
        <v>6</v>
      </c>
      <c r="B186" s="184"/>
      <c r="C186" s="23">
        <f>SUM(C4:C185)</f>
        <v>0</v>
      </c>
      <c r="D186" s="23">
        <f t="shared" ref="D186:H186" si="0">SUM(D4:D185)</f>
        <v>0</v>
      </c>
      <c r="E186" s="23">
        <f t="shared" si="0"/>
        <v>0</v>
      </c>
      <c r="F186" s="23">
        <f t="shared" si="0"/>
        <v>0</v>
      </c>
      <c r="G186" s="23">
        <f t="shared" si="0"/>
        <v>0</v>
      </c>
      <c r="H186" s="24">
        <f t="shared" si="0"/>
        <v>0</v>
      </c>
    </row>
  </sheetData>
  <mergeCells count="5">
    <mergeCell ref="A96:A185"/>
    <mergeCell ref="A1:H1"/>
    <mergeCell ref="A186:B186"/>
    <mergeCell ref="A4:A95"/>
    <mergeCell ref="A3:B3"/>
  </mergeCells>
  <phoneticPr fontId="1"/>
  <pageMargins left="0.7" right="0.7" top="0.75" bottom="0.75" header="0.3" footer="0.3"/>
  <pageSetup paperSize="9" scale="7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実績報告書</vt:lpstr>
      <vt:lpstr>付帯する備品内訳書</vt:lpstr>
      <vt:lpstr>個人防護具使用数量管理表</vt:lpstr>
      <vt:lpstr>実績報告書!Print_Area</vt:lpstr>
      <vt:lpstr>付帯する備品内訳書!Print_Area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宮城県</cp:lastModifiedBy>
  <cp:lastPrinted>2023-11-08T04:21:18Z</cp:lastPrinted>
  <dcterms:created xsi:type="dcterms:W3CDTF">2017-11-02T00:47:03Z</dcterms:created>
  <dcterms:modified xsi:type="dcterms:W3CDTF">2023-11-10T06:33:51Z</dcterms:modified>
</cp:coreProperties>
</file>