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7.76\05　感染症対策班\00_班共有\フォルダ（整理中）\008_感染症対策関係\000_感染症発生時の随時対応（全数，集団）\☆疾病別フォルダ\■武漢肺炎（新型コロナ）\21_保健衛生設備補助金（外来・入院・検査機関）\2_入院協力医療機関\交付要綱\R5\04_要綱改正_1001\"/>
    </mc:Choice>
  </mc:AlternateContent>
  <bookViews>
    <workbookView xWindow="0" yWindow="0" windowWidth="27870" windowHeight="12795"/>
  </bookViews>
  <sheets>
    <sheet name="事業計画書" sheetId="7" r:id="rId1"/>
    <sheet name="付帯する備品内訳書" sheetId="9" r:id="rId2"/>
  </sheets>
  <definedNames>
    <definedName name="_xlnm.Print_Area" localSheetId="0">事業計画書!$A$1:$AM$103</definedName>
    <definedName name="_xlnm.Print_Area" localSheetId="1">付帯する備品内訳書!$A$1:$H$34</definedName>
  </definedNames>
  <calcPr calcId="162913"/>
</workbook>
</file>

<file path=xl/calcChain.xml><?xml version="1.0" encoding="utf-8"?>
<calcChain xmlns="http://schemas.openxmlformats.org/spreadsheetml/2006/main">
  <c r="CD34" i="7" l="1"/>
  <c r="CD23" i="7"/>
  <c r="BR70" i="7"/>
  <c r="BW70" i="7"/>
  <c r="AY96" i="7"/>
  <c r="BM70" i="7"/>
  <c r="BD81" i="7" s="1"/>
  <c r="AP81" i="7" s="1"/>
  <c r="BR68" i="7"/>
  <c r="BW68" i="7" s="1"/>
  <c r="BR66" i="7"/>
  <c r="BW66" i="7" s="1"/>
  <c r="BR64" i="7"/>
  <c r="BW64" i="7" s="1"/>
  <c r="BR62" i="7"/>
  <c r="BW62" i="7" s="1"/>
  <c r="BR60" i="7"/>
  <c r="BW60" i="7" s="1"/>
  <c r="BW58" i="7"/>
  <c r="BR58" i="7"/>
  <c r="BR56" i="7"/>
  <c r="BW56" i="7" s="1"/>
  <c r="BR50" i="7"/>
  <c r="BW50" i="7" s="1"/>
  <c r="BR48" i="7"/>
  <c r="BR44" i="7"/>
  <c r="BW44" i="7" s="1"/>
  <c r="CE34" i="7" l="1"/>
  <c r="BJ81" i="7"/>
  <c r="BQ90" i="7"/>
  <c r="BQ98" i="7" s="1"/>
  <c r="BW48" i="7"/>
  <c r="BP81" i="7" s="1"/>
  <c r="BV81" i="7" s="1"/>
  <c r="AY90" i="7" s="1"/>
  <c r="AY92" i="7" l="1"/>
  <c r="AY98" i="7" s="1"/>
  <c r="AD70" i="7"/>
  <c r="Y70" i="7"/>
  <c r="AD66" i="7"/>
  <c r="AI66" i="7" s="1"/>
  <c r="AD60" i="7"/>
  <c r="AI60" i="7"/>
  <c r="AD56" i="7"/>
  <c r="AI56" i="7" s="1"/>
  <c r="AD48" i="7"/>
  <c r="AD44" i="7"/>
  <c r="AI44" i="7" s="1"/>
  <c r="AD68" i="7"/>
  <c r="AI68" i="7" s="1"/>
  <c r="O30" i="9" l="1"/>
  <c r="N30" i="9"/>
  <c r="Q29" i="9"/>
  <c r="P29" i="9"/>
  <c r="Q28" i="9"/>
  <c r="P28" i="9"/>
  <c r="Q27" i="9"/>
  <c r="P27" i="9"/>
  <c r="Q26" i="9"/>
  <c r="P26" i="9"/>
  <c r="Q25" i="9"/>
  <c r="P25" i="9"/>
  <c r="Q24" i="9"/>
  <c r="P24" i="9"/>
  <c r="Q23" i="9"/>
  <c r="P23" i="9"/>
  <c r="Q22" i="9"/>
  <c r="P22" i="9"/>
  <c r="Q21" i="9"/>
  <c r="P21" i="9"/>
  <c r="Q20" i="9"/>
  <c r="P20" i="9"/>
  <c r="Q19" i="9"/>
  <c r="P19" i="9"/>
  <c r="Q18" i="9"/>
  <c r="P18" i="9"/>
  <c r="Q17" i="9"/>
  <c r="P17" i="9"/>
  <c r="Q16" i="9"/>
  <c r="P16" i="9"/>
  <c r="Q15" i="9"/>
  <c r="Q30" i="9" s="1"/>
  <c r="P15" i="9"/>
  <c r="P30" i="9" s="1"/>
  <c r="O14" i="9"/>
  <c r="O31" i="9" s="1"/>
  <c r="N14" i="9"/>
  <c r="N31" i="9" s="1"/>
  <c r="Q13" i="9"/>
  <c r="P13" i="9"/>
  <c r="Q12" i="9"/>
  <c r="P12" i="9"/>
  <c r="Q11" i="9"/>
  <c r="Q14" i="9" s="1"/>
  <c r="P11" i="9"/>
  <c r="P14" i="9" s="1"/>
  <c r="P31" i="9" s="1"/>
  <c r="Q31" i="9" l="1"/>
  <c r="F7" i="9" l="1"/>
  <c r="F5" i="9"/>
  <c r="C8" i="9"/>
  <c r="C7" i="9"/>
  <c r="C6" i="9"/>
  <c r="C5" i="9"/>
  <c r="H22" i="9" l="1"/>
  <c r="G22" i="9"/>
  <c r="H21" i="9"/>
  <c r="G21" i="9"/>
  <c r="H20" i="9"/>
  <c r="G20" i="9"/>
  <c r="H19" i="9"/>
  <c r="G19" i="9"/>
  <c r="H18" i="9"/>
  <c r="G18" i="9"/>
  <c r="H29" i="9"/>
  <c r="H28" i="9"/>
  <c r="H27" i="9"/>
  <c r="H26" i="9"/>
  <c r="H25" i="9"/>
  <c r="H24" i="9"/>
  <c r="H23" i="9"/>
  <c r="H17" i="9"/>
  <c r="H16" i="9"/>
  <c r="H15" i="9"/>
  <c r="H13" i="9"/>
  <c r="H12" i="9"/>
  <c r="H11" i="9"/>
  <c r="G29" i="9"/>
  <c r="G28" i="9"/>
  <c r="G27" i="9"/>
  <c r="G26" i="9"/>
  <c r="G25" i="9"/>
  <c r="G24" i="9"/>
  <c r="G23" i="9"/>
  <c r="G17" i="9"/>
  <c r="G16" i="9"/>
  <c r="G15" i="9"/>
  <c r="G13" i="9"/>
  <c r="G12" i="9"/>
  <c r="G11" i="9"/>
  <c r="G14" i="9" s="1"/>
  <c r="F30" i="9"/>
  <c r="E30" i="9"/>
  <c r="E31" i="9" s="1"/>
  <c r="H14" i="9"/>
  <c r="F14" i="9"/>
  <c r="E14" i="9"/>
  <c r="F31" i="9" l="1"/>
  <c r="H30" i="9"/>
  <c r="G30" i="9"/>
  <c r="G31" i="9" s="1"/>
  <c r="H31" i="9"/>
  <c r="K96" i="7" l="1"/>
  <c r="AD64" i="7"/>
  <c r="AI64" i="7" s="1"/>
  <c r="AD62" i="7"/>
  <c r="AI62" i="7" s="1"/>
  <c r="AD58" i="7"/>
  <c r="AI58" i="7" s="1"/>
  <c r="AD50" i="7"/>
  <c r="AI50" i="7" s="1"/>
  <c r="AI70" i="7" s="1"/>
  <c r="AB81" i="7" s="1"/>
  <c r="AH81" i="7" s="1"/>
  <c r="AI48" i="7"/>
  <c r="P81" i="7"/>
  <c r="B81" i="7" s="1"/>
  <c r="AC90" i="7" s="1"/>
  <c r="AC98" i="7" s="1"/>
  <c r="K90" i="7" l="1"/>
  <c r="V81" i="7"/>
  <c r="K92" i="7" l="1"/>
  <c r="K98" i="7" s="1"/>
</calcChain>
</file>

<file path=xl/sharedStrings.xml><?xml version="1.0" encoding="utf-8"?>
<sst xmlns="http://schemas.openxmlformats.org/spreadsheetml/2006/main" count="261" uniqueCount="118">
  <si>
    <t>数量</t>
    <rPh sb="0" eb="2">
      <t>スウリョウ</t>
    </rPh>
    <phoneticPr fontId="1"/>
  </si>
  <si>
    <t>計</t>
    <rPh sb="0" eb="1">
      <t>ケイ</t>
    </rPh>
    <phoneticPr fontId="1"/>
  </si>
  <si>
    <t>（円）</t>
    <rPh sb="1" eb="2">
      <t>エン</t>
    </rPh>
    <phoneticPr fontId="1"/>
  </si>
  <si>
    <t>分類</t>
    <rPh sb="0" eb="2">
      <t>ブンルイ</t>
    </rPh>
    <phoneticPr fontId="1"/>
  </si>
  <si>
    <t>設備名称</t>
    <rPh sb="0" eb="2">
      <t>セツビ</t>
    </rPh>
    <rPh sb="2" eb="4">
      <t>メイショウ</t>
    </rPh>
    <phoneticPr fontId="1"/>
  </si>
  <si>
    <t>自己資金</t>
    <rPh sb="0" eb="2">
      <t>ジコ</t>
    </rPh>
    <rPh sb="2" eb="4">
      <t>シキン</t>
    </rPh>
    <phoneticPr fontId="1"/>
  </si>
  <si>
    <t>合計</t>
    <rPh sb="0" eb="2">
      <t>ゴウケイ</t>
    </rPh>
    <phoneticPr fontId="1"/>
  </si>
  <si>
    <t>基準額</t>
    <rPh sb="0" eb="3">
      <t>キジュンガク</t>
    </rPh>
    <phoneticPr fontId="1"/>
  </si>
  <si>
    <t>選定額</t>
    <rPh sb="0" eb="2">
      <t>センテイ</t>
    </rPh>
    <rPh sb="2" eb="3">
      <t>ガク</t>
    </rPh>
    <phoneticPr fontId="1"/>
  </si>
  <si>
    <t>補助額</t>
    <rPh sb="0" eb="3">
      <t>ホジョガク</t>
    </rPh>
    <phoneticPr fontId="1"/>
  </si>
  <si>
    <t>マスク</t>
    <phoneticPr fontId="1"/>
  </si>
  <si>
    <t>ガウン</t>
    <phoneticPr fontId="1"/>
  </si>
  <si>
    <t>担当者TEL</t>
    <rPh sb="0" eb="3">
      <t>タントウシャ</t>
    </rPh>
    <phoneticPr fontId="1"/>
  </si>
  <si>
    <t>担当者メール</t>
    <rPh sb="0" eb="3">
      <t>タントウシャ</t>
    </rPh>
    <phoneticPr fontId="1"/>
  </si>
  <si>
    <t>（収入）</t>
    <rPh sb="1" eb="3">
      <t>シュウニュウ</t>
    </rPh>
    <phoneticPr fontId="1"/>
  </si>
  <si>
    <t>（支出）</t>
    <rPh sb="1" eb="3">
      <t>シシュツ</t>
    </rPh>
    <phoneticPr fontId="1"/>
  </si>
  <si>
    <t>ゴーグル</t>
    <phoneticPr fontId="1"/>
  </si>
  <si>
    <t>グローブ</t>
    <phoneticPr fontId="1"/>
  </si>
  <si>
    <t>キャップ</t>
    <phoneticPr fontId="1"/>
  </si>
  <si>
    <t>フェイスシールド</t>
    <phoneticPr fontId="1"/>
  </si>
  <si>
    <t>付帯する備品</t>
    <rPh sb="0" eb="2">
      <t>フタイ</t>
    </rPh>
    <rPh sb="4" eb="6">
      <t>ビヒン</t>
    </rPh>
    <phoneticPr fontId="1"/>
  </si>
  <si>
    <t>規格
型番等</t>
    <rPh sb="0" eb="2">
      <t>キカク</t>
    </rPh>
    <rPh sb="3" eb="5">
      <t>カタバン</t>
    </rPh>
    <rPh sb="5" eb="6">
      <t>トウ</t>
    </rPh>
    <phoneticPr fontId="1"/>
  </si>
  <si>
    <t>代 表 者 名</t>
    <rPh sb="0" eb="1">
      <t>ダイ</t>
    </rPh>
    <rPh sb="2" eb="3">
      <t>ヒョウ</t>
    </rPh>
    <rPh sb="4" eb="5">
      <t>シャ</t>
    </rPh>
    <rPh sb="6" eb="7">
      <t>メイ</t>
    </rPh>
    <phoneticPr fontId="1"/>
  </si>
  <si>
    <t>１　目的</t>
    <rPh sb="2" eb="4">
      <t>モクテキ</t>
    </rPh>
    <phoneticPr fontId="1"/>
  </si>
  <si>
    <t>その他（</t>
    <rPh sb="2" eb="3">
      <t>タ</t>
    </rPh>
    <phoneticPr fontId="1"/>
  </si>
  <si>
    <t>）</t>
    <phoneticPr fontId="1"/>
  </si>
  <si>
    <t>２　診療実績</t>
    <rPh sb="2" eb="4">
      <t>シンリョウ</t>
    </rPh>
    <rPh sb="4" eb="6">
      <t>ジッセキ</t>
    </rPh>
    <phoneticPr fontId="1"/>
  </si>
  <si>
    <t>施　設　名</t>
    <rPh sb="0" eb="1">
      <t>シ</t>
    </rPh>
    <rPh sb="2" eb="3">
      <t>セツ</t>
    </rPh>
    <rPh sb="4" eb="5">
      <t>メイ</t>
    </rPh>
    <phoneticPr fontId="1"/>
  </si>
  <si>
    <t>所　在　地</t>
    <rPh sb="0" eb="1">
      <t>ショ</t>
    </rPh>
    <rPh sb="2" eb="3">
      <t>ザイ</t>
    </rPh>
    <rPh sb="4" eb="5">
      <t>チ</t>
    </rPh>
    <phoneticPr fontId="1"/>
  </si>
  <si>
    <t>担 当 者 名</t>
    <rPh sb="0" eb="1">
      <t>タン</t>
    </rPh>
    <rPh sb="2" eb="3">
      <t>トウ</t>
    </rPh>
    <rPh sb="4" eb="5">
      <t>シャ</t>
    </rPh>
    <rPh sb="6" eb="7">
      <t>メイ</t>
    </rPh>
    <phoneticPr fontId="1"/>
  </si>
  <si>
    <t>日です。）</t>
    <phoneticPr fontId="1"/>
  </si>
  <si>
    <t>月</t>
    <rPh sb="0" eb="1">
      <t>ガツ</t>
    </rPh>
    <phoneticPr fontId="1"/>
  </si>
  <si>
    <t>年</t>
    <rPh sb="0" eb="1">
      <t>ネン</t>
    </rPh>
    <phoneticPr fontId="1"/>
  </si>
  <si>
    <t>４　設備整備の内容及び補助金額</t>
    <rPh sb="2" eb="4">
      <t>セツビ</t>
    </rPh>
    <rPh sb="4" eb="6">
      <t>セイビ</t>
    </rPh>
    <rPh sb="7" eb="9">
      <t>ナイヨウ</t>
    </rPh>
    <rPh sb="9" eb="10">
      <t>オヨ</t>
    </rPh>
    <rPh sb="11" eb="13">
      <t>ホジョ</t>
    </rPh>
    <rPh sb="13" eb="15">
      <t>キンガク</t>
    </rPh>
    <phoneticPr fontId="1"/>
  </si>
  <si>
    <t>実支出費
Ａ</t>
    <rPh sb="0" eb="4">
      <t>ジツシシュツヒ</t>
    </rPh>
    <phoneticPr fontId="1"/>
  </si>
  <si>
    <t>基準額
Ｂ</t>
    <rPh sb="0" eb="3">
      <t>キジュンガク</t>
    </rPh>
    <phoneticPr fontId="1"/>
  </si>
  <si>
    <t>HEPAフィルター付き空気清浄機
（陰圧対応可能な物に限る）</t>
    <phoneticPr fontId="1"/>
  </si>
  <si>
    <t>個人防護具</t>
    <rPh sb="0" eb="5">
      <t>コジンボウゴグ</t>
    </rPh>
    <phoneticPr fontId="1"/>
  </si>
  <si>
    <t>簡易ベッド</t>
    <rPh sb="0" eb="2">
      <t>カンイ</t>
    </rPh>
    <phoneticPr fontId="1"/>
  </si>
  <si>
    <t>HEPAフィルター付き
パーティション</t>
    <phoneticPr fontId="1"/>
  </si>
  <si>
    <t>簡易診察室</t>
    <rPh sb="0" eb="5">
      <t>カンイシンサツシツ</t>
    </rPh>
    <phoneticPr fontId="1"/>
  </si>
  <si>
    <r>
      <t xml:space="preserve">選定額
</t>
    </r>
    <r>
      <rPr>
        <b/>
        <sz val="6"/>
        <color theme="1"/>
        <rFont val="ＭＳ 明朝"/>
        <family val="1"/>
        <charset val="128"/>
      </rPr>
      <t>（ＡＢの低い額）</t>
    </r>
    <rPh sb="0" eb="2">
      <t>センテイ</t>
    </rPh>
    <rPh sb="2" eb="3">
      <t>ガク</t>
    </rPh>
    <rPh sb="8" eb="9">
      <t>ヒク</t>
    </rPh>
    <rPh sb="10" eb="11">
      <t>ガク</t>
    </rPh>
    <phoneticPr fontId="1"/>
  </si>
  <si>
    <t>一式</t>
    <rPh sb="0" eb="2">
      <t>イッシキ</t>
    </rPh>
    <phoneticPr fontId="1"/>
  </si>
  <si>
    <t>実支出額</t>
    <rPh sb="0" eb="3">
      <t>ジツシシュツ</t>
    </rPh>
    <rPh sb="3" eb="4">
      <t>ガク</t>
    </rPh>
    <phoneticPr fontId="1"/>
  </si>
  <si>
    <t>事業費における寄付金その他収入額</t>
    <rPh sb="0" eb="3">
      <t>ジギョウヒ</t>
    </rPh>
    <rPh sb="7" eb="10">
      <t>キフキン</t>
    </rPh>
    <rPh sb="12" eb="13">
      <t>タ</t>
    </rPh>
    <rPh sb="13" eb="15">
      <t>シュウニュウ</t>
    </rPh>
    <rPh sb="15" eb="16">
      <t>ガク</t>
    </rPh>
    <phoneticPr fontId="1"/>
  </si>
  <si>
    <t>総事業費</t>
    <rPh sb="0" eb="4">
      <t>ソウジギョウヒ</t>
    </rPh>
    <phoneticPr fontId="1"/>
  </si>
  <si>
    <t>繰越事業費</t>
    <rPh sb="0" eb="2">
      <t>クリコシ</t>
    </rPh>
    <rPh sb="2" eb="5">
      <t>ジギョウヒ</t>
    </rPh>
    <phoneticPr fontId="1"/>
  </si>
  <si>
    <t>県補助金</t>
    <rPh sb="0" eb="4">
      <t>ケンホジョキン</t>
    </rPh>
    <phoneticPr fontId="1"/>
  </si>
  <si>
    <t>借入金</t>
    <rPh sb="0" eb="3">
      <t>カリイレキン</t>
    </rPh>
    <phoneticPr fontId="1"/>
  </si>
  <si>
    <t>寄付金その他</t>
    <rPh sb="0" eb="3">
      <t>キフキン</t>
    </rPh>
    <rPh sb="5" eb="6">
      <t>タ</t>
    </rPh>
    <phoneticPr fontId="1"/>
  </si>
  <si>
    <t>（２）　その他参考となる書類</t>
    <phoneticPr fontId="1"/>
  </si>
  <si>
    <t>（円）</t>
    <phoneticPr fontId="1"/>
  </si>
  <si>
    <t>別紙１</t>
    <rPh sb="0" eb="2">
      <t>ベッシ</t>
    </rPh>
    <phoneticPr fontId="1"/>
  </si>
  <si>
    <t>※購入予定物品及び定価がわかるカタログ、見積書等を添付すること。</t>
    <phoneticPr fontId="1"/>
  </si>
  <si>
    <t>５　契約予定時期</t>
    <rPh sb="2" eb="4">
      <t>ケイヤク</t>
    </rPh>
    <rPh sb="4" eb="6">
      <t>ヨテイ</t>
    </rPh>
    <rPh sb="6" eb="8">
      <t>ジキ</t>
    </rPh>
    <phoneticPr fontId="1"/>
  </si>
  <si>
    <t>令和</t>
    <rPh sb="0" eb="2">
      <t>レイワ</t>
    </rPh>
    <phoneticPr fontId="1"/>
  </si>
  <si>
    <t>年</t>
    <rPh sb="0" eb="1">
      <t>ネン</t>
    </rPh>
    <phoneticPr fontId="1"/>
  </si>
  <si>
    <t>月</t>
    <rPh sb="0" eb="1">
      <t>ガツ</t>
    </rPh>
    <phoneticPr fontId="1"/>
  </si>
  <si>
    <t>日</t>
    <rPh sb="0" eb="1">
      <t>ニチ</t>
    </rPh>
    <phoneticPr fontId="1"/>
  </si>
  <si>
    <t>（１）　カタログ及び見積書</t>
    <phoneticPr fontId="1"/>
  </si>
  <si>
    <t>（本事業において直近で補助を受けたのは令和</t>
    <rPh sb="1" eb="4">
      <t>ホンジギョウ</t>
    </rPh>
    <rPh sb="8" eb="10">
      <t>チョッキン</t>
    </rPh>
    <rPh sb="11" eb="13">
      <t>ホジョ</t>
    </rPh>
    <rPh sb="14" eb="15">
      <t>ウ</t>
    </rPh>
    <rPh sb="19" eb="21">
      <t>レイワ</t>
    </rPh>
    <phoneticPr fontId="1"/>
  </si>
  <si>
    <t>年度です。）</t>
    <rPh sb="0" eb="2">
      <t>ネンド</t>
    </rPh>
    <phoneticPr fontId="1"/>
  </si>
  <si>
    <t>令和2年度、令和3年度、令和4年度、令和5年4月1日から9月30日までに本事業による補助を受けている。</t>
    <phoneticPr fontId="1"/>
  </si>
  <si>
    <t>これまでの間に、本事業の補助を受けたことがない。</t>
    <rPh sb="8" eb="11">
      <t>ホンジギョウ</t>
    </rPh>
    <rPh sb="12" eb="14">
      <t>ホジョ</t>
    </rPh>
    <rPh sb="15" eb="16">
      <t>ウ</t>
    </rPh>
    <phoneticPr fontId="1"/>
  </si>
  <si>
    <t>３　本事業における過去の補助実績</t>
    <rPh sb="2" eb="3">
      <t>ホン</t>
    </rPh>
    <rPh sb="3" eb="5">
      <t>ジギョウ</t>
    </rPh>
    <rPh sb="9" eb="11">
      <t>カコ</t>
    </rPh>
    <rPh sb="12" eb="14">
      <t>ホジョ</t>
    </rPh>
    <rPh sb="14" eb="16">
      <t>ジッセキ</t>
    </rPh>
    <phoneticPr fontId="1"/>
  </si>
  <si>
    <t>６　補助事業に係る収支決算書</t>
    <rPh sb="2" eb="4">
      <t>ホジョ</t>
    </rPh>
    <rPh sb="4" eb="6">
      <t>ジギョウ</t>
    </rPh>
    <rPh sb="7" eb="8">
      <t>カカ</t>
    </rPh>
    <rPh sb="9" eb="11">
      <t>シュウシ</t>
    </rPh>
    <rPh sb="11" eb="13">
      <t>ケッサン</t>
    </rPh>
    <rPh sb="13" eb="14">
      <t>ショ</t>
    </rPh>
    <phoneticPr fontId="1"/>
  </si>
  <si>
    <t>７　添付書類</t>
    <rPh sb="2" eb="4">
      <t>テンプ</t>
    </rPh>
    <rPh sb="4" eb="6">
      <t>ショルイ</t>
    </rPh>
    <phoneticPr fontId="1"/>
  </si>
  <si>
    <t>規格・型番等</t>
    <rPh sb="0" eb="2">
      <t>キカク</t>
    </rPh>
    <rPh sb="3" eb="5">
      <t>カタバン</t>
    </rPh>
    <rPh sb="5" eb="6">
      <t>トウ</t>
    </rPh>
    <phoneticPr fontId="1"/>
  </si>
  <si>
    <t>実支出費</t>
    <rPh sb="0" eb="3">
      <t>ジツシシュツ</t>
    </rPh>
    <rPh sb="3" eb="4">
      <t>ヒ</t>
    </rPh>
    <phoneticPr fontId="1"/>
  </si>
  <si>
    <t>選定額</t>
    <rPh sb="0" eb="3">
      <t>センテイガク</t>
    </rPh>
    <phoneticPr fontId="1"/>
  </si>
  <si>
    <t>簡易診察室に付帯する備品内訳</t>
    <phoneticPr fontId="1"/>
  </si>
  <si>
    <t>（円）</t>
  </si>
  <si>
    <t>小計</t>
    <rPh sb="0" eb="2">
      <t>ショウケイ</t>
    </rPh>
    <phoneticPr fontId="1"/>
  </si>
  <si>
    <r>
      <t>※簡易診察室の付帯する備品については、</t>
    </r>
    <r>
      <rPr>
        <u/>
        <sz val="11"/>
        <color rgb="FFFF0000"/>
        <rFont val="メイリオ"/>
        <family val="3"/>
        <charset val="128"/>
      </rPr>
      <t>簡易診察室内で使用するものであり</t>
    </r>
    <r>
      <rPr>
        <sz val="11"/>
        <color theme="1"/>
        <rFont val="メイリオ"/>
        <family val="3"/>
        <charset val="128"/>
      </rPr>
      <t>、</t>
    </r>
    <r>
      <rPr>
        <u/>
        <sz val="11"/>
        <color rgb="FFFF0000"/>
        <rFont val="メイリオ"/>
        <family val="3"/>
        <charset val="128"/>
      </rPr>
      <t>発熱患者の診察をするうえで最低限必要な備品</t>
    </r>
    <r>
      <rPr>
        <sz val="11"/>
        <color theme="1"/>
        <rFont val="メイリオ"/>
        <family val="3"/>
        <charset val="128"/>
      </rPr>
      <t>を想定しております。（付帯する備品を希望する場合は別添「導入理由書」を提出願います。）</t>
    </r>
    <rPh sb="68" eb="70">
      <t>フタイ</t>
    </rPh>
    <rPh sb="72" eb="74">
      <t>ビヒン</t>
    </rPh>
    <rPh sb="75" eb="77">
      <t>キボウ</t>
    </rPh>
    <rPh sb="79" eb="81">
      <t>バアイ</t>
    </rPh>
    <rPh sb="82" eb="84">
      <t>ベッテン</t>
    </rPh>
    <rPh sb="85" eb="87">
      <t>ドウニュウ</t>
    </rPh>
    <rPh sb="87" eb="90">
      <t>リユウショ</t>
    </rPh>
    <rPh sb="92" eb="94">
      <t>テイシュツ</t>
    </rPh>
    <rPh sb="94" eb="95">
      <t>ネガ</t>
    </rPh>
    <phoneticPr fontId="1"/>
  </si>
  <si>
    <t>担当者メール</t>
    <rPh sb="0" eb="3">
      <t>タントウシャ</t>
    </rPh>
    <phoneticPr fontId="1"/>
  </si>
  <si>
    <t>担当者TEL</t>
    <rPh sb="0" eb="3">
      <t>タントウシャ</t>
    </rPh>
    <phoneticPr fontId="1"/>
  </si>
  <si>
    <t>施   設   名</t>
    <rPh sb="0" eb="1">
      <t>シ</t>
    </rPh>
    <rPh sb="4" eb="5">
      <t>セツ</t>
    </rPh>
    <rPh sb="8" eb="9">
      <t>ナ</t>
    </rPh>
    <phoneticPr fontId="1"/>
  </si>
  <si>
    <t>所   在   地</t>
    <rPh sb="0" eb="1">
      <t>ショ</t>
    </rPh>
    <rPh sb="4" eb="5">
      <t>ザイ</t>
    </rPh>
    <rPh sb="8" eb="9">
      <t>チ</t>
    </rPh>
    <phoneticPr fontId="1"/>
  </si>
  <si>
    <t>担 当 者 名</t>
    <rPh sb="0" eb="1">
      <t>タン</t>
    </rPh>
    <rPh sb="2" eb="3">
      <t>トウ</t>
    </rPh>
    <rPh sb="4" eb="5">
      <t>シャ</t>
    </rPh>
    <rPh sb="6" eb="7">
      <t>メイ</t>
    </rPh>
    <phoneticPr fontId="1"/>
  </si>
  <si>
    <t>代 表 者 名</t>
    <rPh sb="0" eb="1">
      <t>ダイ</t>
    </rPh>
    <rPh sb="2" eb="3">
      <t>ヒョウ</t>
    </rPh>
    <rPh sb="4" eb="5">
      <t>シャ</t>
    </rPh>
    <rPh sb="6" eb="7">
      <t>メイ</t>
    </rPh>
    <phoneticPr fontId="1"/>
  </si>
  <si>
    <t>簡易診察室に付帯する備品内訳
（記載例）</t>
    <rPh sb="16" eb="18">
      <t>キサイ</t>
    </rPh>
    <rPh sb="18" eb="19">
      <t>レイ</t>
    </rPh>
    <phoneticPr fontId="1"/>
  </si>
  <si>
    <t>○○簡易診察室</t>
    <rPh sb="2" eb="4">
      <t>カンイ</t>
    </rPh>
    <rPh sb="4" eb="7">
      <t>シンサツシツ</t>
    </rPh>
    <phoneticPr fontId="1"/>
  </si>
  <si>
    <t>ABC○○○○</t>
    <phoneticPr fontId="1"/>
  </si>
  <si>
    <t>①デスク</t>
    <phoneticPr fontId="1"/>
  </si>
  <si>
    <t>ABC○○○○</t>
  </si>
  <si>
    <t>②椅子</t>
    <rPh sb="1" eb="3">
      <t>イス</t>
    </rPh>
    <phoneticPr fontId="1"/>
  </si>
  <si>
    <t>③棚</t>
    <rPh sb="1" eb="2">
      <t>タナ</t>
    </rPh>
    <phoneticPr fontId="1"/>
  </si>
  <si>
    <t>④パーテーション</t>
    <phoneticPr fontId="1"/>
  </si>
  <si>
    <t>令和５年度　宮城県新型コロナウイルス感染症患者入院医療機関等設備整備事業計画書</t>
    <phoneticPr fontId="1"/>
  </si>
  <si>
    <t>新型コロナウイルス陽性患者の入院治療を行うため。</t>
    <phoneticPr fontId="1"/>
  </si>
  <si>
    <t>新型コロナウイルス感染症患者等を搬送する際に使用するため</t>
    <phoneticPr fontId="1"/>
  </si>
  <si>
    <t>令和2年から本日（実績報告日）までの間に、新型コロナウイルス感染症患者を受け入れた実績があり、G-MIS上に実績及び受入可能病床数等の入力を行っている。</t>
    <rPh sb="36" eb="37">
      <t>ウ</t>
    </rPh>
    <rPh sb="38" eb="39">
      <t>イ</t>
    </rPh>
    <rPh sb="41" eb="43">
      <t>ジッセキ</t>
    </rPh>
    <rPh sb="52" eb="53">
      <t>ジョウ</t>
    </rPh>
    <rPh sb="54" eb="56">
      <t>ジッセキ</t>
    </rPh>
    <rPh sb="56" eb="57">
      <t>オヨ</t>
    </rPh>
    <rPh sb="58" eb="60">
      <t>ウケイレ</t>
    </rPh>
    <rPh sb="60" eb="62">
      <t>カノウ</t>
    </rPh>
    <rPh sb="62" eb="65">
      <t>ビョウショウスウ</t>
    </rPh>
    <rPh sb="65" eb="66">
      <t>トウ</t>
    </rPh>
    <rPh sb="67" eb="69">
      <t>ニュウリョク</t>
    </rPh>
    <phoneticPr fontId="1"/>
  </si>
  <si>
    <t>（直近で新型コロナウイルス感染症患者を受け入れたのは令和</t>
    <rPh sb="19" eb="20">
      <t>ウ</t>
    </rPh>
    <rPh sb="21" eb="22">
      <t>イ</t>
    </rPh>
    <phoneticPr fontId="1"/>
  </si>
  <si>
    <t>これまでの間に、新型コロナウイルス感染症患者を受け入れた実績がないが、令和6年3月31日までに受け入れる予定であり、G-MISにより適時適切に報告を行う。</t>
    <rPh sb="47" eb="48">
      <t>ウ</t>
    </rPh>
    <rPh sb="49" eb="50">
      <t>イ</t>
    </rPh>
    <phoneticPr fontId="1"/>
  </si>
  <si>
    <t>※令和6年3月31日までに受け入れ実績がない場合、本事業の対象外となり、補助金の交付はできません。</t>
    <rPh sb="13" eb="14">
      <t>ウ</t>
    </rPh>
    <rPh sb="15" eb="16">
      <t>イ</t>
    </rPh>
    <rPh sb="17" eb="19">
      <t>ジッセキ</t>
    </rPh>
    <phoneticPr fontId="1"/>
  </si>
  <si>
    <t>簡易病室
及び付帯する備品</t>
    <rPh sb="0" eb="2">
      <t>カンイ</t>
    </rPh>
    <rPh sb="2" eb="4">
      <t>ビョウシツ</t>
    </rPh>
    <rPh sb="5" eb="6">
      <t>オヨ</t>
    </rPh>
    <rPh sb="7" eb="9">
      <t>フタイ</t>
    </rPh>
    <rPh sb="11" eb="13">
      <t>ビヒン</t>
    </rPh>
    <phoneticPr fontId="1"/>
  </si>
  <si>
    <t>簡易病室</t>
    <rPh sb="0" eb="2">
      <t>カンイ</t>
    </rPh>
    <rPh sb="2" eb="4">
      <t>ビョウシツ</t>
    </rPh>
    <phoneticPr fontId="1"/>
  </si>
  <si>
    <t>※令和2年度、令和3年度、令和4年度、令和5年4月1日から9月30日までに本事業による補助を受けた医療機関は、病</t>
    <phoneticPr fontId="1"/>
  </si>
  <si>
    <t>　棟単位（区画単位）による対応から病室単位による対応に伴い新規に必要となる設備及び個人防護具以外は対象</t>
    <phoneticPr fontId="1"/>
  </si>
  <si>
    <t>　外とする。</t>
    <phoneticPr fontId="1"/>
  </si>
  <si>
    <t>令和2年度、令和3年度、令和4年度、令和5年4月1日から9月30日までに本事業による補助を受けているが、病棟単位（区画単位）による対応から病室単位による対応に伴い新規に必要となる設備する予定である。</t>
    <rPh sb="93" eb="95">
      <t>ヨテイ</t>
    </rPh>
    <phoneticPr fontId="1"/>
  </si>
  <si>
    <t>人工呼吸器及び付帯する備品</t>
    <phoneticPr fontId="1"/>
  </si>
  <si>
    <t>新設・増設に伴う初度設備を購入するために必要な需要品（消耗品）及び備品</t>
    <phoneticPr fontId="1"/>
  </si>
  <si>
    <t>簡易陰圧装置</t>
    <rPh sb="0" eb="2">
      <t>カンイ</t>
    </rPh>
    <rPh sb="2" eb="4">
      <t>インアツ</t>
    </rPh>
    <rPh sb="4" eb="6">
      <t>ソウチ</t>
    </rPh>
    <phoneticPr fontId="1"/>
  </si>
  <si>
    <t>体外式膜型人工肺及び付帯する備品</t>
    <rPh sb="0" eb="2">
      <t>タイガイ</t>
    </rPh>
    <rPh sb="2" eb="3">
      <t>シキ</t>
    </rPh>
    <rPh sb="3" eb="4">
      <t>マク</t>
    </rPh>
    <rPh sb="4" eb="5">
      <t>ガタ</t>
    </rPh>
    <rPh sb="5" eb="7">
      <t>ジンコウ</t>
    </rPh>
    <rPh sb="7" eb="8">
      <t>ハイ</t>
    </rPh>
    <rPh sb="8" eb="9">
      <t>オヨ</t>
    </rPh>
    <rPh sb="10" eb="12">
      <t>フタイ</t>
    </rPh>
    <rPh sb="14" eb="16">
      <t>ビヒン</t>
    </rPh>
    <phoneticPr fontId="1"/>
  </si>
  <si>
    <t>※簡易病室とは、テントやプレハブなど簡易な構造をもち、緊急的かつ一時的に設置するものであって、新型コロナウ</t>
    <rPh sb="3" eb="5">
      <t>ビョウシツ</t>
    </rPh>
    <phoneticPr fontId="1"/>
  </si>
  <si>
    <t>　イルス感染症患者等に入院医療を提供する病室をいう。</t>
    <rPh sb="11" eb="13">
      <t>ニュウイン</t>
    </rPh>
    <rPh sb="13" eb="15">
      <t>イリョウ</t>
    </rPh>
    <rPh sb="16" eb="18">
      <t>テイキョウ</t>
    </rPh>
    <rPh sb="20" eb="22">
      <t>ビョウシツ</t>
    </rPh>
    <phoneticPr fontId="1"/>
  </si>
  <si>
    <t>※令和2年度、令和3年度、令和4年度、令和5年4月1日から9月30日までに本事業による補助を受けた医療機関は、病棟</t>
    <phoneticPr fontId="1"/>
  </si>
  <si>
    <t xml:space="preserve">  単位（区画単位）による対応から病室単位による対応に伴い新規に必要となる設備及び個人防護具以外は対象外とす</t>
    <phoneticPr fontId="1"/>
  </si>
  <si>
    <t>　る。</t>
    <phoneticPr fontId="1"/>
  </si>
  <si>
    <t>○○○○○○○○</t>
    <phoneticPr fontId="1"/>
  </si>
  <si>
    <t>記入例</t>
    <rPh sb="0" eb="3">
      <t>キニュウレイ</t>
    </rPh>
    <phoneticPr fontId="1"/>
  </si>
  <si>
    <t>○○○○病院</t>
    <phoneticPr fontId="1"/>
  </si>
  <si>
    <t>宮城　太郎</t>
    <phoneticPr fontId="1"/>
  </si>
  <si>
    <t>宮城県仙台市青葉区○○町○―○</t>
    <phoneticPr fontId="1"/>
  </si>
  <si>
    <t>宮城　次郎</t>
    <phoneticPr fontId="1"/>
  </si>
  <si>
    <t>022-○○○-○○○○</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</si>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</sst>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台&quot;"/>
    <numFmt numFmtId="178" formatCode="#,##0&quot;人分&quot;"/>
    <numFmt numFmtId="179" formatCode="#,##0&quot;床&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Ｐ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rgb="FFFF0000"/>
      <name val="ＭＳ 明朝"/>
      <family val="1"/>
      <charset val="128"/>
    </font>
    <font>
      <sz val="9"/>
      <color theme="1"/>
      <name val="ＭＳ 明朝"/>
      <family val="1"/>
      <charset val="128"/>
    </font>
    <font>
      <sz val="10.5"/>
      <color theme="1"/>
      <name val="ＭＳ 明朝"/>
      <family val="1"/>
      <charset val="128"/>
    </font>
    <font>
      <sz val="7"/>
      <color theme="1"/>
      <name val="ＭＳ 明朝"/>
      <family val="1"/>
      <charset val="128"/>
    </font>
    <font>
      <b/>
      <sz val="11"/>
      <color theme="1"/>
      <name val="ＭＳ 明朝"/>
      <family val="1"/>
      <charset val="128"/>
    </font>
    <font>
      <b/>
      <sz val="6"/>
      <color theme="1"/>
      <name val="ＭＳ 明朝"/>
      <family val="1"/>
      <charset val="128"/>
    </font>
    <font>
      <u/>
      <sz val="9"/>
      <color theme="1"/>
      <name val="ＭＳ 明朝"/>
      <family val="1"/>
      <charset val="128"/>
    </font>
    <font>
      <b/>
      <sz val="9"/>
      <color theme="1"/>
      <name val="ＭＳ 明朝"/>
      <family val="1"/>
      <charset val="128"/>
    </font>
    <font>
      <b/>
      <u/>
      <sz val="11"/>
      <color theme="1"/>
      <name val="ＭＳ 明朝"/>
      <family val="1"/>
      <charset val="128"/>
    </font>
    <font>
      <sz val="11"/>
      <color theme="1"/>
      <name val="メイリオ"/>
      <family val="3"/>
      <charset val="128"/>
    </font>
    <font>
      <sz val="16"/>
      <color theme="1"/>
      <name val="メイリオ"/>
      <family val="3"/>
      <charset val="128"/>
    </font>
    <font>
      <u/>
      <sz val="12"/>
      <color theme="1"/>
      <name val="メイリオ"/>
      <family val="3"/>
      <charset val="128"/>
    </font>
    <font>
      <sz val="20"/>
      <color theme="1"/>
      <name val="メイリオ"/>
      <family val="3"/>
      <charset val="128"/>
    </font>
    <font>
      <u/>
      <sz val="11"/>
      <color rgb="FFFF0000"/>
      <name val="メイリオ"/>
      <family val="3"/>
      <charset val="128"/>
    </font>
    <font>
      <sz val="36"/>
      <color theme="1"/>
      <name val="メイリオ"/>
      <family val="3"/>
      <charset val="128"/>
    </font>
    <font>
      <b/>
      <sz val="72"/>
      <color theme="1"/>
      <name val="ＭＳ 明朝"/>
      <family val="1"/>
      <charset val="128"/>
    </font>
    <font>
      <b/>
      <sz val="36"/>
      <color theme="1"/>
      <name val="ＭＳ 明朝"/>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C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76">
    <xf numFmtId="0" fontId="0" fillId="0" borderId="0" xfId="0">
      <alignment vertical="center"/>
    </xf>
    <xf numFmtId="0" fontId="4" fillId="0" borderId="0" xfId="0" applyFont="1" applyAlignment="1">
      <alignment vertical="center"/>
    </xf>
    <xf numFmtId="0" fontId="4" fillId="0" borderId="0" xfId="0" applyFont="1">
      <alignment vertical="center"/>
    </xf>
    <xf numFmtId="0" fontId="8" fillId="0" borderId="17" xfId="0" applyFont="1" applyBorder="1">
      <alignment vertical="center"/>
    </xf>
    <xf numFmtId="0" fontId="9" fillId="0" borderId="0" xfId="0" applyFont="1" applyAlignment="1">
      <alignment vertical="center"/>
    </xf>
    <xf numFmtId="0" fontId="16" fillId="0" borderId="0" xfId="0" applyFont="1">
      <alignment vertical="center"/>
    </xf>
    <xf numFmtId="0" fontId="17" fillId="0" borderId="0" xfId="0" applyFont="1" applyAlignment="1">
      <alignment horizontal="center" vertical="center"/>
    </xf>
    <xf numFmtId="38" fontId="17" fillId="0" borderId="0" xfId="1" applyFont="1" applyAlignment="1">
      <alignment horizontal="center" vertical="center"/>
    </xf>
    <xf numFmtId="38" fontId="18" fillId="0" borderId="0" xfId="1" applyFont="1" applyAlignment="1">
      <alignment horizontal="right" vertical="center"/>
    </xf>
    <xf numFmtId="38" fontId="16" fillId="0" borderId="0" xfId="1" applyFont="1">
      <alignment vertical="center"/>
    </xf>
    <xf numFmtId="0" fontId="16" fillId="0" borderId="12" xfId="0" applyFont="1" applyBorder="1">
      <alignment vertical="center"/>
    </xf>
    <xf numFmtId="0" fontId="16" fillId="0" borderId="3" xfId="0" applyFont="1" applyBorder="1">
      <alignment vertical="center"/>
    </xf>
    <xf numFmtId="0" fontId="16" fillId="0" borderId="2" xfId="0" applyFont="1" applyBorder="1">
      <alignment vertical="center"/>
    </xf>
    <xf numFmtId="0" fontId="16" fillId="4" borderId="1" xfId="0" applyFont="1" applyFill="1" applyBorder="1">
      <alignment vertical="center"/>
    </xf>
    <xf numFmtId="0" fontId="16" fillId="4" borderId="1" xfId="0" applyFont="1" applyFill="1" applyBorder="1" applyAlignment="1">
      <alignment horizontal="center" vertical="center"/>
    </xf>
    <xf numFmtId="38" fontId="16" fillId="4" borderId="1" xfId="1" applyFont="1" applyFill="1" applyBorder="1" applyAlignment="1">
      <alignment horizontal="center" vertical="center"/>
    </xf>
    <xf numFmtId="38" fontId="16" fillId="5" borderId="1" xfId="1" applyFont="1" applyFill="1" applyBorder="1" applyAlignment="1">
      <alignment vertical="center" shrinkToFit="1"/>
    </xf>
    <xf numFmtId="38" fontId="16" fillId="4" borderId="1" xfId="1" applyFont="1" applyFill="1" applyBorder="1" applyAlignment="1">
      <alignment vertical="center" shrinkToFit="1"/>
    </xf>
    <xf numFmtId="0" fontId="16" fillId="0" borderId="14" xfId="0" applyFont="1" applyBorder="1" applyAlignment="1">
      <alignment vertical="center" wrapText="1"/>
    </xf>
    <xf numFmtId="38" fontId="16" fillId="0" borderId="14" xfId="1" applyFont="1" applyBorder="1" applyAlignment="1">
      <alignment vertical="center" shrinkToFit="1"/>
    </xf>
    <xf numFmtId="0" fontId="16" fillId="0" borderId="20" xfId="0" applyFont="1" applyBorder="1" applyAlignment="1">
      <alignment vertical="center" wrapText="1"/>
    </xf>
    <xf numFmtId="38" fontId="16" fillId="0" borderId="20" xfId="1" applyFont="1" applyBorder="1" applyAlignment="1">
      <alignment vertical="center" shrinkToFit="1"/>
    </xf>
    <xf numFmtId="0" fontId="16" fillId="0" borderId="16" xfId="0" applyFont="1" applyBorder="1" applyAlignment="1">
      <alignment vertical="center" wrapText="1"/>
    </xf>
    <xf numFmtId="38" fontId="16" fillId="0" borderId="16" xfId="1" applyFont="1" applyBorder="1" applyAlignment="1">
      <alignment vertical="center" shrinkToFit="1"/>
    </xf>
    <xf numFmtId="0" fontId="16" fillId="0" borderId="1" xfId="0" applyFont="1" applyBorder="1" applyAlignment="1">
      <alignment horizontal="center" vertical="center"/>
    </xf>
    <xf numFmtId="38" fontId="16" fillId="0" borderId="1" xfId="1" applyFont="1" applyBorder="1" applyAlignment="1">
      <alignment horizontal="center" vertical="center"/>
    </xf>
    <xf numFmtId="0" fontId="16" fillId="4" borderId="1" xfId="0" applyFont="1" applyFill="1" applyBorder="1" applyAlignment="1">
      <alignment horizontal="center" vertical="center"/>
    </xf>
    <xf numFmtId="0" fontId="22" fillId="0" borderId="0" xfId="0" applyFont="1" applyAlignment="1">
      <alignment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shrinkToFit="1"/>
    </xf>
    <xf numFmtId="0" fontId="23" fillId="0" borderId="0" xfId="0" applyFont="1" applyAlignment="1">
      <alignment horizontal="center" vertical="center"/>
    </xf>
    <xf numFmtId="0" fontId="23" fillId="0" borderId="11" xfId="0" applyFont="1" applyBorder="1" applyAlignment="1">
      <alignment horizontal="center" vertical="center"/>
    </xf>
    <xf numFmtId="0" fontId="9" fillId="0" borderId="0" xfId="0" applyFont="1" applyAlignment="1">
      <alignment horizontal="left" vertical="center"/>
    </xf>
    <xf numFmtId="0" fontId="4" fillId="0" borderId="3" xfId="0" applyFont="1" applyBorder="1" applyAlignment="1">
      <alignment horizontal="center" vertical="center"/>
    </xf>
    <xf numFmtId="38" fontId="4" fillId="3" borderId="3" xfId="1" applyFont="1" applyFill="1" applyBorder="1" applyAlignment="1">
      <alignment horizontal="right" vertical="center" shrinkToFit="1"/>
    </xf>
    <xf numFmtId="38" fontId="4" fillId="3" borderId="1" xfId="1" applyFont="1" applyFill="1" applyBorder="1" applyAlignment="1">
      <alignment horizontal="right" vertical="center" shrinkToFit="1"/>
    </xf>
    <xf numFmtId="38" fontId="4" fillId="0" borderId="3" xfId="1" applyFont="1" applyBorder="1" applyAlignment="1">
      <alignment horizontal="right" vertical="center" shrinkToFit="1"/>
    </xf>
    <xf numFmtId="38" fontId="4" fillId="0" borderId="1" xfId="1" applyFont="1" applyBorder="1" applyAlignment="1">
      <alignment horizontal="right" vertical="center" shrinkToFit="1"/>
    </xf>
    <xf numFmtId="0" fontId="4" fillId="0" borderId="0" xfId="0" applyFont="1" applyAlignment="1">
      <alignment horizontal="left" vertical="center"/>
    </xf>
    <xf numFmtId="0" fontId="4" fillId="0" borderId="14" xfId="0" applyFont="1" applyBorder="1" applyAlignment="1">
      <alignment horizontal="center" vertical="center"/>
    </xf>
    <xf numFmtId="38" fontId="4" fillId="3" borderId="14" xfId="1" applyFont="1" applyFill="1" applyBorder="1" applyAlignment="1">
      <alignment horizontal="right" vertical="center" shrinkToFit="1"/>
    </xf>
    <xf numFmtId="0" fontId="4" fillId="0" borderId="16" xfId="0" applyFont="1" applyBorder="1" applyAlignment="1">
      <alignment horizontal="center" vertical="center"/>
    </xf>
    <xf numFmtId="38" fontId="4" fillId="3" borderId="16" xfId="1" applyFont="1" applyFill="1" applyBorder="1" applyAlignment="1">
      <alignment horizontal="right" vertical="center" shrinkToFit="1"/>
    </xf>
    <xf numFmtId="0" fontId="4" fillId="0" borderId="12" xfId="0" applyFont="1" applyBorder="1" applyAlignment="1">
      <alignment horizontal="center" vertical="center"/>
    </xf>
    <xf numFmtId="38" fontId="4" fillId="0" borderId="12" xfId="1" applyFont="1" applyBorder="1" applyAlignment="1">
      <alignment horizontal="right" vertical="center" shrinkToFit="1"/>
    </xf>
    <xf numFmtId="38" fontId="4" fillId="2" borderId="16" xfId="1" applyFont="1" applyFill="1" applyBorder="1" applyAlignment="1">
      <alignment horizontal="right" vertical="center" shrinkToFit="1"/>
    </xf>
    <xf numFmtId="38" fontId="4" fillId="2" borderId="14" xfId="1" applyFont="1" applyFill="1" applyBorder="1" applyAlignment="1">
      <alignment horizontal="right" vertical="center" shrinkToFit="1"/>
    </xf>
    <xf numFmtId="0" fontId="4" fillId="0" borderId="0" xfId="0" applyFont="1" applyAlignment="1">
      <alignment horizontal="center" vertical="center"/>
    </xf>
    <xf numFmtId="0" fontId="4" fillId="2" borderId="0" xfId="0" applyFont="1" applyFill="1" applyAlignment="1">
      <alignment horizontal="center" vertical="center"/>
    </xf>
    <xf numFmtId="0" fontId="13" fillId="0" borderId="0" xfId="0" applyFont="1" applyAlignment="1">
      <alignment horizontal="right"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Border="1" applyAlignment="1">
      <alignment horizontal="left" vertical="center"/>
    </xf>
    <xf numFmtId="0" fontId="11" fillId="0" borderId="1" xfId="0" applyFont="1" applyBorder="1" applyAlignment="1">
      <alignment horizontal="center" vertical="center"/>
    </xf>
    <xf numFmtId="0" fontId="14" fillId="0" borderId="1" xfId="0" applyFont="1" applyBorder="1" applyAlignment="1">
      <alignment horizontal="center" vertical="center" wrapText="1"/>
    </xf>
    <xf numFmtId="38" fontId="8" fillId="2" borderId="1" xfId="1" applyFont="1" applyFill="1" applyBorder="1" applyAlignment="1">
      <alignment horizontal="right" vertical="center" shrinkToFit="1"/>
    </xf>
    <xf numFmtId="38" fontId="15" fillId="3" borderId="1" xfId="1" applyFont="1" applyFill="1" applyBorder="1" applyAlignment="1">
      <alignment horizontal="right" vertical="center" shrinkToFit="1"/>
    </xf>
    <xf numFmtId="0" fontId="11" fillId="0" borderId="1" xfId="0" applyFont="1" applyBorder="1" applyAlignment="1">
      <alignment horizontal="center" vertical="center" shrinkToFit="1"/>
    </xf>
    <xf numFmtId="38" fontId="11" fillId="3" borderId="1" xfId="0" applyNumberFormat="1" applyFont="1" applyFill="1" applyBorder="1" applyAlignment="1">
      <alignment horizontal="right" vertical="center" shrinkToFit="1"/>
    </xf>
    <xf numFmtId="0" fontId="11" fillId="3" borderId="1" xfId="0" applyFont="1" applyFill="1" applyBorder="1" applyAlignment="1">
      <alignment horizontal="right" vertical="center" shrinkToFit="1"/>
    </xf>
    <xf numFmtId="38" fontId="11" fillId="3" borderId="1" xfId="1" applyFont="1" applyFill="1" applyBorder="1" applyAlignment="1">
      <alignment horizontal="right" vertical="center" shrinkToFit="1"/>
    </xf>
    <xf numFmtId="0" fontId="8" fillId="0" borderId="13" xfId="0" applyFont="1" applyBorder="1" applyAlignment="1">
      <alignment horizontal="left" vertical="center"/>
    </xf>
    <xf numFmtId="0" fontId="10" fillId="0" borderId="1" xfId="0" applyFont="1" applyBorder="1" applyAlignment="1">
      <alignment horizontal="left" vertical="center" wrapText="1" shrinkToFit="1"/>
    </xf>
    <xf numFmtId="0" fontId="10" fillId="0" borderId="1" xfId="0" applyFont="1" applyBorder="1" applyAlignment="1">
      <alignment horizontal="left" vertical="center" shrinkToFit="1"/>
    </xf>
    <xf numFmtId="0" fontId="4" fillId="2" borderId="1" xfId="0" applyFont="1" applyFill="1" applyBorder="1" applyAlignment="1">
      <alignment horizontal="left" vertical="center" shrinkToFit="1"/>
    </xf>
    <xf numFmtId="177" fontId="4" fillId="2" borderId="1" xfId="0" applyNumberFormat="1" applyFont="1" applyFill="1" applyBorder="1" applyAlignment="1">
      <alignment horizontal="right" vertical="center" shrinkToFit="1"/>
    </xf>
    <xf numFmtId="38" fontId="4" fillId="2" borderId="1" xfId="1" applyFont="1" applyFill="1" applyBorder="1" applyAlignment="1">
      <alignment horizontal="right" vertical="center" shrinkToFit="1"/>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4" fillId="2" borderId="1" xfId="0"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0" fontId="10" fillId="0" borderId="1" xfId="0" applyFont="1" applyBorder="1" applyAlignment="1">
      <alignment horizontal="left" vertical="center"/>
    </xf>
    <xf numFmtId="0" fontId="8" fillId="0" borderId="1" xfId="0" applyFont="1" applyBorder="1" applyAlignment="1">
      <alignment horizontal="center" vertical="center"/>
    </xf>
    <xf numFmtId="178" fontId="4" fillId="2" borderId="1" xfId="0" applyNumberFormat="1" applyFont="1" applyFill="1" applyBorder="1" applyAlignment="1">
      <alignment horizontal="right" vertical="center" shrinkToFit="1"/>
    </xf>
    <xf numFmtId="0" fontId="11" fillId="0" borderId="1" xfId="0" applyFont="1" applyBorder="1" applyAlignment="1">
      <alignment horizontal="center" vertical="center" wrapText="1"/>
    </xf>
    <xf numFmtId="0" fontId="10" fillId="0" borderId="4"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9"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0" xfId="0" applyFont="1" applyBorder="1" applyAlignment="1">
      <alignment horizontal="left" vertical="center" wrapText="1" shrinkToFit="1"/>
    </xf>
    <xf numFmtId="179" fontId="4" fillId="2" borderId="4"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179" fontId="4" fillId="2" borderId="5" xfId="0" applyNumberFormat="1" applyFont="1" applyFill="1" applyBorder="1" applyAlignment="1">
      <alignment horizontal="right" vertical="center" shrinkToFit="1"/>
    </xf>
    <xf numFmtId="179" fontId="4" fillId="2" borderId="7" xfId="0" applyNumberFormat="1" applyFont="1" applyFill="1" applyBorder="1" applyAlignment="1">
      <alignment horizontal="right" vertical="center" shrinkToFit="1"/>
    </xf>
    <xf numFmtId="179" fontId="4" fillId="2" borderId="0" xfId="0" applyNumberFormat="1" applyFont="1" applyFill="1" applyBorder="1" applyAlignment="1">
      <alignment horizontal="right" vertical="center" shrinkToFit="1"/>
    </xf>
    <xf numFmtId="179" fontId="4" fillId="2" borderId="9" xfId="0" applyNumberFormat="1" applyFont="1" applyFill="1" applyBorder="1" applyAlignment="1">
      <alignment horizontal="right" vertical="center" shrinkToFit="1"/>
    </xf>
    <xf numFmtId="179" fontId="4" fillId="2" borderId="8"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0" xfId="0" applyNumberFormat="1" applyFont="1" applyFill="1" applyBorder="1" applyAlignment="1">
      <alignment horizontal="right" vertical="center" shrinkToFit="1"/>
    </xf>
    <xf numFmtId="38" fontId="4" fillId="3" borderId="4" xfId="1" applyFont="1" applyFill="1" applyBorder="1" applyAlignment="1">
      <alignment horizontal="right" vertical="center" shrinkToFit="1"/>
    </xf>
    <xf numFmtId="38" fontId="4" fillId="3" borderId="13" xfId="1" applyFont="1" applyFill="1" applyBorder="1" applyAlignment="1">
      <alignment horizontal="right" vertical="center" shrinkToFit="1"/>
    </xf>
    <xf numFmtId="38" fontId="4" fillId="3" borderId="5" xfId="1" applyFont="1" applyFill="1" applyBorder="1" applyAlignment="1">
      <alignment horizontal="right" vertical="center" shrinkToFit="1"/>
    </xf>
    <xf numFmtId="38" fontId="4" fillId="3" borderId="7" xfId="1" applyFont="1" applyFill="1" applyBorder="1" applyAlignment="1">
      <alignment horizontal="right" vertical="center" shrinkToFit="1"/>
    </xf>
    <xf numFmtId="38" fontId="4" fillId="3" borderId="0" xfId="1" applyFont="1" applyFill="1" applyBorder="1" applyAlignment="1">
      <alignment horizontal="right" vertical="center" shrinkToFit="1"/>
    </xf>
    <xf numFmtId="38" fontId="4" fillId="3" borderId="9" xfId="1" applyFont="1" applyFill="1" applyBorder="1" applyAlignment="1">
      <alignment horizontal="right" vertical="center" shrinkToFit="1"/>
    </xf>
    <xf numFmtId="38" fontId="4" fillId="3" borderId="8" xfId="1" applyFont="1" applyFill="1" applyBorder="1" applyAlignment="1">
      <alignment horizontal="right" vertical="center" shrinkToFit="1"/>
    </xf>
    <xf numFmtId="38" fontId="4" fillId="3" borderId="11" xfId="1" applyFont="1" applyFill="1" applyBorder="1" applyAlignment="1">
      <alignment horizontal="right" vertical="center" shrinkToFit="1"/>
    </xf>
    <xf numFmtId="38" fontId="4" fillId="3" borderId="10" xfId="1" applyFont="1" applyFill="1" applyBorder="1" applyAlignment="1">
      <alignment horizontal="right" vertical="center" shrinkToFi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4" xfId="0" applyFont="1" applyBorder="1" applyAlignment="1">
      <alignment horizontal="left" vertical="center" wrapText="1"/>
    </xf>
    <xf numFmtId="0" fontId="9" fillId="0" borderId="13"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8" fillId="0" borderId="0" xfId="0" applyFont="1" applyAlignment="1">
      <alignment horizontal="left" vertical="center"/>
    </xf>
    <xf numFmtId="0" fontId="4" fillId="0" borderId="11" xfId="0" applyFont="1" applyBorder="1" applyAlignment="1">
      <alignment horizontal="left" vertical="center"/>
    </xf>
    <xf numFmtId="0" fontId="13" fillId="0" borderId="11" xfId="0" applyFont="1" applyBorder="1" applyAlignment="1">
      <alignment horizontal="right" vertical="center"/>
    </xf>
    <xf numFmtId="0" fontId="9" fillId="0" borderId="1" xfId="0" applyFont="1" applyBorder="1" applyAlignment="1">
      <alignment horizontal="left" vertical="center" wrapText="1"/>
    </xf>
    <xf numFmtId="0" fontId="9" fillId="0" borderId="14" xfId="0" applyFont="1" applyBorder="1" applyAlignment="1">
      <alignment horizontal="left" vertical="center" wrapText="1"/>
    </xf>
    <xf numFmtId="0" fontId="7" fillId="0" borderId="3" xfId="0" applyFont="1" applyBorder="1" applyAlignment="1">
      <alignment horizontal="left" vertical="center"/>
    </xf>
    <xf numFmtId="0" fontId="4" fillId="0" borderId="0" xfId="0" applyFont="1" applyBorder="1" applyAlignment="1">
      <alignment horizontal="left" vertical="center"/>
    </xf>
    <xf numFmtId="0" fontId="9" fillId="0" borderId="6" xfId="0" applyFont="1" applyBorder="1" applyAlignment="1">
      <alignment horizontal="left" vertical="center" wrapText="1"/>
    </xf>
    <xf numFmtId="0" fontId="9" fillId="0" borderId="19" xfId="0" applyFont="1" applyBorder="1" applyAlignment="1">
      <alignment horizontal="left" vertical="center" wrapText="1"/>
    </xf>
    <xf numFmtId="0" fontId="8" fillId="0" borderId="15" xfId="0" applyFont="1" applyBorder="1" applyAlignment="1">
      <alignment horizontal="right" vertical="center"/>
    </xf>
    <xf numFmtId="0" fontId="8" fillId="0" borderId="17" xfId="0" applyFont="1" applyBorder="1" applyAlignment="1">
      <alignment horizontal="right" vertical="center"/>
    </xf>
    <xf numFmtId="0" fontId="8" fillId="2" borderId="17"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9" fillId="0" borderId="0" xfId="0" applyFont="1" applyAlignment="1">
      <alignment horizontal="center" vertical="center" shrinkToFit="1"/>
    </xf>
    <xf numFmtId="0" fontId="8" fillId="0" borderId="18" xfId="0" applyFont="1" applyBorder="1" applyAlignment="1">
      <alignment horizontal="right" vertical="center"/>
    </xf>
    <xf numFmtId="0" fontId="8" fillId="0" borderId="16" xfId="0" applyFont="1" applyBorder="1" applyAlignment="1">
      <alignment horizontal="right" vertical="center"/>
    </xf>
    <xf numFmtId="0" fontId="8" fillId="2" borderId="18"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0" fontId="16" fillId="5"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3" xfId="0" applyFont="1" applyBorder="1" applyAlignment="1">
      <alignment horizontal="left" vertical="top" wrapText="1"/>
    </xf>
    <xf numFmtId="0" fontId="16" fillId="0" borderId="0" xfId="0" applyFont="1" applyAlignment="1">
      <alignment horizontal="left" vertical="top" wrapText="1"/>
    </xf>
    <xf numFmtId="0" fontId="16" fillId="3" borderId="1" xfId="0" applyFont="1" applyFill="1" applyBorder="1" applyAlignment="1">
      <alignment horizontal="center" vertical="center" shrinkToFit="1"/>
    </xf>
    <xf numFmtId="38" fontId="16" fillId="3" borderId="1" xfId="1" applyFont="1" applyFill="1" applyBorder="1" applyAlignment="1">
      <alignment horizontal="center" vertical="center" shrinkToFit="1"/>
    </xf>
    <xf numFmtId="0" fontId="21" fillId="0" borderId="0" xfId="0" applyFont="1" applyAlignment="1">
      <alignment horizontal="center" vertical="top" wrapText="1"/>
    </xf>
    <xf numFmtId="0" fontId="21" fillId="0" borderId="0" xfId="0" applyFont="1" applyAlignment="1">
      <alignment horizontal="center" vertical="top"/>
    </xf>
    <xf numFmtId="0" fontId="4" fillId="2" borderId="1"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protection locked="0"/>
    </xf>
    <xf numFmtId="0" fontId="4" fillId="0" borderId="0" xfId="0" applyFont="1" applyProtection="1">
      <alignment vertical="center"/>
      <protection locked="0"/>
    </xf>
    <xf numFmtId="0" fontId="4" fillId="2" borderId="1" xfId="0" applyFont="1" applyFill="1" applyBorder="1" applyAlignment="1" applyProtection="1">
      <alignment horizontal="left" vertical="center" shrinkToFit="1"/>
      <protection locked="0"/>
    </xf>
    <xf numFmtId="179" fontId="4" fillId="2" borderId="4" xfId="0" applyNumberFormat="1" applyFont="1" applyFill="1" applyBorder="1" applyAlignment="1" applyProtection="1">
      <alignment horizontal="right" vertical="center" shrinkToFit="1"/>
      <protection locked="0"/>
    </xf>
    <xf numFmtId="179" fontId="4" fillId="2" borderId="13" xfId="0" applyNumberFormat="1" applyFont="1" applyFill="1" applyBorder="1" applyAlignment="1" applyProtection="1">
      <alignment horizontal="right" vertical="center" shrinkToFit="1"/>
      <protection locked="0"/>
    </xf>
    <xf numFmtId="179" fontId="4" fillId="2" borderId="5" xfId="0" applyNumberFormat="1" applyFont="1" applyFill="1" applyBorder="1" applyAlignment="1" applyProtection="1">
      <alignment horizontal="right" vertical="center" shrinkToFit="1"/>
      <protection locked="0"/>
    </xf>
    <xf numFmtId="38" fontId="4" fillId="2" borderId="1" xfId="1" applyFont="1" applyFill="1" applyBorder="1" applyAlignment="1" applyProtection="1">
      <alignment horizontal="right" vertical="center" shrinkToFit="1"/>
      <protection locked="0"/>
    </xf>
    <xf numFmtId="179" fontId="4" fillId="2" borderId="7" xfId="0" applyNumberFormat="1" applyFont="1" applyFill="1" applyBorder="1" applyAlignment="1" applyProtection="1">
      <alignment horizontal="right" vertical="center" shrinkToFit="1"/>
      <protection locked="0"/>
    </xf>
    <xf numFmtId="179" fontId="4" fillId="2" borderId="0" xfId="0" applyNumberFormat="1" applyFont="1" applyFill="1" applyBorder="1" applyAlignment="1" applyProtection="1">
      <alignment horizontal="right" vertical="center" shrinkToFit="1"/>
      <protection locked="0"/>
    </xf>
    <xf numFmtId="179" fontId="4" fillId="2" borderId="9" xfId="0" applyNumberFormat="1" applyFont="1" applyFill="1" applyBorder="1" applyAlignment="1" applyProtection="1">
      <alignment horizontal="right" vertical="center" shrinkToFit="1"/>
      <protection locked="0"/>
    </xf>
    <xf numFmtId="179" fontId="4" fillId="2" borderId="8" xfId="0" applyNumberFormat="1" applyFont="1" applyFill="1" applyBorder="1" applyAlignment="1" applyProtection="1">
      <alignment horizontal="right" vertical="center" shrinkToFit="1"/>
      <protection locked="0"/>
    </xf>
    <xf numFmtId="179" fontId="4" fillId="2" borderId="11" xfId="0" applyNumberFormat="1" applyFont="1" applyFill="1" applyBorder="1" applyAlignment="1" applyProtection="1">
      <alignment horizontal="right" vertical="center" shrinkToFit="1"/>
      <protection locked="0"/>
    </xf>
    <xf numFmtId="179" fontId="4" fillId="2" borderId="10" xfId="0" applyNumberFormat="1" applyFont="1" applyFill="1" applyBorder="1" applyAlignment="1" applyProtection="1">
      <alignment horizontal="right" vertical="center" shrinkToFit="1"/>
      <protection locked="0"/>
    </xf>
    <xf numFmtId="177" fontId="4" fillId="2" borderId="1" xfId="0" applyNumberFormat="1" applyFont="1" applyFill="1" applyBorder="1" applyAlignment="1" applyProtection="1">
      <alignment horizontal="right" vertical="center" shrinkToFit="1"/>
      <protection locked="0"/>
    </xf>
    <xf numFmtId="178" fontId="4" fillId="2" borderId="1" xfId="0" applyNumberFormat="1" applyFont="1" applyFill="1" applyBorder="1" applyAlignment="1" applyProtection="1">
      <alignment horizontal="right" vertical="center" shrinkToFit="1"/>
      <protection locked="0"/>
    </xf>
    <xf numFmtId="179" fontId="4" fillId="2" borderId="1" xfId="0" applyNumberFormat="1" applyFont="1" applyFill="1" applyBorder="1" applyAlignment="1" applyProtection="1">
      <alignment horizontal="right" vertical="center" shrinkToFit="1"/>
      <protection locked="0"/>
    </xf>
    <xf numFmtId="0" fontId="4" fillId="2" borderId="1" xfId="0" applyFont="1" applyFill="1" applyBorder="1" applyAlignment="1" applyProtection="1">
      <alignment horizontal="right" vertical="center" shrinkToFit="1"/>
      <protection locked="0"/>
    </xf>
    <xf numFmtId="0" fontId="9" fillId="0" borderId="0" xfId="0" applyFont="1" applyAlignment="1" applyProtection="1">
      <alignment horizontal="center" vertical="center" shrinkToFit="1"/>
      <protection locked="0"/>
    </xf>
    <xf numFmtId="38" fontId="8" fillId="2" borderId="1" xfId="1" applyFont="1" applyFill="1" applyBorder="1" applyAlignment="1" applyProtection="1">
      <alignment horizontal="right" vertical="center" shrinkToFit="1"/>
      <protection locked="0"/>
    </xf>
    <xf numFmtId="0" fontId="4" fillId="2" borderId="0" xfId="0" applyFont="1" applyFill="1" applyAlignment="1" applyProtection="1">
      <alignment horizontal="center" vertical="center"/>
      <protection locked="0"/>
    </xf>
    <xf numFmtId="38" fontId="4" fillId="2" borderId="16" xfId="1" applyFont="1" applyFill="1" applyBorder="1" applyAlignment="1" applyProtection="1">
      <alignment horizontal="right" vertical="center" shrinkToFit="1"/>
      <protection locked="0"/>
    </xf>
    <xf numFmtId="38" fontId="4" fillId="2" borderId="14" xfId="1" applyFont="1" applyFill="1" applyBorder="1" applyAlignment="1" applyProtection="1">
      <alignment horizontal="right" vertical="center" shrinkToFit="1"/>
      <protection locked="0"/>
    </xf>
  </cellXfs>
  <cellStyles count="2">
    <cellStyle name="桁区切り" xfId="1" builtinId="6"/>
    <cellStyle name="標準" xfId="0" builtinId="0"/>
  </cellStyles>
  <dxfs count="2">
    <dxf>
      <font>
        <color theme="3" tint="0.79998168889431442"/>
      </font>
    </dxf>
    <dxf>
      <fill>
        <patternFill>
          <bgColor theme="1" tint="0.14996795556505021"/>
        </patternFill>
      </fill>
    </dxf>
  </dxfs>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C$20" lockText="1" noThreeD="1"/>
</file>

<file path=xl/ctrlProps/ctrlProp5.xml><?xml version="1.0" encoding="utf-8"?>
<formControlPr xmlns="http://schemas.microsoft.com/office/spreadsheetml/2009/9/main" objectType="CheckBox" fmlaLink="$CC$23" lockText="1" noThreeD="1"/>
</file>

<file path=xl/ctrlProps/ctrlProp6.xml><?xml version="1.0" encoding="utf-8"?>
<formControlPr xmlns="http://schemas.microsoft.com/office/spreadsheetml/2009/9/main" objectType="CheckBox" fmlaLink="$CC$28" lockText="1" noThreeD="1"/>
</file>

<file path=xl/ctrlProps/ctrlProp7.xml><?xml version="1.0" encoding="utf-8"?>
<formControlPr xmlns="http://schemas.microsoft.com/office/spreadsheetml/2009/9/main" objectType="CheckBox" fmlaLink="$CC$34" lockText="1" noThreeD="1"/>
</file>

<file path=xl/ctrlProps/ctrlProp8.xml><?xml version="1.0" encoding="utf-8"?>
<formControlPr xmlns="http://schemas.microsoft.com/office/spreadsheetml/2009/9/main" objectType="CheckBox" fmlaLink="$CC$31"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13</xdr:row>
          <xdr:rowOff>95250</xdr:rowOff>
        </xdr:from>
        <xdr:to>
          <xdr:col>3</xdr:col>
          <xdr:colOff>95250</xdr:colOff>
          <xdr:row>15</xdr:row>
          <xdr:rowOff>76200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104775</xdr:rowOff>
        </xdr:from>
        <xdr:to>
          <xdr:col>3</xdr:col>
          <xdr:colOff>95250</xdr:colOff>
          <xdr:row>16</xdr:row>
          <xdr:rowOff>85725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95250</xdr:rowOff>
        </xdr:from>
        <xdr:to>
          <xdr:col>3</xdr:col>
          <xdr:colOff>95250</xdr:colOff>
          <xdr:row>17</xdr:row>
          <xdr:rowOff>76200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95250</xdr:rowOff>
        </xdr:from>
        <xdr:to>
          <xdr:col>3</xdr:col>
          <xdr:colOff>95250</xdr:colOff>
          <xdr:row>21</xdr:row>
          <xdr:rowOff>76200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85725</xdr:rowOff>
        </xdr:from>
        <xdr:to>
          <xdr:col>3</xdr:col>
          <xdr:colOff>104775</xdr:colOff>
          <xdr:row>24</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95250</xdr:rowOff>
        </xdr:from>
        <xdr:to>
          <xdr:col>3</xdr:col>
          <xdr:colOff>95250</xdr:colOff>
          <xdr:row>29</xdr:row>
          <xdr:rowOff>76200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85725</xdr:rowOff>
        </xdr:from>
        <xdr:to>
          <xdr:col>3</xdr:col>
          <xdr:colOff>104775</xdr:colOff>
          <xdr:row>35</xdr:row>
          <xdr:rowOff>66675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xdr:row>
          <xdr:rowOff>95250</xdr:rowOff>
        </xdr:from>
        <xdr:to>
          <xdr:col>3</xdr:col>
          <xdr:colOff>95250</xdr:colOff>
          <xdr:row>32</xdr:row>
          <xdr:rowOff>76200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13</xdr:row>
          <xdr:rowOff>95250</xdr:rowOff>
        </xdr:from>
        <xdr:to>
          <xdr:col>43</xdr:col>
          <xdr:colOff>95250</xdr:colOff>
          <xdr:row>15</xdr:row>
          <xdr:rowOff>76200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14</xdr:row>
          <xdr:rowOff>104775</xdr:rowOff>
        </xdr:from>
        <xdr:to>
          <xdr:col>43</xdr:col>
          <xdr:colOff>95250</xdr:colOff>
          <xdr:row>16</xdr:row>
          <xdr:rowOff>85725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15</xdr:row>
          <xdr:rowOff>95250</xdr:rowOff>
        </xdr:from>
        <xdr:to>
          <xdr:col>43</xdr:col>
          <xdr:colOff>95250</xdr:colOff>
          <xdr:row>17</xdr:row>
          <xdr:rowOff>76200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19</xdr:row>
          <xdr:rowOff>95250</xdr:rowOff>
        </xdr:from>
        <xdr:to>
          <xdr:col>43</xdr:col>
          <xdr:colOff>95250</xdr:colOff>
          <xdr:row>21</xdr:row>
          <xdr:rowOff>76200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22</xdr:row>
          <xdr:rowOff>85725</xdr:rowOff>
        </xdr:from>
        <xdr:to>
          <xdr:col>43</xdr:col>
          <xdr:colOff>104775</xdr:colOff>
          <xdr:row>24</xdr:row>
          <xdr:rowOff>66675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xdr:row>
          <xdr:rowOff>95250</xdr:rowOff>
        </xdr:from>
        <xdr:to>
          <xdr:col>43</xdr:col>
          <xdr:colOff>95250</xdr:colOff>
          <xdr:row>29</xdr:row>
          <xdr:rowOff>76200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33</xdr:row>
          <xdr:rowOff>85725</xdr:rowOff>
        </xdr:from>
        <xdr:to>
          <xdr:col>43</xdr:col>
          <xdr:colOff>104775</xdr:colOff>
          <xdr:row>35</xdr:row>
          <xdr:rowOff>66675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30</xdr:row>
          <xdr:rowOff>95250</xdr:rowOff>
        </xdr:from>
        <xdr:to>
          <xdr:col>43</xdr:col>
          <xdr:colOff>95250</xdr:colOff>
          <xdr:row>32</xdr:row>
          <xdr:rowOff>76200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124810</xdr:colOff>
      <xdr:row>17</xdr:row>
      <xdr:rowOff>157655</xdr:rowOff>
    </xdr:from>
    <xdr:to>
      <xdr:col>79</xdr:col>
      <xdr:colOff>85396</xdr:colOff>
      <xdr:row>25</xdr:row>
      <xdr:rowOff>91964</xdr:rowOff>
    </xdr:to>
    <xdr:sp macro="" textlink="">
      <xdr:nvSpPr>
        <xdr:cNvPr id="19" name="正方形/長方形 18"/>
        <xdr:cNvSpPr/>
      </xdr:nvSpPr>
      <xdr:spPr>
        <a:xfrm>
          <a:off x="6785741" y="3061138"/>
          <a:ext cx="6792310" cy="1300654"/>
        </a:xfrm>
        <a:prstGeom prst="rect">
          <a:avLst/>
        </a:prstGeom>
        <a:noFill/>
        <a:ln w="38100">
          <a:solidFill>
            <a:srgbClr val="FF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57</xdr:col>
      <xdr:colOff>91965</xdr:colOff>
      <xdr:row>11</xdr:row>
      <xdr:rowOff>157655</xdr:rowOff>
    </xdr:from>
    <xdr:to>
      <xdr:col>79</xdr:col>
      <xdr:colOff>65689</xdr:colOff>
      <xdr:row>16</xdr:row>
      <xdr:rowOff>107403</xdr:rowOff>
    </xdr:to>
    <xdr:sp macro="" textlink="">
      <xdr:nvSpPr>
        <xdr:cNvPr id="20" name="四角形吹き出し 19">
          <a:extLst>
            <a:ext uri="{FF2B5EF4-FFF2-40B4-BE49-F238E27FC236}">
              <a16:creationId xmlns:a16="http://schemas.microsoft.com/office/drawing/2014/main" id="{00000000-0008-0000-0100-000005000000}"/>
            </a:ext>
          </a:extLst>
        </xdr:cNvPr>
        <xdr:cNvSpPr/>
      </xdr:nvSpPr>
      <xdr:spPr>
        <a:xfrm>
          <a:off x="9827172" y="2036379"/>
          <a:ext cx="3731172" cy="803714"/>
        </a:xfrm>
        <a:prstGeom prst="wedgeRectCallout">
          <a:avLst>
            <a:gd name="adj1" fmla="val -24131"/>
            <a:gd name="adj2" fmla="val 6919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診療実績が補助金交付の要件になっているため、必ずどちらかを選択願います。</a:t>
          </a:r>
          <a:endParaRPr kumimoji="1" lang="en-US" altLang="ja-JP" sz="1200" b="0">
            <a:solidFill>
              <a:schemeClr val="tx1"/>
            </a:solidFill>
            <a:effectLst/>
            <a:latin typeface="+mn-ea"/>
            <a:ea typeface="+mn-ea"/>
          </a:endParaRPr>
        </a:p>
        <a:p>
          <a:pPr algn="l"/>
          <a:r>
            <a:rPr kumimoji="1" lang="ja-JP" altLang="en-US" sz="1200" b="0">
              <a:solidFill>
                <a:schemeClr val="tx1"/>
              </a:solidFill>
              <a:effectLst/>
              <a:latin typeface="+mn-ea"/>
              <a:ea typeface="+mn-ea"/>
            </a:rPr>
            <a:t>なお、実績がある場合は、直近の日付を記入願います。</a:t>
          </a:r>
          <a:endParaRPr lang="ja-JP" altLang="ja-JP" sz="1000" b="0">
            <a:solidFill>
              <a:schemeClr val="tx1"/>
            </a:solidFill>
            <a:effectLst/>
          </a:endParaRPr>
        </a:p>
      </xdr:txBody>
    </xdr:sp>
    <xdr:clientData fPrintsWithSheet="0"/>
  </xdr:twoCellAnchor>
  <xdr:twoCellAnchor>
    <xdr:from>
      <xdr:col>47</xdr:col>
      <xdr:colOff>26275</xdr:colOff>
      <xdr:row>20</xdr:row>
      <xdr:rowOff>137948</xdr:rowOff>
    </xdr:from>
    <xdr:to>
      <xdr:col>79</xdr:col>
      <xdr:colOff>19706</xdr:colOff>
      <xdr:row>22</xdr:row>
      <xdr:rowOff>6569</xdr:rowOff>
    </xdr:to>
    <xdr:sp macro="" textlink="">
      <xdr:nvSpPr>
        <xdr:cNvPr id="21" name="正方形/長方形 20"/>
        <xdr:cNvSpPr/>
      </xdr:nvSpPr>
      <xdr:spPr>
        <a:xfrm>
          <a:off x="8053551" y="3553810"/>
          <a:ext cx="5458810" cy="2102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39</xdr:col>
      <xdr:colOff>131378</xdr:colOff>
      <xdr:row>26</xdr:row>
      <xdr:rowOff>19706</xdr:rowOff>
    </xdr:from>
    <xdr:to>
      <xdr:col>79</xdr:col>
      <xdr:colOff>91964</xdr:colOff>
      <xdr:row>39</xdr:row>
      <xdr:rowOff>13137</xdr:rowOff>
    </xdr:to>
    <xdr:sp macro="" textlink="">
      <xdr:nvSpPr>
        <xdr:cNvPr id="22" name="正方形/長方形 21"/>
        <xdr:cNvSpPr/>
      </xdr:nvSpPr>
      <xdr:spPr>
        <a:xfrm>
          <a:off x="6792309" y="4460327"/>
          <a:ext cx="6792310" cy="221374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40</xdr:col>
      <xdr:colOff>13138</xdr:colOff>
      <xdr:row>39</xdr:row>
      <xdr:rowOff>144517</xdr:rowOff>
    </xdr:from>
    <xdr:to>
      <xdr:col>58</xdr:col>
      <xdr:colOff>45980</xdr:colOff>
      <xdr:row>44</xdr:row>
      <xdr:rowOff>26275</xdr:rowOff>
    </xdr:to>
    <xdr:sp macro="" textlink="">
      <xdr:nvSpPr>
        <xdr:cNvPr id="23" name="四角形吹き出し 22">
          <a:extLst>
            <a:ext uri="{FF2B5EF4-FFF2-40B4-BE49-F238E27FC236}">
              <a16:creationId xmlns:a16="http://schemas.microsoft.com/office/drawing/2014/main" id="{00000000-0008-0000-0100-000005000000}"/>
            </a:ext>
          </a:extLst>
        </xdr:cNvPr>
        <xdr:cNvSpPr/>
      </xdr:nvSpPr>
      <xdr:spPr>
        <a:xfrm>
          <a:off x="6844862" y="6805448"/>
          <a:ext cx="3107118" cy="735724"/>
        </a:xfrm>
        <a:prstGeom prst="wedgeRectCallout">
          <a:avLst>
            <a:gd name="adj1" fmla="val 30270"/>
            <a:gd name="adj2" fmla="val -5952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過去の補助状況を必ず選択してください。</a:t>
          </a:r>
          <a:endParaRPr kumimoji="1" lang="en-US" altLang="ja-JP" sz="1200" b="0">
            <a:solidFill>
              <a:schemeClr val="tx1"/>
            </a:solidFill>
            <a:effectLst/>
            <a:latin typeface="+mn-ea"/>
            <a:ea typeface="+mn-ea"/>
          </a:endParaRPr>
        </a:p>
        <a:p>
          <a:pPr algn="l"/>
          <a:r>
            <a:rPr kumimoji="1" lang="ja-JP" altLang="en-US" sz="1200" b="1" u="sng">
              <a:solidFill>
                <a:srgbClr val="FF0000"/>
              </a:solidFill>
              <a:effectLst/>
              <a:latin typeface="+mn-ea"/>
              <a:ea typeface="+mn-ea"/>
            </a:rPr>
            <a:t>過去に当事業により補助を受けている場合は、個人防護具以外は申請できません</a:t>
          </a:r>
          <a:r>
            <a:rPr kumimoji="1" lang="ja-JP" altLang="en-US" sz="1200" b="1">
              <a:solidFill>
                <a:srgbClr val="FF0000"/>
              </a:solidFill>
              <a:effectLst/>
              <a:latin typeface="+mn-ea"/>
              <a:ea typeface="+mn-ea"/>
            </a:rPr>
            <a:t>。</a:t>
          </a:r>
          <a:endParaRPr lang="ja-JP" altLang="ja-JP" sz="1000" b="1">
            <a:solidFill>
              <a:schemeClr val="tx1"/>
            </a:solidFill>
            <a:effectLst/>
          </a:endParaRPr>
        </a:p>
      </xdr:txBody>
    </xdr:sp>
    <xdr:clientData fPrintsWithSheet="0"/>
  </xdr:twoCellAnchor>
  <xdr:twoCellAnchor>
    <xdr:from>
      <xdr:col>49</xdr:col>
      <xdr:colOff>0</xdr:colOff>
      <xdr:row>49</xdr:row>
      <xdr:rowOff>13137</xdr:rowOff>
    </xdr:from>
    <xdr:to>
      <xdr:col>69</xdr:col>
      <xdr:colOff>13138</xdr:colOff>
      <xdr:row>55</xdr:row>
      <xdr:rowOff>39414</xdr:rowOff>
    </xdr:to>
    <xdr:sp macro="" textlink="">
      <xdr:nvSpPr>
        <xdr:cNvPr id="25" name="正方形/長方形 24"/>
        <xdr:cNvSpPr/>
      </xdr:nvSpPr>
      <xdr:spPr>
        <a:xfrm>
          <a:off x="8368862" y="8381999"/>
          <a:ext cx="3429000" cy="20757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30</xdr:col>
      <xdr:colOff>157655</xdr:colOff>
      <xdr:row>51</xdr:row>
      <xdr:rowOff>183930</xdr:rowOff>
    </xdr:from>
    <xdr:to>
      <xdr:col>48</xdr:col>
      <xdr:colOff>76091</xdr:colOff>
      <xdr:row>54</xdr:row>
      <xdr:rowOff>181430</xdr:rowOff>
    </xdr:to>
    <xdr:sp macro="" textlink="">
      <xdr:nvSpPr>
        <xdr:cNvPr id="26" name="四角形吹き出し 8"/>
        <xdr:cNvSpPr/>
      </xdr:nvSpPr>
      <xdr:spPr>
        <a:xfrm>
          <a:off x="5281448" y="9235964"/>
          <a:ext cx="2992712" cy="1022259"/>
        </a:xfrm>
        <a:custGeom>
          <a:avLst/>
          <a:gdLst>
            <a:gd name="connsiteX0" fmla="*/ 0 w 2992712"/>
            <a:gd name="connsiteY0" fmla="*/ 0 h 897758"/>
            <a:gd name="connsiteX1" fmla="*/ 1745749 w 2992712"/>
            <a:gd name="connsiteY1" fmla="*/ 0 h 897758"/>
            <a:gd name="connsiteX2" fmla="*/ 2911280 w 2992712"/>
            <a:gd name="connsiteY2" fmla="*/ -124501 h 897758"/>
            <a:gd name="connsiteX3" fmla="*/ 2493927 w 2992712"/>
            <a:gd name="connsiteY3" fmla="*/ 0 h 897758"/>
            <a:gd name="connsiteX4" fmla="*/ 2992712 w 2992712"/>
            <a:gd name="connsiteY4" fmla="*/ 0 h 897758"/>
            <a:gd name="connsiteX5" fmla="*/ 2992712 w 2992712"/>
            <a:gd name="connsiteY5" fmla="*/ 149626 h 897758"/>
            <a:gd name="connsiteX6" fmla="*/ 2992712 w 2992712"/>
            <a:gd name="connsiteY6" fmla="*/ 149626 h 897758"/>
            <a:gd name="connsiteX7" fmla="*/ 2992712 w 2992712"/>
            <a:gd name="connsiteY7" fmla="*/ 374066 h 897758"/>
            <a:gd name="connsiteX8" fmla="*/ 2992712 w 2992712"/>
            <a:gd name="connsiteY8" fmla="*/ 897758 h 897758"/>
            <a:gd name="connsiteX9" fmla="*/ 2493927 w 2992712"/>
            <a:gd name="connsiteY9" fmla="*/ 897758 h 897758"/>
            <a:gd name="connsiteX10" fmla="*/ 1745749 w 2992712"/>
            <a:gd name="connsiteY10" fmla="*/ 897758 h 897758"/>
            <a:gd name="connsiteX11" fmla="*/ 1745749 w 2992712"/>
            <a:gd name="connsiteY11" fmla="*/ 897758 h 897758"/>
            <a:gd name="connsiteX12" fmla="*/ 0 w 2992712"/>
            <a:gd name="connsiteY12" fmla="*/ 897758 h 897758"/>
            <a:gd name="connsiteX13" fmla="*/ 0 w 2992712"/>
            <a:gd name="connsiteY13" fmla="*/ 374066 h 897758"/>
            <a:gd name="connsiteX14" fmla="*/ 0 w 2992712"/>
            <a:gd name="connsiteY14" fmla="*/ 149626 h 897758"/>
            <a:gd name="connsiteX15" fmla="*/ 0 w 2992712"/>
            <a:gd name="connsiteY15" fmla="*/ 149626 h 897758"/>
            <a:gd name="connsiteX16" fmla="*/ 0 w 2992712"/>
            <a:gd name="connsiteY16" fmla="*/ 0 h 897758"/>
            <a:gd name="connsiteX0" fmla="*/ 0 w 2992712"/>
            <a:gd name="connsiteY0" fmla="*/ 124501 h 1022259"/>
            <a:gd name="connsiteX1" fmla="*/ 2159594 w 2992712"/>
            <a:gd name="connsiteY1" fmla="*/ 131070 h 1022259"/>
            <a:gd name="connsiteX2" fmla="*/ 2911280 w 2992712"/>
            <a:gd name="connsiteY2" fmla="*/ 0 h 1022259"/>
            <a:gd name="connsiteX3" fmla="*/ 2493927 w 2992712"/>
            <a:gd name="connsiteY3" fmla="*/ 124501 h 1022259"/>
            <a:gd name="connsiteX4" fmla="*/ 2992712 w 2992712"/>
            <a:gd name="connsiteY4" fmla="*/ 124501 h 1022259"/>
            <a:gd name="connsiteX5" fmla="*/ 2992712 w 2992712"/>
            <a:gd name="connsiteY5" fmla="*/ 274127 h 1022259"/>
            <a:gd name="connsiteX6" fmla="*/ 2992712 w 2992712"/>
            <a:gd name="connsiteY6" fmla="*/ 274127 h 1022259"/>
            <a:gd name="connsiteX7" fmla="*/ 2992712 w 2992712"/>
            <a:gd name="connsiteY7" fmla="*/ 498567 h 1022259"/>
            <a:gd name="connsiteX8" fmla="*/ 2992712 w 2992712"/>
            <a:gd name="connsiteY8" fmla="*/ 1022259 h 1022259"/>
            <a:gd name="connsiteX9" fmla="*/ 2493927 w 2992712"/>
            <a:gd name="connsiteY9" fmla="*/ 1022259 h 1022259"/>
            <a:gd name="connsiteX10" fmla="*/ 1745749 w 2992712"/>
            <a:gd name="connsiteY10" fmla="*/ 1022259 h 1022259"/>
            <a:gd name="connsiteX11" fmla="*/ 1745749 w 2992712"/>
            <a:gd name="connsiteY11" fmla="*/ 1022259 h 1022259"/>
            <a:gd name="connsiteX12" fmla="*/ 0 w 2992712"/>
            <a:gd name="connsiteY12" fmla="*/ 1022259 h 1022259"/>
            <a:gd name="connsiteX13" fmla="*/ 0 w 2992712"/>
            <a:gd name="connsiteY13" fmla="*/ 498567 h 1022259"/>
            <a:gd name="connsiteX14" fmla="*/ 0 w 2992712"/>
            <a:gd name="connsiteY14" fmla="*/ 274127 h 1022259"/>
            <a:gd name="connsiteX15" fmla="*/ 0 w 2992712"/>
            <a:gd name="connsiteY15" fmla="*/ 274127 h 1022259"/>
            <a:gd name="connsiteX16" fmla="*/ 0 w 2992712"/>
            <a:gd name="connsiteY16" fmla="*/ 124501 h 10222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92712" h="1022259">
              <a:moveTo>
                <a:pt x="0" y="124501"/>
              </a:moveTo>
              <a:lnTo>
                <a:pt x="2159594" y="131070"/>
              </a:lnTo>
              <a:lnTo>
                <a:pt x="2911280" y="0"/>
              </a:lnTo>
              <a:lnTo>
                <a:pt x="2493927" y="124501"/>
              </a:lnTo>
              <a:lnTo>
                <a:pt x="2992712" y="124501"/>
              </a:lnTo>
              <a:lnTo>
                <a:pt x="2992712" y="274127"/>
              </a:lnTo>
              <a:lnTo>
                <a:pt x="2992712" y="274127"/>
              </a:lnTo>
              <a:lnTo>
                <a:pt x="2992712" y="498567"/>
              </a:lnTo>
              <a:lnTo>
                <a:pt x="2992712" y="1022259"/>
              </a:lnTo>
              <a:lnTo>
                <a:pt x="2493927" y="1022259"/>
              </a:lnTo>
              <a:lnTo>
                <a:pt x="1745749" y="1022259"/>
              </a:lnTo>
              <a:lnTo>
                <a:pt x="1745749" y="1022259"/>
              </a:lnTo>
              <a:lnTo>
                <a:pt x="0" y="1022259"/>
              </a:lnTo>
              <a:lnTo>
                <a:pt x="0" y="498567"/>
              </a:lnTo>
              <a:lnTo>
                <a:pt x="0" y="274127"/>
              </a:lnTo>
              <a:lnTo>
                <a:pt x="0" y="274127"/>
              </a:lnTo>
              <a:lnTo>
                <a:pt x="0" y="124501"/>
              </a:lnTo>
              <a:close/>
            </a:path>
          </a:pathLst>
        </a:cu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rPr>
            <a:t>個人防護具は</a:t>
          </a:r>
          <a:r>
            <a:rPr kumimoji="1" lang="ja-JP" altLang="en-US" sz="1400" b="1" u="sng">
              <a:solidFill>
                <a:srgbClr val="FF0000"/>
              </a:solidFill>
            </a:rPr>
            <a:t>「対象期間」に使用した数量のみ</a:t>
          </a:r>
          <a:r>
            <a:rPr kumimoji="1" lang="ja-JP" altLang="en-US" sz="1400" b="0">
              <a:solidFill>
                <a:schemeClr val="tx1"/>
              </a:solidFill>
            </a:rPr>
            <a:t>が補助対象です。</a:t>
          </a:r>
          <a:endParaRPr kumimoji="1" lang="en-US" altLang="ja-JP" sz="1400" b="0">
            <a:solidFill>
              <a:schemeClr val="tx1"/>
            </a:solidFill>
          </a:endParaRPr>
        </a:p>
        <a:p>
          <a:pPr algn="l"/>
          <a:r>
            <a:rPr kumimoji="1" lang="ja-JP" altLang="en-US" sz="1400" b="0">
              <a:solidFill>
                <a:schemeClr val="tx1"/>
              </a:solidFill>
            </a:rPr>
            <a:t>詳細は</a:t>
          </a:r>
          <a:r>
            <a:rPr kumimoji="1" lang="en-US" altLang="ja-JP" sz="1400" b="0">
              <a:solidFill>
                <a:schemeClr val="tx1"/>
              </a:solidFill>
            </a:rPr>
            <a:t>Q</a:t>
          </a:r>
          <a:r>
            <a:rPr kumimoji="1" lang="ja-JP" altLang="en-US" sz="1400" b="0">
              <a:solidFill>
                <a:schemeClr val="tx1"/>
              </a:solidFill>
            </a:rPr>
            <a:t>＆</a:t>
          </a:r>
          <a:r>
            <a:rPr kumimoji="1" lang="en-US" altLang="ja-JP" sz="1400" b="0">
              <a:solidFill>
                <a:schemeClr val="tx1"/>
              </a:solidFill>
            </a:rPr>
            <a:t>A</a:t>
          </a:r>
          <a:r>
            <a:rPr kumimoji="1" lang="ja-JP" altLang="en-US" sz="1400" b="0">
              <a:solidFill>
                <a:schemeClr val="tx1"/>
              </a:solidFill>
            </a:rPr>
            <a:t>を確認願います。</a:t>
          </a:r>
        </a:p>
      </xdr:txBody>
    </xdr:sp>
    <xdr:clientData fPrintsWithSheet="0"/>
  </xdr:twoCellAnchor>
  <xdr:twoCellAnchor>
    <xdr:from>
      <xdr:col>48</xdr:col>
      <xdr:colOff>164224</xdr:colOff>
      <xdr:row>61</xdr:row>
      <xdr:rowOff>13138</xdr:rowOff>
    </xdr:from>
    <xdr:to>
      <xdr:col>69</xdr:col>
      <xdr:colOff>26276</xdr:colOff>
      <xdr:row>65</xdr:row>
      <xdr:rowOff>6569</xdr:rowOff>
    </xdr:to>
    <xdr:sp macro="" textlink="">
      <xdr:nvSpPr>
        <xdr:cNvPr id="27" name="正方形/長方形 26"/>
        <xdr:cNvSpPr/>
      </xdr:nvSpPr>
      <xdr:spPr>
        <a:xfrm>
          <a:off x="8362293" y="11456276"/>
          <a:ext cx="3448707" cy="67660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39</xdr:col>
      <xdr:colOff>78828</xdr:colOff>
      <xdr:row>66</xdr:row>
      <xdr:rowOff>118242</xdr:rowOff>
    </xdr:from>
    <xdr:to>
      <xdr:col>55</xdr:col>
      <xdr:colOff>124812</xdr:colOff>
      <xdr:row>72</xdr:row>
      <xdr:rowOff>19710</xdr:rowOff>
    </xdr:to>
    <xdr:sp macro="" textlink="">
      <xdr:nvSpPr>
        <xdr:cNvPr id="28" name="四角形吹き出し 27">
          <a:extLst>
            <a:ext uri="{FF2B5EF4-FFF2-40B4-BE49-F238E27FC236}">
              <a16:creationId xmlns:a16="http://schemas.microsoft.com/office/drawing/2014/main" id="{00000000-0008-0000-0100-000005000000}"/>
            </a:ext>
          </a:extLst>
        </xdr:cNvPr>
        <xdr:cNvSpPr/>
      </xdr:nvSpPr>
      <xdr:spPr>
        <a:xfrm>
          <a:off x="6739759" y="12415345"/>
          <a:ext cx="2778674" cy="926227"/>
        </a:xfrm>
        <a:prstGeom prst="wedgeRectCallout">
          <a:avLst>
            <a:gd name="adj1" fmla="val 35659"/>
            <a:gd name="adj2" fmla="val -6308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付帯する備品を申請する場合は、</a:t>
          </a:r>
          <a:r>
            <a:rPr kumimoji="1" lang="ja-JP" altLang="en-US" sz="1200" b="1" u="sng">
              <a:solidFill>
                <a:srgbClr val="FF0000"/>
              </a:solidFill>
              <a:effectLst/>
              <a:latin typeface="+mn-ea"/>
              <a:ea typeface="+mn-ea"/>
            </a:rPr>
            <a:t>必ず「導入理由書」を提出する</a:t>
          </a:r>
          <a:r>
            <a:rPr kumimoji="1" lang="ja-JP" altLang="en-US" sz="1200" b="0">
              <a:solidFill>
                <a:schemeClr val="tx1"/>
              </a:solidFill>
              <a:effectLst/>
              <a:latin typeface="+mn-ea"/>
              <a:ea typeface="+mn-ea"/>
            </a:rPr>
            <a:t>こと。</a:t>
          </a:r>
          <a:endParaRPr kumimoji="1" lang="en-US" altLang="ja-JP" sz="1200" b="0">
            <a:solidFill>
              <a:schemeClr val="tx1"/>
            </a:solidFill>
            <a:effectLst/>
            <a:latin typeface="+mn-ea"/>
            <a:ea typeface="+mn-ea"/>
          </a:endParaRPr>
        </a:p>
        <a:p>
          <a:pPr algn="l"/>
          <a:r>
            <a:rPr kumimoji="1" lang="ja-JP" altLang="en-US" sz="1200" b="0">
              <a:solidFill>
                <a:schemeClr val="tx1"/>
              </a:solidFill>
              <a:effectLst/>
              <a:latin typeface="+mn-ea"/>
              <a:ea typeface="+mn-ea"/>
            </a:rPr>
            <a:t>行が不足する場合は、「付帯する備品内訳書」シートに記載願います。</a:t>
          </a:r>
          <a:endParaRPr lang="ja-JP" altLang="ja-JP" sz="1000" b="0">
            <a:solidFill>
              <a:schemeClr val="tx1"/>
            </a:solidFill>
            <a:effectLst/>
          </a:endParaRPr>
        </a:p>
      </xdr:txBody>
    </xdr:sp>
    <xdr:clientData fPrintsWithSheet="0"/>
  </xdr:twoCellAnchor>
  <xdr:twoCellAnchor>
    <xdr:from>
      <xdr:col>48</xdr:col>
      <xdr:colOff>0</xdr:colOff>
      <xdr:row>78</xdr:row>
      <xdr:rowOff>0</xdr:rowOff>
    </xdr:from>
    <xdr:to>
      <xdr:col>55</xdr:col>
      <xdr:colOff>19707</xdr:colOff>
      <xdr:row>82</xdr:row>
      <xdr:rowOff>6570</xdr:rowOff>
    </xdr:to>
    <xdr:sp macro="" textlink="">
      <xdr:nvSpPr>
        <xdr:cNvPr id="29" name="正方形/長方形 28"/>
        <xdr:cNvSpPr/>
      </xdr:nvSpPr>
      <xdr:spPr>
        <a:xfrm>
          <a:off x="8198069" y="14346621"/>
          <a:ext cx="1215259" cy="6634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56</xdr:col>
      <xdr:colOff>19707</xdr:colOff>
      <xdr:row>82</xdr:row>
      <xdr:rowOff>59121</xdr:rowOff>
    </xdr:from>
    <xdr:to>
      <xdr:col>71</xdr:col>
      <xdr:colOff>72260</xdr:colOff>
      <xdr:row>83</xdr:row>
      <xdr:rowOff>157656</xdr:rowOff>
    </xdr:to>
    <xdr:sp macro="" textlink="">
      <xdr:nvSpPr>
        <xdr:cNvPr id="30" name="四角形吹き出し 29">
          <a:extLst>
            <a:ext uri="{FF2B5EF4-FFF2-40B4-BE49-F238E27FC236}">
              <a16:creationId xmlns:a16="http://schemas.microsoft.com/office/drawing/2014/main" id="{00000000-0008-0000-0100-000005000000}"/>
            </a:ext>
          </a:extLst>
        </xdr:cNvPr>
        <xdr:cNvSpPr/>
      </xdr:nvSpPr>
      <xdr:spPr>
        <a:xfrm>
          <a:off x="9584121" y="15062638"/>
          <a:ext cx="2614449" cy="262759"/>
        </a:xfrm>
        <a:prstGeom prst="wedgeRectCallout">
          <a:avLst>
            <a:gd name="adj1" fmla="val -54175"/>
            <a:gd name="adj2" fmla="val -5386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該当の財源を使用する場合のみ記載</a:t>
          </a:r>
          <a:endParaRPr lang="ja-JP" altLang="ja-JP" sz="1000" b="0">
            <a:solidFill>
              <a:schemeClr val="tx1"/>
            </a:solidFill>
            <a:effectLst/>
          </a:endParaRPr>
        </a:p>
      </xdr:txBody>
    </xdr:sp>
    <xdr:clientData fPrintsWithSheet="0"/>
  </xdr:twoCellAnchor>
  <xdr:twoCellAnchor>
    <xdr:from>
      <xdr:col>43</xdr:col>
      <xdr:colOff>19708</xdr:colOff>
      <xdr:row>83</xdr:row>
      <xdr:rowOff>137948</xdr:rowOff>
    </xdr:from>
    <xdr:to>
      <xdr:col>54</xdr:col>
      <xdr:colOff>32846</xdr:colOff>
      <xdr:row>85</xdr:row>
      <xdr:rowOff>45982</xdr:rowOff>
    </xdr:to>
    <xdr:sp macro="" textlink="">
      <xdr:nvSpPr>
        <xdr:cNvPr id="31" name="正方形/長方形 30"/>
        <xdr:cNvSpPr/>
      </xdr:nvSpPr>
      <xdr:spPr>
        <a:xfrm>
          <a:off x="7363811" y="15305689"/>
          <a:ext cx="1891863" cy="2496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55</xdr:col>
      <xdr:colOff>52551</xdr:colOff>
      <xdr:row>84</xdr:row>
      <xdr:rowOff>157656</xdr:rowOff>
    </xdr:from>
    <xdr:to>
      <xdr:col>75</xdr:col>
      <xdr:colOff>111672</xdr:colOff>
      <xdr:row>86</xdr:row>
      <xdr:rowOff>78828</xdr:rowOff>
    </xdr:to>
    <xdr:sp macro="" textlink="">
      <xdr:nvSpPr>
        <xdr:cNvPr id="32" name="四角形吹き出し 31">
          <a:extLst>
            <a:ext uri="{FF2B5EF4-FFF2-40B4-BE49-F238E27FC236}">
              <a16:creationId xmlns:a16="http://schemas.microsoft.com/office/drawing/2014/main" id="{00000000-0008-0000-0100-000005000000}"/>
            </a:ext>
          </a:extLst>
        </xdr:cNvPr>
        <xdr:cNvSpPr/>
      </xdr:nvSpPr>
      <xdr:spPr>
        <a:xfrm>
          <a:off x="9446172" y="15496190"/>
          <a:ext cx="3474983" cy="262759"/>
        </a:xfrm>
        <a:prstGeom prst="wedgeRectCallout">
          <a:avLst>
            <a:gd name="adj1" fmla="val -54175"/>
            <a:gd name="adj2" fmla="val -5386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契約済みであればその日付。未契約であれば予定時期。</a:t>
          </a:r>
          <a:endParaRPr lang="ja-JP" altLang="ja-JP" sz="1200">
            <a:solidFill>
              <a:schemeClr val="tx1"/>
            </a:solidFill>
            <a:effectLst/>
          </a:endParaRPr>
        </a:p>
        <a:p>
          <a:pPr algn="l"/>
          <a:r>
            <a:rPr kumimoji="1" lang="ja-JP" altLang="en-US" sz="1200" b="1">
              <a:solidFill>
                <a:schemeClr val="tx1"/>
              </a:solidFill>
              <a:effectLst/>
              <a:latin typeface="+mn-ea"/>
              <a:ea typeface="+mn-ea"/>
            </a:rPr>
            <a:t>。</a:t>
          </a:r>
          <a:endParaRPr lang="ja-JP" altLang="ja-JP" sz="1000" b="1">
            <a:solidFill>
              <a:schemeClr val="tx1"/>
            </a:solidFill>
            <a:effectLst/>
          </a:endParaRPr>
        </a:p>
      </xdr:txBody>
    </xdr:sp>
    <xdr:clientData fPrintsWithSheet="0"/>
  </xdr:twoCellAnchor>
  <xdr:twoCellAnchor>
    <xdr:from>
      <xdr:col>50</xdr:col>
      <xdr:colOff>0</xdr:colOff>
      <xdr:row>93</xdr:row>
      <xdr:rowOff>0</xdr:rowOff>
    </xdr:from>
    <xdr:to>
      <xdr:col>59</xdr:col>
      <xdr:colOff>19707</xdr:colOff>
      <xdr:row>95</xdr:row>
      <xdr:rowOff>26275</xdr:rowOff>
    </xdr:to>
    <xdr:sp macro="" textlink="">
      <xdr:nvSpPr>
        <xdr:cNvPr id="33" name="正方形/長方形 32"/>
        <xdr:cNvSpPr/>
      </xdr:nvSpPr>
      <xdr:spPr>
        <a:xfrm>
          <a:off x="8539655" y="16836259"/>
          <a:ext cx="1556845" cy="35472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45983</xdr:colOff>
      <xdr:row>94</xdr:row>
      <xdr:rowOff>32845</xdr:rowOff>
    </xdr:from>
    <xdr:to>
      <xdr:col>75</xdr:col>
      <xdr:colOff>98535</xdr:colOff>
      <xdr:row>95</xdr:row>
      <xdr:rowOff>131380</xdr:rowOff>
    </xdr:to>
    <xdr:sp macro="" textlink="">
      <xdr:nvSpPr>
        <xdr:cNvPr id="34" name="四角形吹き出し 33">
          <a:extLst>
            <a:ext uri="{FF2B5EF4-FFF2-40B4-BE49-F238E27FC236}">
              <a16:creationId xmlns:a16="http://schemas.microsoft.com/office/drawing/2014/main" id="{00000000-0008-0000-0100-000005000000}"/>
            </a:ext>
          </a:extLst>
        </xdr:cNvPr>
        <xdr:cNvSpPr/>
      </xdr:nvSpPr>
      <xdr:spPr>
        <a:xfrm>
          <a:off x="10293569" y="17033328"/>
          <a:ext cx="2614449" cy="262759"/>
        </a:xfrm>
        <a:prstGeom prst="wedgeRectCallout">
          <a:avLst>
            <a:gd name="adj1" fmla="val -54175"/>
            <a:gd name="adj2" fmla="val -53867"/>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該当の財源を使用する場合のみ記載</a:t>
          </a:r>
          <a:endParaRPr lang="ja-JP" altLang="ja-JP" sz="1000" b="0">
            <a:solidFill>
              <a:schemeClr val="tx1"/>
            </a:solidFill>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352425</xdr:colOff>
      <xdr:row>6</xdr:row>
      <xdr:rowOff>152400</xdr:rowOff>
    </xdr:from>
    <xdr:to>
      <xdr:col>12</xdr:col>
      <xdr:colOff>1190625</xdr:colOff>
      <xdr:row>7</xdr:row>
      <xdr:rowOff>314325</xdr:rowOff>
    </xdr:to>
    <xdr:sp macro="" textlink="">
      <xdr:nvSpPr>
        <xdr:cNvPr id="2" name="四角形吹き出し 1"/>
        <xdr:cNvSpPr/>
      </xdr:nvSpPr>
      <xdr:spPr>
        <a:xfrm>
          <a:off x="7905750" y="1790700"/>
          <a:ext cx="4962525" cy="504825"/>
        </a:xfrm>
        <a:prstGeom prst="wedgeRectCallout">
          <a:avLst>
            <a:gd name="adj1" fmla="val -56105"/>
            <a:gd name="adj2" fmla="val -34718"/>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施設名等は自動反映されるため、入力不要です。</a:t>
          </a:r>
        </a:p>
      </xdr:txBody>
    </xdr:sp>
    <xdr:clientData fPrintsWithSheet="0"/>
  </xdr:twoCellAnchor>
  <xdr:twoCellAnchor>
    <xdr:from>
      <xdr:col>15</xdr:col>
      <xdr:colOff>200025</xdr:colOff>
      <xdr:row>19</xdr:row>
      <xdr:rowOff>200025</xdr:rowOff>
    </xdr:from>
    <xdr:to>
      <xdr:col>20</xdr:col>
      <xdr:colOff>0</xdr:colOff>
      <xdr:row>23</xdr:row>
      <xdr:rowOff>209550</xdr:rowOff>
    </xdr:to>
    <xdr:sp macro="" textlink="">
      <xdr:nvSpPr>
        <xdr:cNvPr id="4" name="四角形吹き出し 3"/>
        <xdr:cNvSpPr/>
      </xdr:nvSpPr>
      <xdr:spPr>
        <a:xfrm>
          <a:off x="15525750" y="5143500"/>
          <a:ext cx="3705225" cy="962025"/>
        </a:xfrm>
        <a:prstGeom prst="wedgeRectCallout">
          <a:avLst>
            <a:gd name="adj1" fmla="val -55334"/>
            <a:gd name="adj2" fmla="val -54520"/>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実支出費は、添付する見積書等の金額と一致させること。</a:t>
          </a:r>
        </a:p>
      </xdr:txBody>
    </xdr:sp>
    <xdr:clientData fPrintsWithSheet="0"/>
  </xdr:twoCellAnchor>
  <xdr:twoCellAnchor>
    <xdr:from>
      <xdr:col>11</xdr:col>
      <xdr:colOff>219075</xdr:colOff>
      <xdr:row>19</xdr:row>
      <xdr:rowOff>95250</xdr:rowOff>
    </xdr:from>
    <xdr:to>
      <xdr:col>13</xdr:col>
      <xdr:colOff>628650</xdr:colOff>
      <xdr:row>23</xdr:row>
      <xdr:rowOff>104775</xdr:rowOff>
    </xdr:to>
    <xdr:sp macro="" textlink="">
      <xdr:nvSpPr>
        <xdr:cNvPr id="5" name="四角形吹き出し 4"/>
        <xdr:cNvSpPr/>
      </xdr:nvSpPr>
      <xdr:spPr>
        <a:xfrm>
          <a:off x="10096500" y="5038725"/>
          <a:ext cx="4010025" cy="962025"/>
        </a:xfrm>
        <a:prstGeom prst="wedgeRectCallout">
          <a:avLst>
            <a:gd name="adj1" fmla="val -35282"/>
            <a:gd name="adj2" fmla="val -7828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見積書等の資料が複数になる場合は、附番するなど、どの資料が根拠資料になるか明確にすること。</a:t>
          </a:r>
        </a:p>
      </xdr:txBody>
    </xdr:sp>
    <xdr:clientData fPrintsWithSheet="0"/>
  </xdr:twoCellAnchor>
  <xdr:twoCellAnchor>
    <xdr:from>
      <xdr:col>14</xdr:col>
      <xdr:colOff>19050</xdr:colOff>
      <xdr:row>8</xdr:row>
      <xdr:rowOff>228600</xdr:rowOff>
    </xdr:from>
    <xdr:to>
      <xdr:col>14</xdr:col>
      <xdr:colOff>914400</xdr:colOff>
      <xdr:row>31</xdr:row>
      <xdr:rowOff>0</xdr:rowOff>
    </xdr:to>
    <xdr:sp macro="" textlink="">
      <xdr:nvSpPr>
        <xdr:cNvPr id="6" name="正方形/長方形 5"/>
        <xdr:cNvSpPr/>
      </xdr:nvSpPr>
      <xdr:spPr>
        <a:xfrm>
          <a:off x="14420850" y="2552700"/>
          <a:ext cx="895350" cy="52482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10</xdr:col>
      <xdr:colOff>962024</xdr:colOff>
      <xdr:row>13</xdr:row>
      <xdr:rowOff>200026</xdr:rowOff>
    </xdr:from>
    <xdr:to>
      <xdr:col>13</xdr:col>
      <xdr:colOff>9524</xdr:colOff>
      <xdr:row>18</xdr:row>
      <xdr:rowOff>38101</xdr:rowOff>
    </xdr:to>
    <xdr:sp macro="" textlink="">
      <xdr:nvSpPr>
        <xdr:cNvPr id="7" name="正方形/長方形 6"/>
        <xdr:cNvSpPr/>
      </xdr:nvSpPr>
      <xdr:spPr>
        <a:xfrm>
          <a:off x="9877424" y="3714751"/>
          <a:ext cx="3609975" cy="1028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1</xdr:col>
      <xdr:colOff>295275</xdr:colOff>
      <xdr:row>22</xdr:row>
      <xdr:rowOff>190500</xdr:rowOff>
    </xdr:from>
    <xdr:to>
      <xdr:col>5</xdr:col>
      <xdr:colOff>495300</xdr:colOff>
      <xdr:row>28</xdr:row>
      <xdr:rowOff>66675</xdr:rowOff>
    </xdr:to>
    <xdr:sp macro="" textlink="">
      <xdr:nvSpPr>
        <xdr:cNvPr id="8" name="角丸四角形 7"/>
        <xdr:cNvSpPr/>
      </xdr:nvSpPr>
      <xdr:spPr>
        <a:xfrm>
          <a:off x="514350" y="5848350"/>
          <a:ext cx="5686425" cy="1304925"/>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800" b="1">
              <a:solidFill>
                <a:schemeClr val="tx1"/>
              </a:solidFill>
              <a:effectLst/>
              <a:latin typeface="+mn-lt"/>
              <a:ea typeface="+mn-ea"/>
              <a:cs typeface="+mn-cs"/>
            </a:rPr>
            <a:t>付帯する備品を購入する場合は、</a:t>
          </a:r>
          <a:r>
            <a:rPr kumimoji="1" lang="ja-JP" altLang="ja-JP" sz="2800" b="1" u="sng">
              <a:solidFill>
                <a:srgbClr val="FF0000"/>
              </a:solidFill>
              <a:effectLst/>
              <a:latin typeface="+mn-lt"/>
              <a:ea typeface="+mn-ea"/>
              <a:cs typeface="+mn-cs"/>
            </a:rPr>
            <a:t>「導入理由書」</a:t>
          </a:r>
          <a:r>
            <a:rPr kumimoji="1" lang="ja-JP" altLang="ja-JP" sz="2800" b="1">
              <a:solidFill>
                <a:schemeClr val="tx1"/>
              </a:solidFill>
              <a:effectLst/>
              <a:latin typeface="+mn-lt"/>
              <a:ea typeface="+mn-ea"/>
              <a:cs typeface="+mn-cs"/>
            </a:rPr>
            <a:t>を必ず提出願います。</a:t>
          </a:r>
          <a:endParaRPr lang="ja-JP" altLang="ja-JP" sz="2800">
            <a:solidFill>
              <a:schemeClr val="tx1"/>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03"/>
  <sheetViews>
    <sheetView tabSelected="1" view="pageBreakPreview" zoomScale="145" zoomScaleNormal="100" zoomScaleSheetLayoutView="145" workbookViewId="0">
      <selection activeCell="A2" sqref="A2:AM3"/>
    </sheetView>
  </sheetViews>
  <sheetFormatPr defaultColWidth="2.25" defaultRowHeight="13.5" x14ac:dyDescent="0.15"/>
  <cols>
    <col min="1" max="81" width="2.25" style="2"/>
    <col min="82" max="82" width="6.5" style="2" bestFit="1" customWidth="1"/>
    <col min="83" max="16384" width="2.25" style="2"/>
  </cols>
  <sheetData>
    <row r="1" spans="1:79" ht="13.5" customHeight="1" x14ac:dyDescent="0.15">
      <c r="A1" s="38" t="s">
        <v>52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O1" s="27"/>
      <c r="AP1" s="30" t="s">
        <v>111</v>
      </c>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27"/>
      <c r="BZ1" s="27"/>
      <c r="CA1" s="27"/>
    </row>
    <row r="2" spans="1:79" ht="13.5" customHeight="1" x14ac:dyDescent="0.15">
      <c r="A2" s="141" t="s">
        <v>88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O2" s="27"/>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27"/>
      <c r="BZ2" s="27"/>
      <c r="CA2" s="27"/>
    </row>
    <row r="3" spans="1:79" ht="13.5"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O3" s="27"/>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27"/>
      <c r="BZ3" s="27"/>
      <c r="CA3" s="27"/>
    </row>
    <row r="4" spans="1:79" ht="13.5" customHeight="1" x14ac:dyDescent="0.15">
      <c r="AO4" s="27"/>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27"/>
      <c r="BZ4" s="27"/>
      <c r="CA4" s="27"/>
    </row>
    <row r="5" spans="1:79" ht="13.5" customHeight="1" x14ac:dyDescent="0.15">
      <c r="C5" s="28" t="s">
        <v>27</v>
      </c>
      <c r="D5" s="28"/>
      <c r="E5" s="28"/>
      <c r="F5" s="28"/>
      <c r="G5" s="28"/>
      <c r="H5" s="28"/>
      <c r="I5" s="151"/>
      <c r="J5" s="151"/>
      <c r="K5" s="151"/>
      <c r="L5" s="151"/>
      <c r="M5" s="151"/>
      <c r="N5" s="151"/>
      <c r="O5" s="151"/>
      <c r="P5" s="151"/>
      <c r="Q5" s="151"/>
      <c r="R5" s="151"/>
      <c r="S5" s="151"/>
      <c r="T5" s="151"/>
      <c r="U5" s="151"/>
      <c r="V5" s="151"/>
      <c r="W5" s="28" t="s">
        <v>22</v>
      </c>
      <c r="X5" s="28"/>
      <c r="Y5" s="28"/>
      <c r="Z5" s="28"/>
      <c r="AA5" s="28"/>
      <c r="AB5" s="28"/>
      <c r="AC5" s="151"/>
      <c r="AD5" s="151"/>
      <c r="AE5" s="151"/>
      <c r="AF5" s="151"/>
      <c r="AG5" s="151"/>
      <c r="AH5" s="151"/>
      <c r="AI5" s="151"/>
      <c r="AJ5" s="151"/>
      <c r="AK5" s="151"/>
      <c r="AO5" s="27"/>
      <c r="AP5" s="28" t="s">
        <v>27</v>
      </c>
      <c r="AQ5" s="28"/>
      <c r="AR5" s="28"/>
      <c r="AS5" s="28"/>
      <c r="AT5" s="28"/>
      <c r="AU5" s="28"/>
      <c r="AV5" s="29" t="s">
        <v>112</v>
      </c>
      <c r="AW5" s="29"/>
      <c r="AX5" s="29"/>
      <c r="AY5" s="29"/>
      <c r="AZ5" s="29"/>
      <c r="BA5" s="29"/>
      <c r="BB5" s="29"/>
      <c r="BC5" s="29"/>
      <c r="BD5" s="29"/>
      <c r="BE5" s="29"/>
      <c r="BF5" s="29"/>
      <c r="BG5" s="29"/>
      <c r="BH5" s="29"/>
      <c r="BI5" s="29"/>
      <c r="BJ5" s="28" t="s">
        <v>22</v>
      </c>
      <c r="BK5" s="28"/>
      <c r="BL5" s="28"/>
      <c r="BM5" s="28"/>
      <c r="BN5" s="28"/>
      <c r="BO5" s="28"/>
      <c r="BP5" s="29" t="s">
        <v>113</v>
      </c>
      <c r="BQ5" s="29"/>
      <c r="BR5" s="29"/>
      <c r="BS5" s="29"/>
      <c r="BT5" s="29"/>
      <c r="BU5" s="29"/>
      <c r="BV5" s="29"/>
      <c r="BW5" s="29"/>
      <c r="BX5" s="29"/>
      <c r="BY5" s="27"/>
      <c r="BZ5" s="27"/>
      <c r="CA5" s="27"/>
    </row>
    <row r="6" spans="1:79" ht="13.5" customHeight="1" x14ac:dyDescent="0.15">
      <c r="C6" s="28"/>
      <c r="D6" s="28"/>
      <c r="E6" s="28"/>
      <c r="F6" s="28"/>
      <c r="G6" s="28"/>
      <c r="H6" s="28"/>
      <c r="I6" s="151"/>
      <c r="J6" s="151"/>
      <c r="K6" s="151"/>
      <c r="L6" s="151"/>
      <c r="M6" s="151"/>
      <c r="N6" s="151"/>
      <c r="O6" s="151"/>
      <c r="P6" s="151"/>
      <c r="Q6" s="151"/>
      <c r="R6" s="151"/>
      <c r="S6" s="151"/>
      <c r="T6" s="151"/>
      <c r="U6" s="151"/>
      <c r="V6" s="151"/>
      <c r="W6" s="28"/>
      <c r="X6" s="28"/>
      <c r="Y6" s="28"/>
      <c r="Z6" s="28"/>
      <c r="AA6" s="28"/>
      <c r="AB6" s="28"/>
      <c r="AC6" s="151"/>
      <c r="AD6" s="151"/>
      <c r="AE6" s="151"/>
      <c r="AF6" s="151"/>
      <c r="AG6" s="151"/>
      <c r="AH6" s="151"/>
      <c r="AI6" s="151"/>
      <c r="AJ6" s="151"/>
      <c r="AK6" s="151"/>
      <c r="AO6" s="27"/>
      <c r="AP6" s="28"/>
      <c r="AQ6" s="28"/>
      <c r="AR6" s="28"/>
      <c r="AS6" s="28"/>
      <c r="AT6" s="28"/>
      <c r="AU6" s="28"/>
      <c r="AV6" s="29"/>
      <c r="AW6" s="29"/>
      <c r="AX6" s="29"/>
      <c r="AY6" s="29"/>
      <c r="AZ6" s="29"/>
      <c r="BA6" s="29"/>
      <c r="BB6" s="29"/>
      <c r="BC6" s="29"/>
      <c r="BD6" s="29"/>
      <c r="BE6" s="29"/>
      <c r="BF6" s="29"/>
      <c r="BG6" s="29"/>
      <c r="BH6" s="29"/>
      <c r="BI6" s="29"/>
      <c r="BJ6" s="28"/>
      <c r="BK6" s="28"/>
      <c r="BL6" s="28"/>
      <c r="BM6" s="28"/>
      <c r="BN6" s="28"/>
      <c r="BO6" s="28"/>
      <c r="BP6" s="29"/>
      <c r="BQ6" s="29"/>
      <c r="BR6" s="29"/>
      <c r="BS6" s="29"/>
      <c r="BT6" s="29"/>
      <c r="BU6" s="29"/>
      <c r="BV6" s="29"/>
      <c r="BW6" s="29"/>
      <c r="BX6" s="29"/>
      <c r="BY6" s="27"/>
      <c r="BZ6" s="27"/>
      <c r="CA6" s="27"/>
    </row>
    <row r="7" spans="1:79" ht="13.5" customHeight="1" x14ac:dyDescent="0.15">
      <c r="C7" s="28" t="s">
        <v>28</v>
      </c>
      <c r="D7" s="28"/>
      <c r="E7" s="28"/>
      <c r="F7" s="28"/>
      <c r="G7" s="28"/>
      <c r="H7" s="28"/>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O7" s="27"/>
      <c r="AP7" s="28" t="s">
        <v>28</v>
      </c>
      <c r="AQ7" s="28"/>
      <c r="AR7" s="28"/>
      <c r="AS7" s="28"/>
      <c r="AT7" s="28"/>
      <c r="AU7" s="28"/>
      <c r="AV7" s="29" t="s">
        <v>114</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7"/>
      <c r="BZ7" s="27"/>
      <c r="CA7" s="27"/>
    </row>
    <row r="8" spans="1:79" ht="13.5" customHeight="1" x14ac:dyDescent="0.15">
      <c r="C8" s="28"/>
      <c r="D8" s="28"/>
      <c r="E8" s="28"/>
      <c r="F8" s="28"/>
      <c r="G8" s="28"/>
      <c r="H8" s="28"/>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O8" s="27"/>
      <c r="AP8" s="28"/>
      <c r="AQ8" s="28"/>
      <c r="AR8" s="28"/>
      <c r="AS8" s="28"/>
      <c r="AT8" s="28"/>
      <c r="AU8" s="28"/>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7"/>
      <c r="BZ8" s="27"/>
      <c r="CA8" s="27"/>
    </row>
    <row r="9" spans="1:79" ht="13.5" customHeight="1" x14ac:dyDescent="0.15">
      <c r="C9" s="28" t="s">
        <v>29</v>
      </c>
      <c r="D9" s="28"/>
      <c r="E9" s="28"/>
      <c r="F9" s="28"/>
      <c r="G9" s="28"/>
      <c r="H9" s="28"/>
      <c r="I9" s="151"/>
      <c r="J9" s="151"/>
      <c r="K9" s="151"/>
      <c r="L9" s="151"/>
      <c r="M9" s="151"/>
      <c r="N9" s="151"/>
      <c r="O9" s="151"/>
      <c r="P9" s="151"/>
      <c r="Q9" s="151"/>
      <c r="R9" s="151"/>
      <c r="S9" s="151"/>
      <c r="T9" s="151"/>
      <c r="U9" s="151"/>
      <c r="V9" s="151"/>
      <c r="W9" s="28" t="s">
        <v>12</v>
      </c>
      <c r="X9" s="28"/>
      <c r="Y9" s="28"/>
      <c r="Z9" s="28"/>
      <c r="AA9" s="28"/>
      <c r="AB9" s="28"/>
      <c r="AC9" s="151"/>
      <c r="AD9" s="151"/>
      <c r="AE9" s="151"/>
      <c r="AF9" s="151"/>
      <c r="AG9" s="151"/>
      <c r="AH9" s="151"/>
      <c r="AI9" s="151"/>
      <c r="AJ9" s="151"/>
      <c r="AK9" s="151"/>
      <c r="AO9" s="27"/>
      <c r="AP9" s="28" t="s">
        <v>29</v>
      </c>
      <c r="AQ9" s="28"/>
      <c r="AR9" s="28"/>
      <c r="AS9" s="28"/>
      <c r="AT9" s="28"/>
      <c r="AU9" s="28"/>
      <c r="AV9" s="29" t="s">
        <v>115</v>
      </c>
      <c r="AW9" s="29"/>
      <c r="AX9" s="29"/>
      <c r="AY9" s="29"/>
      <c r="AZ9" s="29"/>
      <c r="BA9" s="29"/>
      <c r="BB9" s="29"/>
      <c r="BC9" s="29"/>
      <c r="BD9" s="29"/>
      <c r="BE9" s="29"/>
      <c r="BF9" s="29"/>
      <c r="BG9" s="29"/>
      <c r="BH9" s="29"/>
      <c r="BI9" s="29"/>
      <c r="BJ9" s="28" t="s">
        <v>12</v>
      </c>
      <c r="BK9" s="28"/>
      <c r="BL9" s="28"/>
      <c r="BM9" s="28"/>
      <c r="BN9" s="28"/>
      <c r="BO9" s="28"/>
      <c r="BP9" s="29" t="s">
        <v>116</v>
      </c>
      <c r="BQ9" s="29"/>
      <c r="BR9" s="29"/>
      <c r="BS9" s="29"/>
      <c r="BT9" s="29"/>
      <c r="BU9" s="29"/>
      <c r="BV9" s="29"/>
      <c r="BW9" s="29"/>
      <c r="BX9" s="29"/>
      <c r="BY9" s="27"/>
      <c r="BZ9" s="27"/>
      <c r="CA9" s="27"/>
    </row>
    <row r="10" spans="1:79" ht="13.5" customHeight="1" x14ac:dyDescent="0.15">
      <c r="C10" s="28"/>
      <c r="D10" s="28"/>
      <c r="E10" s="28"/>
      <c r="F10" s="28"/>
      <c r="G10" s="28"/>
      <c r="H10" s="28"/>
      <c r="I10" s="151"/>
      <c r="J10" s="151"/>
      <c r="K10" s="151"/>
      <c r="L10" s="151"/>
      <c r="M10" s="151"/>
      <c r="N10" s="151"/>
      <c r="O10" s="151"/>
      <c r="P10" s="151"/>
      <c r="Q10" s="151"/>
      <c r="R10" s="151"/>
      <c r="S10" s="151"/>
      <c r="T10" s="151"/>
      <c r="U10" s="151"/>
      <c r="V10" s="151"/>
      <c r="W10" s="28"/>
      <c r="X10" s="28"/>
      <c r="Y10" s="28"/>
      <c r="Z10" s="28"/>
      <c r="AA10" s="28"/>
      <c r="AB10" s="28"/>
      <c r="AC10" s="151"/>
      <c r="AD10" s="151"/>
      <c r="AE10" s="151"/>
      <c r="AF10" s="151"/>
      <c r="AG10" s="151"/>
      <c r="AH10" s="151"/>
      <c r="AI10" s="151"/>
      <c r="AJ10" s="151"/>
      <c r="AK10" s="151"/>
      <c r="AO10" s="27"/>
      <c r="AP10" s="28"/>
      <c r="AQ10" s="28"/>
      <c r="AR10" s="28"/>
      <c r="AS10" s="28"/>
      <c r="AT10" s="28"/>
      <c r="AU10" s="28"/>
      <c r="AV10" s="29"/>
      <c r="AW10" s="29"/>
      <c r="AX10" s="29"/>
      <c r="AY10" s="29"/>
      <c r="AZ10" s="29"/>
      <c r="BA10" s="29"/>
      <c r="BB10" s="29"/>
      <c r="BC10" s="29"/>
      <c r="BD10" s="29"/>
      <c r="BE10" s="29"/>
      <c r="BF10" s="29"/>
      <c r="BG10" s="29"/>
      <c r="BH10" s="29"/>
      <c r="BI10" s="29"/>
      <c r="BJ10" s="28"/>
      <c r="BK10" s="28"/>
      <c r="BL10" s="28"/>
      <c r="BM10" s="28"/>
      <c r="BN10" s="28"/>
      <c r="BO10" s="28"/>
      <c r="BP10" s="29"/>
      <c r="BQ10" s="29"/>
      <c r="BR10" s="29"/>
      <c r="BS10" s="29"/>
      <c r="BT10" s="29"/>
      <c r="BU10" s="29"/>
      <c r="BV10" s="29"/>
      <c r="BW10" s="29"/>
      <c r="BX10" s="29"/>
      <c r="BY10" s="27"/>
      <c r="BZ10" s="27"/>
      <c r="CA10" s="27"/>
    </row>
    <row r="11" spans="1:79" ht="13.5" customHeight="1" x14ac:dyDescent="0.15">
      <c r="C11" s="28" t="s">
        <v>13</v>
      </c>
      <c r="D11" s="28"/>
      <c r="E11" s="28"/>
      <c r="F11" s="28"/>
      <c r="G11" s="28"/>
      <c r="H11" s="28"/>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O11" s="27"/>
      <c r="AP11" s="28" t="s">
        <v>13</v>
      </c>
      <c r="AQ11" s="28"/>
      <c r="AR11" s="28"/>
      <c r="AS11" s="28"/>
      <c r="AT11" s="28"/>
      <c r="AU11" s="28"/>
      <c r="AV11" s="29" t="s">
        <v>117</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7"/>
      <c r="BZ11" s="27"/>
      <c r="CA11" s="27"/>
    </row>
    <row r="12" spans="1:79" ht="13.5" customHeight="1" x14ac:dyDescent="0.15">
      <c r="C12" s="28"/>
      <c r="D12" s="28"/>
      <c r="E12" s="28"/>
      <c r="F12" s="28"/>
      <c r="G12" s="28"/>
      <c r="H12" s="28"/>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O12" s="27"/>
      <c r="AP12" s="28"/>
      <c r="AQ12" s="28"/>
      <c r="AR12" s="28"/>
      <c r="AS12" s="28"/>
      <c r="AT12" s="28"/>
      <c r="AU12" s="28"/>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7"/>
      <c r="BZ12" s="27"/>
      <c r="CA12" s="27"/>
    </row>
    <row r="14" spans="1:79" x14ac:dyDescent="0.15">
      <c r="A14" s="38" t="s">
        <v>23</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O14" s="38" t="s">
        <v>23</v>
      </c>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row>
    <row r="15" spans="1:79" x14ac:dyDescent="0.15">
      <c r="D15" s="32" t="s">
        <v>89</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R15" s="32" t="s">
        <v>89</v>
      </c>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row>
    <row r="16" spans="1:79" x14ac:dyDescent="0.15">
      <c r="D16" s="32" t="s">
        <v>90</v>
      </c>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R16" s="32" t="s">
        <v>90</v>
      </c>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row>
    <row r="17" spans="1:82" x14ac:dyDescent="0.15">
      <c r="D17" s="32" t="s">
        <v>24</v>
      </c>
      <c r="E17" s="32"/>
      <c r="F17" s="32"/>
      <c r="G17" s="32"/>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4" t="s">
        <v>25</v>
      </c>
      <c r="AR17" s="32" t="s">
        <v>24</v>
      </c>
      <c r="AS17" s="32"/>
      <c r="AT17" s="32"/>
      <c r="AU17" s="32"/>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4" t="s">
        <v>25</v>
      </c>
    </row>
    <row r="19" spans="1:82" x14ac:dyDescent="0.15">
      <c r="A19" s="38" t="s">
        <v>26</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O19" s="38" t="s">
        <v>26</v>
      </c>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row>
    <row r="20" spans="1:82" x14ac:dyDescent="0.15">
      <c r="B20" s="50"/>
      <c r="C20" s="52"/>
      <c r="D20" s="127" t="s">
        <v>91</v>
      </c>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P20" s="50"/>
      <c r="AQ20" s="52"/>
      <c r="AR20" s="127" t="s">
        <v>91</v>
      </c>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C20" s="155" t="b">
        <v>0</v>
      </c>
    </row>
    <row r="21" spans="1:82" x14ac:dyDescent="0.15">
      <c r="B21" s="109"/>
      <c r="C21" s="110"/>
      <c r="D21" s="128"/>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P21" s="109"/>
      <c r="AQ21" s="110"/>
      <c r="AR21" s="128"/>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row>
    <row r="22" spans="1:82" x14ac:dyDescent="0.15">
      <c r="B22" s="53"/>
      <c r="C22" s="55"/>
      <c r="D22" s="135" t="s">
        <v>92</v>
      </c>
      <c r="E22" s="136"/>
      <c r="F22" s="136"/>
      <c r="G22" s="136"/>
      <c r="H22" s="136"/>
      <c r="I22" s="136"/>
      <c r="J22" s="136"/>
      <c r="K22" s="136"/>
      <c r="L22" s="136"/>
      <c r="M22" s="136"/>
      <c r="N22" s="136"/>
      <c r="O22" s="136"/>
      <c r="P22" s="136"/>
      <c r="Q22" s="136"/>
      <c r="R22" s="136"/>
      <c r="S22" s="136"/>
      <c r="T22" s="136"/>
      <c r="U22" s="136"/>
      <c r="V22" s="136"/>
      <c r="W22" s="136"/>
      <c r="X22" s="136"/>
      <c r="Y22" s="136"/>
      <c r="Z22" s="136"/>
      <c r="AA22" s="129"/>
      <c r="AB22" s="152"/>
      <c r="AC22" s="153"/>
      <c r="AD22" s="3" t="s">
        <v>32</v>
      </c>
      <c r="AE22" s="152"/>
      <c r="AF22" s="153"/>
      <c r="AG22" s="3" t="s">
        <v>31</v>
      </c>
      <c r="AH22" s="152"/>
      <c r="AI22" s="153"/>
      <c r="AJ22" s="139" t="s">
        <v>30</v>
      </c>
      <c r="AK22" s="140"/>
      <c r="AL22" s="140"/>
      <c r="AM22" s="140"/>
      <c r="AP22" s="53"/>
      <c r="AQ22" s="55"/>
      <c r="AR22" s="135" t="s">
        <v>92</v>
      </c>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29"/>
      <c r="BP22" s="137"/>
      <c r="BQ22" s="138"/>
      <c r="BR22" s="3" t="s">
        <v>32</v>
      </c>
      <c r="BS22" s="137"/>
      <c r="BT22" s="138"/>
      <c r="BU22" s="3" t="s">
        <v>31</v>
      </c>
      <c r="BV22" s="137"/>
      <c r="BW22" s="138"/>
      <c r="BX22" s="139" t="s">
        <v>30</v>
      </c>
      <c r="BY22" s="140"/>
      <c r="BZ22" s="140"/>
      <c r="CA22" s="140"/>
    </row>
    <row r="23" spans="1:82" x14ac:dyDescent="0.15">
      <c r="B23" s="50"/>
      <c r="C23" s="52"/>
      <c r="D23" s="123" t="s">
        <v>93</v>
      </c>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P23" s="50"/>
      <c r="AQ23" s="52"/>
      <c r="AR23" s="123" t="s">
        <v>93</v>
      </c>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C23" s="155" t="b">
        <v>0</v>
      </c>
      <c r="CD23" s="2" t="str">
        <f>IF(CC20=TRUE,IF(CC23=FALSE,"OK","NG"),IF(CC23=TRUE,"OK","NG"))</f>
        <v>NG</v>
      </c>
    </row>
    <row r="24" spans="1:82" x14ac:dyDescent="0.15">
      <c r="B24" s="109"/>
      <c r="C24" s="110"/>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P24" s="109"/>
      <c r="AQ24" s="110"/>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row>
    <row r="25" spans="1:82" x14ac:dyDescent="0.15">
      <c r="B25" s="53"/>
      <c r="C25" s="55"/>
      <c r="D25" s="125" t="s">
        <v>94</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P25" s="53"/>
      <c r="AQ25" s="55"/>
      <c r="AR25" s="125" t="s">
        <v>94</v>
      </c>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row>
    <row r="27" spans="1:82" x14ac:dyDescent="0.15">
      <c r="A27" s="126" t="s">
        <v>64</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O27" s="126" t="s">
        <v>64</v>
      </c>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row>
    <row r="28" spans="1:82" x14ac:dyDescent="0.15">
      <c r="B28" s="50"/>
      <c r="C28" s="52"/>
      <c r="D28" s="127" t="s">
        <v>62</v>
      </c>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P28" s="50"/>
      <c r="AQ28" s="52"/>
      <c r="AR28" s="127" t="s">
        <v>62</v>
      </c>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C28" s="155" t="b">
        <v>0</v>
      </c>
    </row>
    <row r="29" spans="1:82" x14ac:dyDescent="0.15">
      <c r="B29" s="109"/>
      <c r="C29" s="110"/>
      <c r="D29" s="128"/>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P29" s="109"/>
      <c r="AQ29" s="110"/>
      <c r="AR29" s="128"/>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row>
    <row r="30" spans="1:82" x14ac:dyDescent="0.15">
      <c r="B30" s="53"/>
      <c r="C30" s="55"/>
      <c r="D30" s="129" t="s">
        <v>60</v>
      </c>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54"/>
      <c r="AH30" s="154"/>
      <c r="AI30" s="132" t="s">
        <v>61</v>
      </c>
      <c r="AJ30" s="132"/>
      <c r="AK30" s="132"/>
      <c r="AL30" s="132"/>
      <c r="AM30" s="133"/>
      <c r="AP30" s="53"/>
      <c r="AQ30" s="55"/>
      <c r="AR30" s="129" t="s">
        <v>60</v>
      </c>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1"/>
      <c r="BV30" s="131"/>
      <c r="BW30" s="132" t="s">
        <v>61</v>
      </c>
      <c r="BX30" s="132"/>
      <c r="BY30" s="132"/>
      <c r="BZ30" s="132"/>
      <c r="CA30" s="133"/>
    </row>
    <row r="31" spans="1:82" ht="13.5" customHeight="1" x14ac:dyDescent="0.15">
      <c r="B31" s="50"/>
      <c r="C31" s="52"/>
      <c r="D31" s="111" t="s">
        <v>100</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P31" s="50"/>
      <c r="AQ31" s="52"/>
      <c r="AR31" s="111" t="s">
        <v>100</v>
      </c>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3"/>
      <c r="CC31" s="155" t="b">
        <v>0</v>
      </c>
    </row>
    <row r="32" spans="1:82" x14ac:dyDescent="0.15">
      <c r="B32" s="109"/>
      <c r="C32" s="110"/>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P32" s="109"/>
      <c r="AQ32" s="110"/>
      <c r="AR32" s="114"/>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6"/>
    </row>
    <row r="33" spans="1:83" x14ac:dyDescent="0.15">
      <c r="B33" s="53"/>
      <c r="C33" s="55"/>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P33" s="53"/>
      <c r="AQ33" s="55"/>
      <c r="AR33" s="117"/>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9"/>
    </row>
    <row r="34" spans="1:83" ht="13.5" customHeight="1" x14ac:dyDescent="0.15">
      <c r="B34" s="50"/>
      <c r="C34" s="52"/>
      <c r="D34" s="111" t="s">
        <v>63</v>
      </c>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3"/>
      <c r="AP34" s="50"/>
      <c r="AQ34" s="52"/>
      <c r="AR34" s="111" t="s">
        <v>63</v>
      </c>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3"/>
      <c r="CC34" s="155" t="b">
        <v>0</v>
      </c>
      <c r="CD34" s="2" t="str">
        <f>IF(CC28=TRUE,IF(CC31=FALSE,IF(CC34=FALSE,"OK","NG"),"NG"),IF(CC31=TRUE,IF(CC34=FALSE,"OK","NG"),IF(CC34=TRUE,"OK","NG")))</f>
        <v>NG</v>
      </c>
      <c r="CE34" s="2" t="str">
        <f>IF(CD23="OK",IF(CD34="OK","OK","NG"),"NG")</f>
        <v>NG</v>
      </c>
    </row>
    <row r="35" spans="1:83" x14ac:dyDescent="0.15">
      <c r="B35" s="109"/>
      <c r="C35" s="110"/>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P35" s="109"/>
      <c r="AQ35" s="110"/>
      <c r="AR35" s="114"/>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6"/>
    </row>
    <row r="36" spans="1:83" x14ac:dyDescent="0.15">
      <c r="B36" s="53"/>
      <c r="C36" s="55"/>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P36" s="53"/>
      <c r="AQ36" s="55"/>
      <c r="AR36" s="117"/>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9"/>
    </row>
    <row r="37" spans="1:83" x14ac:dyDescent="0.15">
      <c r="B37" s="65" t="s">
        <v>97</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P37" s="65" t="s">
        <v>97</v>
      </c>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row>
    <row r="38" spans="1:83" x14ac:dyDescent="0.15">
      <c r="B38" s="120" t="s">
        <v>98</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P38" s="120" t="s">
        <v>98</v>
      </c>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row>
    <row r="39" spans="1:83" x14ac:dyDescent="0.15">
      <c r="B39" s="120" t="s">
        <v>99</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P39" s="120" t="s">
        <v>99</v>
      </c>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row>
    <row r="41" spans="1:83" x14ac:dyDescent="0.15">
      <c r="A41" s="121" t="s">
        <v>33</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t="s">
        <v>51</v>
      </c>
      <c r="AK41" s="122"/>
      <c r="AL41" s="122"/>
      <c r="AM41" s="122"/>
      <c r="AO41" s="121" t="s">
        <v>33</v>
      </c>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2" t="s">
        <v>51</v>
      </c>
      <c r="BY41" s="122"/>
      <c r="BZ41" s="122"/>
      <c r="CA41" s="122"/>
    </row>
    <row r="42" spans="1:83" ht="13.5" customHeight="1" x14ac:dyDescent="0.15">
      <c r="A42" s="57" t="s">
        <v>3</v>
      </c>
      <c r="B42" s="57"/>
      <c r="C42" s="57"/>
      <c r="D42" s="57"/>
      <c r="E42" s="57"/>
      <c r="F42" s="57"/>
      <c r="G42" s="57"/>
      <c r="H42" s="57"/>
      <c r="I42" s="57"/>
      <c r="J42" s="57" t="s">
        <v>4</v>
      </c>
      <c r="K42" s="57"/>
      <c r="L42" s="57"/>
      <c r="M42" s="57"/>
      <c r="N42" s="57"/>
      <c r="O42" s="57"/>
      <c r="P42" s="81" t="s">
        <v>21</v>
      </c>
      <c r="Q42" s="57"/>
      <c r="R42" s="57"/>
      <c r="S42" s="57"/>
      <c r="T42" s="57"/>
      <c r="U42" s="57" t="s">
        <v>0</v>
      </c>
      <c r="V42" s="57"/>
      <c r="W42" s="57"/>
      <c r="X42" s="57"/>
      <c r="Y42" s="81" t="s">
        <v>34</v>
      </c>
      <c r="Z42" s="57"/>
      <c r="AA42" s="57"/>
      <c r="AB42" s="57"/>
      <c r="AC42" s="57"/>
      <c r="AD42" s="81" t="s">
        <v>35</v>
      </c>
      <c r="AE42" s="57"/>
      <c r="AF42" s="57"/>
      <c r="AG42" s="57"/>
      <c r="AH42" s="57"/>
      <c r="AI42" s="81" t="s">
        <v>41</v>
      </c>
      <c r="AJ42" s="57"/>
      <c r="AK42" s="57"/>
      <c r="AL42" s="57"/>
      <c r="AM42" s="57"/>
      <c r="AO42" s="57" t="s">
        <v>3</v>
      </c>
      <c r="AP42" s="57"/>
      <c r="AQ42" s="57"/>
      <c r="AR42" s="57"/>
      <c r="AS42" s="57"/>
      <c r="AT42" s="57"/>
      <c r="AU42" s="57"/>
      <c r="AV42" s="57"/>
      <c r="AW42" s="57"/>
      <c r="AX42" s="57" t="s">
        <v>4</v>
      </c>
      <c r="AY42" s="57"/>
      <c r="AZ42" s="57"/>
      <c r="BA42" s="57"/>
      <c r="BB42" s="57"/>
      <c r="BC42" s="57"/>
      <c r="BD42" s="81" t="s">
        <v>21</v>
      </c>
      <c r="BE42" s="57"/>
      <c r="BF42" s="57"/>
      <c r="BG42" s="57"/>
      <c r="BH42" s="57"/>
      <c r="BI42" s="57" t="s">
        <v>0</v>
      </c>
      <c r="BJ42" s="57"/>
      <c r="BK42" s="57"/>
      <c r="BL42" s="57"/>
      <c r="BM42" s="81" t="s">
        <v>34</v>
      </c>
      <c r="BN42" s="57"/>
      <c r="BO42" s="57"/>
      <c r="BP42" s="57"/>
      <c r="BQ42" s="57"/>
      <c r="BR42" s="81" t="s">
        <v>35</v>
      </c>
      <c r="BS42" s="57"/>
      <c r="BT42" s="57"/>
      <c r="BU42" s="57"/>
      <c r="BV42" s="57"/>
      <c r="BW42" s="81" t="s">
        <v>41</v>
      </c>
      <c r="BX42" s="57"/>
      <c r="BY42" s="57"/>
      <c r="BZ42" s="57"/>
      <c r="CA42" s="57"/>
    </row>
    <row r="43" spans="1:83" ht="13.5" customHeigh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83" ht="13.5" customHeight="1" x14ac:dyDescent="0.15">
      <c r="A44" s="82" t="s">
        <v>102</v>
      </c>
      <c r="B44" s="83"/>
      <c r="C44" s="83"/>
      <c r="D44" s="83"/>
      <c r="E44" s="83"/>
      <c r="F44" s="83"/>
      <c r="G44" s="83"/>
      <c r="H44" s="83"/>
      <c r="I44" s="84"/>
      <c r="J44" s="156"/>
      <c r="K44" s="156"/>
      <c r="L44" s="156"/>
      <c r="M44" s="156"/>
      <c r="N44" s="156"/>
      <c r="O44" s="156"/>
      <c r="P44" s="156"/>
      <c r="Q44" s="156"/>
      <c r="R44" s="156"/>
      <c r="S44" s="156"/>
      <c r="T44" s="156"/>
      <c r="U44" s="157">
        <v>0</v>
      </c>
      <c r="V44" s="158"/>
      <c r="W44" s="158"/>
      <c r="X44" s="159"/>
      <c r="Y44" s="160"/>
      <c r="Z44" s="160"/>
      <c r="AA44" s="160"/>
      <c r="AB44" s="160"/>
      <c r="AC44" s="160"/>
      <c r="AD44" s="100">
        <f>U44*133000</f>
        <v>0</v>
      </c>
      <c r="AE44" s="101"/>
      <c r="AF44" s="101"/>
      <c r="AG44" s="101"/>
      <c r="AH44" s="102"/>
      <c r="AI44" s="100">
        <f>MIN(SUM(Y44:AC47),SUM(AD44))</f>
        <v>0</v>
      </c>
      <c r="AJ44" s="101"/>
      <c r="AK44" s="101"/>
      <c r="AL44" s="101"/>
      <c r="AM44" s="102"/>
      <c r="AO44" s="82" t="s">
        <v>102</v>
      </c>
      <c r="AP44" s="83"/>
      <c r="AQ44" s="83"/>
      <c r="AR44" s="83"/>
      <c r="AS44" s="83"/>
      <c r="AT44" s="83"/>
      <c r="AU44" s="83"/>
      <c r="AV44" s="83"/>
      <c r="AW44" s="84"/>
      <c r="AX44" s="68" t="s">
        <v>110</v>
      </c>
      <c r="AY44" s="68"/>
      <c r="AZ44" s="68"/>
      <c r="BA44" s="68"/>
      <c r="BB44" s="68"/>
      <c r="BC44" s="68"/>
      <c r="BD44" s="68" t="s">
        <v>110</v>
      </c>
      <c r="BE44" s="68"/>
      <c r="BF44" s="68"/>
      <c r="BG44" s="68"/>
      <c r="BH44" s="68"/>
      <c r="BI44" s="91">
        <v>10</v>
      </c>
      <c r="BJ44" s="92"/>
      <c r="BK44" s="92"/>
      <c r="BL44" s="93"/>
      <c r="BM44" s="70">
        <v>1100000</v>
      </c>
      <c r="BN44" s="70"/>
      <c r="BO44" s="70"/>
      <c r="BP44" s="70"/>
      <c r="BQ44" s="70"/>
      <c r="BR44" s="100">
        <f>BI44*133000</f>
        <v>1330000</v>
      </c>
      <c r="BS44" s="101"/>
      <c r="BT44" s="101"/>
      <c r="BU44" s="101"/>
      <c r="BV44" s="102"/>
      <c r="BW44" s="100">
        <f>MIN(SUM(BM44:BQ47),SUM(BR44))</f>
        <v>1100000</v>
      </c>
      <c r="BX44" s="101"/>
      <c r="BY44" s="101"/>
      <c r="BZ44" s="101"/>
      <c r="CA44" s="102"/>
    </row>
    <row r="45" spans="1:83" ht="13.5" customHeight="1" x14ac:dyDescent="0.15">
      <c r="A45" s="85"/>
      <c r="B45" s="86"/>
      <c r="C45" s="86"/>
      <c r="D45" s="86"/>
      <c r="E45" s="86"/>
      <c r="F45" s="86"/>
      <c r="G45" s="86"/>
      <c r="H45" s="86"/>
      <c r="I45" s="87"/>
      <c r="J45" s="156"/>
      <c r="K45" s="156"/>
      <c r="L45" s="156"/>
      <c r="M45" s="156"/>
      <c r="N45" s="156"/>
      <c r="O45" s="156"/>
      <c r="P45" s="156"/>
      <c r="Q45" s="156"/>
      <c r="R45" s="156"/>
      <c r="S45" s="156"/>
      <c r="T45" s="156"/>
      <c r="U45" s="161"/>
      <c r="V45" s="162"/>
      <c r="W45" s="162"/>
      <c r="X45" s="163"/>
      <c r="Y45" s="160"/>
      <c r="Z45" s="160"/>
      <c r="AA45" s="160"/>
      <c r="AB45" s="160"/>
      <c r="AC45" s="160"/>
      <c r="AD45" s="103"/>
      <c r="AE45" s="104"/>
      <c r="AF45" s="104"/>
      <c r="AG45" s="104"/>
      <c r="AH45" s="105"/>
      <c r="AI45" s="103"/>
      <c r="AJ45" s="104"/>
      <c r="AK45" s="104"/>
      <c r="AL45" s="104"/>
      <c r="AM45" s="105"/>
      <c r="AO45" s="85"/>
      <c r="AP45" s="86"/>
      <c r="AQ45" s="86"/>
      <c r="AR45" s="86"/>
      <c r="AS45" s="86"/>
      <c r="AT45" s="86"/>
      <c r="AU45" s="86"/>
      <c r="AV45" s="86"/>
      <c r="AW45" s="87"/>
      <c r="AX45" s="68"/>
      <c r="AY45" s="68"/>
      <c r="AZ45" s="68"/>
      <c r="BA45" s="68"/>
      <c r="BB45" s="68"/>
      <c r="BC45" s="68"/>
      <c r="BD45" s="68"/>
      <c r="BE45" s="68"/>
      <c r="BF45" s="68"/>
      <c r="BG45" s="68"/>
      <c r="BH45" s="68"/>
      <c r="BI45" s="94"/>
      <c r="BJ45" s="95"/>
      <c r="BK45" s="95"/>
      <c r="BL45" s="96"/>
      <c r="BM45" s="70"/>
      <c r="BN45" s="70"/>
      <c r="BO45" s="70"/>
      <c r="BP45" s="70"/>
      <c r="BQ45" s="70"/>
      <c r="BR45" s="103"/>
      <c r="BS45" s="104"/>
      <c r="BT45" s="104"/>
      <c r="BU45" s="104"/>
      <c r="BV45" s="105"/>
      <c r="BW45" s="103"/>
      <c r="BX45" s="104"/>
      <c r="BY45" s="104"/>
      <c r="BZ45" s="104"/>
      <c r="CA45" s="105"/>
    </row>
    <row r="46" spans="1:83" ht="13.5" customHeight="1" x14ac:dyDescent="0.15">
      <c r="A46" s="85"/>
      <c r="B46" s="86"/>
      <c r="C46" s="86"/>
      <c r="D46" s="86"/>
      <c r="E46" s="86"/>
      <c r="F46" s="86"/>
      <c r="G46" s="86"/>
      <c r="H46" s="86"/>
      <c r="I46" s="87"/>
      <c r="J46" s="156"/>
      <c r="K46" s="156"/>
      <c r="L46" s="156"/>
      <c r="M46" s="156"/>
      <c r="N46" s="156"/>
      <c r="O46" s="156"/>
      <c r="P46" s="156"/>
      <c r="Q46" s="156"/>
      <c r="R46" s="156"/>
      <c r="S46" s="156"/>
      <c r="T46" s="156"/>
      <c r="U46" s="161"/>
      <c r="V46" s="162"/>
      <c r="W46" s="162"/>
      <c r="X46" s="163"/>
      <c r="Y46" s="160"/>
      <c r="Z46" s="160"/>
      <c r="AA46" s="160"/>
      <c r="AB46" s="160"/>
      <c r="AC46" s="160"/>
      <c r="AD46" s="103"/>
      <c r="AE46" s="104"/>
      <c r="AF46" s="104"/>
      <c r="AG46" s="104"/>
      <c r="AH46" s="105"/>
      <c r="AI46" s="103"/>
      <c r="AJ46" s="104"/>
      <c r="AK46" s="104"/>
      <c r="AL46" s="104"/>
      <c r="AM46" s="105"/>
      <c r="AO46" s="85"/>
      <c r="AP46" s="86"/>
      <c r="AQ46" s="86"/>
      <c r="AR46" s="86"/>
      <c r="AS46" s="86"/>
      <c r="AT46" s="86"/>
      <c r="AU46" s="86"/>
      <c r="AV46" s="86"/>
      <c r="AW46" s="87"/>
      <c r="AX46" s="68" t="s">
        <v>110</v>
      </c>
      <c r="AY46" s="68"/>
      <c r="AZ46" s="68"/>
      <c r="BA46" s="68"/>
      <c r="BB46" s="68"/>
      <c r="BC46" s="68"/>
      <c r="BD46" s="68" t="s">
        <v>110</v>
      </c>
      <c r="BE46" s="68"/>
      <c r="BF46" s="68"/>
      <c r="BG46" s="68"/>
      <c r="BH46" s="68"/>
      <c r="BI46" s="94"/>
      <c r="BJ46" s="95"/>
      <c r="BK46" s="95"/>
      <c r="BL46" s="96"/>
      <c r="BM46" s="70"/>
      <c r="BN46" s="70"/>
      <c r="BO46" s="70"/>
      <c r="BP46" s="70"/>
      <c r="BQ46" s="70"/>
      <c r="BR46" s="103"/>
      <c r="BS46" s="104"/>
      <c r="BT46" s="104"/>
      <c r="BU46" s="104"/>
      <c r="BV46" s="105"/>
      <c r="BW46" s="103"/>
      <c r="BX46" s="104"/>
      <c r="BY46" s="104"/>
      <c r="BZ46" s="104"/>
      <c r="CA46" s="105"/>
    </row>
    <row r="47" spans="1:83" ht="13.5" customHeight="1" x14ac:dyDescent="0.15">
      <c r="A47" s="88"/>
      <c r="B47" s="89"/>
      <c r="C47" s="89"/>
      <c r="D47" s="89"/>
      <c r="E47" s="89"/>
      <c r="F47" s="89"/>
      <c r="G47" s="89"/>
      <c r="H47" s="89"/>
      <c r="I47" s="90"/>
      <c r="J47" s="156"/>
      <c r="K47" s="156"/>
      <c r="L47" s="156"/>
      <c r="M47" s="156"/>
      <c r="N47" s="156"/>
      <c r="O47" s="156"/>
      <c r="P47" s="156"/>
      <c r="Q47" s="156"/>
      <c r="R47" s="156"/>
      <c r="S47" s="156"/>
      <c r="T47" s="156"/>
      <c r="U47" s="164"/>
      <c r="V47" s="165"/>
      <c r="W47" s="165"/>
      <c r="X47" s="166"/>
      <c r="Y47" s="160"/>
      <c r="Z47" s="160"/>
      <c r="AA47" s="160"/>
      <c r="AB47" s="160"/>
      <c r="AC47" s="160"/>
      <c r="AD47" s="106"/>
      <c r="AE47" s="107"/>
      <c r="AF47" s="107"/>
      <c r="AG47" s="107"/>
      <c r="AH47" s="108"/>
      <c r="AI47" s="106"/>
      <c r="AJ47" s="107"/>
      <c r="AK47" s="107"/>
      <c r="AL47" s="107"/>
      <c r="AM47" s="108"/>
      <c r="AO47" s="88"/>
      <c r="AP47" s="89"/>
      <c r="AQ47" s="89"/>
      <c r="AR47" s="89"/>
      <c r="AS47" s="89"/>
      <c r="AT47" s="89"/>
      <c r="AU47" s="89"/>
      <c r="AV47" s="89"/>
      <c r="AW47" s="90"/>
      <c r="AX47" s="68"/>
      <c r="AY47" s="68"/>
      <c r="AZ47" s="68"/>
      <c r="BA47" s="68"/>
      <c r="BB47" s="68"/>
      <c r="BC47" s="68"/>
      <c r="BD47" s="68"/>
      <c r="BE47" s="68"/>
      <c r="BF47" s="68"/>
      <c r="BG47" s="68"/>
      <c r="BH47" s="68"/>
      <c r="BI47" s="97"/>
      <c r="BJ47" s="98"/>
      <c r="BK47" s="98"/>
      <c r="BL47" s="99"/>
      <c r="BM47" s="70"/>
      <c r="BN47" s="70"/>
      <c r="BO47" s="70"/>
      <c r="BP47" s="70"/>
      <c r="BQ47" s="70"/>
      <c r="BR47" s="106"/>
      <c r="BS47" s="107"/>
      <c r="BT47" s="107"/>
      <c r="BU47" s="107"/>
      <c r="BV47" s="108"/>
      <c r="BW47" s="106"/>
      <c r="BX47" s="107"/>
      <c r="BY47" s="107"/>
      <c r="BZ47" s="107"/>
      <c r="CA47" s="108"/>
    </row>
    <row r="48" spans="1:83" ht="13.5" customHeight="1" x14ac:dyDescent="0.15">
      <c r="A48" s="71" t="s">
        <v>101</v>
      </c>
      <c r="B48" s="72"/>
      <c r="C48" s="72"/>
      <c r="D48" s="72"/>
      <c r="E48" s="72"/>
      <c r="F48" s="72"/>
      <c r="G48" s="72"/>
      <c r="H48" s="72"/>
      <c r="I48" s="72"/>
      <c r="J48" s="156"/>
      <c r="K48" s="156"/>
      <c r="L48" s="156"/>
      <c r="M48" s="156"/>
      <c r="N48" s="156"/>
      <c r="O48" s="156"/>
      <c r="P48" s="156"/>
      <c r="Q48" s="156"/>
      <c r="R48" s="156"/>
      <c r="S48" s="156"/>
      <c r="T48" s="156"/>
      <c r="U48" s="167">
        <v>0</v>
      </c>
      <c r="V48" s="167"/>
      <c r="W48" s="167"/>
      <c r="X48" s="167"/>
      <c r="Y48" s="160"/>
      <c r="Z48" s="160"/>
      <c r="AA48" s="160"/>
      <c r="AB48" s="160"/>
      <c r="AC48" s="160"/>
      <c r="AD48" s="35">
        <f>U48*5000000</f>
        <v>0</v>
      </c>
      <c r="AE48" s="35"/>
      <c r="AF48" s="35"/>
      <c r="AG48" s="35"/>
      <c r="AH48" s="35"/>
      <c r="AI48" s="35">
        <f>MIN(Y48:AH49)</f>
        <v>0</v>
      </c>
      <c r="AJ48" s="35"/>
      <c r="AK48" s="35"/>
      <c r="AL48" s="35"/>
      <c r="AM48" s="35"/>
      <c r="AO48" s="71" t="s">
        <v>101</v>
      </c>
      <c r="AP48" s="72"/>
      <c r="AQ48" s="72"/>
      <c r="AR48" s="72"/>
      <c r="AS48" s="72"/>
      <c r="AT48" s="72"/>
      <c r="AU48" s="72"/>
      <c r="AV48" s="72"/>
      <c r="AW48" s="72"/>
      <c r="AX48" s="68" t="s">
        <v>110</v>
      </c>
      <c r="AY48" s="68"/>
      <c r="AZ48" s="68"/>
      <c r="BA48" s="68"/>
      <c r="BB48" s="68"/>
      <c r="BC48" s="68"/>
      <c r="BD48" s="68" t="s">
        <v>110</v>
      </c>
      <c r="BE48" s="68"/>
      <c r="BF48" s="68"/>
      <c r="BG48" s="68"/>
      <c r="BH48" s="68"/>
      <c r="BI48" s="69">
        <v>1</v>
      </c>
      <c r="BJ48" s="69"/>
      <c r="BK48" s="69"/>
      <c r="BL48" s="69"/>
      <c r="BM48" s="70">
        <v>7700000</v>
      </c>
      <c r="BN48" s="70"/>
      <c r="BO48" s="70"/>
      <c r="BP48" s="70"/>
      <c r="BQ48" s="70"/>
      <c r="BR48" s="35">
        <f>BI48*5000000</f>
        <v>5000000</v>
      </c>
      <c r="BS48" s="35"/>
      <c r="BT48" s="35"/>
      <c r="BU48" s="35"/>
      <c r="BV48" s="35"/>
      <c r="BW48" s="35">
        <f>MIN(BM48:BV49)</f>
        <v>5000000</v>
      </c>
      <c r="BX48" s="35"/>
      <c r="BY48" s="35"/>
      <c r="BZ48" s="35"/>
      <c r="CA48" s="35"/>
    </row>
    <row r="49" spans="1:79" ht="13.5" customHeight="1" x14ac:dyDescent="0.15">
      <c r="A49" s="72"/>
      <c r="B49" s="72"/>
      <c r="C49" s="72"/>
      <c r="D49" s="72"/>
      <c r="E49" s="72"/>
      <c r="F49" s="72"/>
      <c r="G49" s="72"/>
      <c r="H49" s="72"/>
      <c r="I49" s="72"/>
      <c r="J49" s="156"/>
      <c r="K49" s="156"/>
      <c r="L49" s="156"/>
      <c r="M49" s="156"/>
      <c r="N49" s="156"/>
      <c r="O49" s="156"/>
      <c r="P49" s="156"/>
      <c r="Q49" s="156"/>
      <c r="R49" s="156"/>
      <c r="S49" s="156"/>
      <c r="T49" s="156"/>
      <c r="U49" s="167"/>
      <c r="V49" s="167"/>
      <c r="W49" s="167"/>
      <c r="X49" s="167"/>
      <c r="Y49" s="160"/>
      <c r="Z49" s="160"/>
      <c r="AA49" s="160"/>
      <c r="AB49" s="160"/>
      <c r="AC49" s="160"/>
      <c r="AD49" s="35"/>
      <c r="AE49" s="35"/>
      <c r="AF49" s="35"/>
      <c r="AG49" s="35"/>
      <c r="AH49" s="35"/>
      <c r="AI49" s="35"/>
      <c r="AJ49" s="35"/>
      <c r="AK49" s="35"/>
      <c r="AL49" s="35"/>
      <c r="AM49" s="35"/>
      <c r="AO49" s="72"/>
      <c r="AP49" s="72"/>
      <c r="AQ49" s="72"/>
      <c r="AR49" s="72"/>
      <c r="AS49" s="72"/>
      <c r="AT49" s="72"/>
      <c r="AU49" s="72"/>
      <c r="AV49" s="72"/>
      <c r="AW49" s="72"/>
      <c r="AX49" s="68"/>
      <c r="AY49" s="68"/>
      <c r="AZ49" s="68"/>
      <c r="BA49" s="68"/>
      <c r="BB49" s="68"/>
      <c r="BC49" s="68"/>
      <c r="BD49" s="68"/>
      <c r="BE49" s="68"/>
      <c r="BF49" s="68"/>
      <c r="BG49" s="68"/>
      <c r="BH49" s="68"/>
      <c r="BI49" s="69"/>
      <c r="BJ49" s="69"/>
      <c r="BK49" s="69"/>
      <c r="BL49" s="69"/>
      <c r="BM49" s="70"/>
      <c r="BN49" s="70"/>
      <c r="BO49" s="70"/>
      <c r="BP49" s="70"/>
      <c r="BQ49" s="70"/>
      <c r="BR49" s="35"/>
      <c r="BS49" s="35"/>
      <c r="BT49" s="35"/>
      <c r="BU49" s="35"/>
      <c r="BV49" s="35"/>
      <c r="BW49" s="35"/>
      <c r="BX49" s="35"/>
      <c r="BY49" s="35"/>
      <c r="BZ49" s="35"/>
      <c r="CA49" s="35"/>
    </row>
    <row r="50" spans="1:79" ht="27.2" customHeight="1" x14ac:dyDescent="0.15">
      <c r="A50" s="79" t="s">
        <v>37</v>
      </c>
      <c r="B50" s="79"/>
      <c r="C50" s="79"/>
      <c r="D50" s="79"/>
      <c r="E50" s="78" t="s">
        <v>10</v>
      </c>
      <c r="F50" s="78"/>
      <c r="G50" s="78"/>
      <c r="H50" s="78"/>
      <c r="I50" s="78"/>
      <c r="J50" s="156"/>
      <c r="K50" s="156"/>
      <c r="L50" s="156"/>
      <c r="M50" s="156"/>
      <c r="N50" s="156"/>
      <c r="O50" s="156"/>
      <c r="P50" s="156"/>
      <c r="Q50" s="156"/>
      <c r="R50" s="156"/>
      <c r="S50" s="156"/>
      <c r="T50" s="156"/>
      <c r="U50" s="168">
        <v>0</v>
      </c>
      <c r="V50" s="168"/>
      <c r="W50" s="168"/>
      <c r="X50" s="168"/>
      <c r="Y50" s="160"/>
      <c r="Z50" s="160"/>
      <c r="AA50" s="160"/>
      <c r="AB50" s="160"/>
      <c r="AC50" s="160"/>
      <c r="AD50" s="35">
        <f>3600*U50</f>
        <v>0</v>
      </c>
      <c r="AE50" s="35"/>
      <c r="AF50" s="35"/>
      <c r="AG50" s="35"/>
      <c r="AH50" s="35"/>
      <c r="AI50" s="35">
        <f>MIN(SUM(Y50:AC55),SUM(AD50))</f>
        <v>0</v>
      </c>
      <c r="AJ50" s="35"/>
      <c r="AK50" s="35"/>
      <c r="AL50" s="35"/>
      <c r="AM50" s="35"/>
      <c r="AO50" s="79" t="s">
        <v>37</v>
      </c>
      <c r="AP50" s="79"/>
      <c r="AQ50" s="79"/>
      <c r="AR50" s="79"/>
      <c r="AS50" s="78" t="s">
        <v>10</v>
      </c>
      <c r="AT50" s="78"/>
      <c r="AU50" s="78"/>
      <c r="AV50" s="78"/>
      <c r="AW50" s="78"/>
      <c r="AX50" s="68" t="s">
        <v>110</v>
      </c>
      <c r="AY50" s="68"/>
      <c r="AZ50" s="68"/>
      <c r="BA50" s="68"/>
      <c r="BB50" s="68"/>
      <c r="BC50" s="68"/>
      <c r="BD50" s="68" t="s">
        <v>110</v>
      </c>
      <c r="BE50" s="68"/>
      <c r="BF50" s="68"/>
      <c r="BG50" s="68"/>
      <c r="BH50" s="68"/>
      <c r="BI50" s="80">
        <v>300</v>
      </c>
      <c r="BJ50" s="80"/>
      <c r="BK50" s="80"/>
      <c r="BL50" s="80"/>
      <c r="BM50" s="70">
        <v>56042</v>
      </c>
      <c r="BN50" s="70"/>
      <c r="BO50" s="70"/>
      <c r="BP50" s="70"/>
      <c r="BQ50" s="70"/>
      <c r="BR50" s="35">
        <f>3600*BI50</f>
        <v>1080000</v>
      </c>
      <c r="BS50" s="35"/>
      <c r="BT50" s="35"/>
      <c r="BU50" s="35"/>
      <c r="BV50" s="35"/>
      <c r="BW50" s="35">
        <f>MIN(SUM(BM50:BQ55),SUM(BR50))</f>
        <v>1080000</v>
      </c>
      <c r="BX50" s="35"/>
      <c r="BY50" s="35"/>
      <c r="BZ50" s="35"/>
      <c r="CA50" s="35"/>
    </row>
    <row r="51" spans="1:79" ht="27.2" customHeight="1" x14ac:dyDescent="0.15">
      <c r="A51" s="79"/>
      <c r="B51" s="79"/>
      <c r="C51" s="79"/>
      <c r="D51" s="79"/>
      <c r="E51" s="78" t="s">
        <v>16</v>
      </c>
      <c r="F51" s="78"/>
      <c r="G51" s="78"/>
      <c r="H51" s="78"/>
      <c r="I51" s="78"/>
      <c r="J51" s="156"/>
      <c r="K51" s="156"/>
      <c r="L51" s="156"/>
      <c r="M51" s="156"/>
      <c r="N51" s="156"/>
      <c r="O51" s="156"/>
      <c r="P51" s="156"/>
      <c r="Q51" s="156"/>
      <c r="R51" s="156"/>
      <c r="S51" s="156"/>
      <c r="T51" s="156"/>
      <c r="U51" s="168"/>
      <c r="V51" s="168"/>
      <c r="W51" s="168"/>
      <c r="X51" s="168"/>
      <c r="Y51" s="160"/>
      <c r="Z51" s="160"/>
      <c r="AA51" s="160"/>
      <c r="AB51" s="160"/>
      <c r="AC51" s="160"/>
      <c r="AD51" s="35"/>
      <c r="AE51" s="35"/>
      <c r="AF51" s="35"/>
      <c r="AG51" s="35"/>
      <c r="AH51" s="35"/>
      <c r="AI51" s="35"/>
      <c r="AJ51" s="35"/>
      <c r="AK51" s="35"/>
      <c r="AL51" s="35"/>
      <c r="AM51" s="35"/>
      <c r="AO51" s="79"/>
      <c r="AP51" s="79"/>
      <c r="AQ51" s="79"/>
      <c r="AR51" s="79"/>
      <c r="AS51" s="78" t="s">
        <v>16</v>
      </c>
      <c r="AT51" s="78"/>
      <c r="AU51" s="78"/>
      <c r="AV51" s="78"/>
      <c r="AW51" s="78"/>
      <c r="AX51" s="68" t="s">
        <v>110</v>
      </c>
      <c r="AY51" s="68"/>
      <c r="AZ51" s="68"/>
      <c r="BA51" s="68"/>
      <c r="BB51" s="68"/>
      <c r="BC51" s="68"/>
      <c r="BD51" s="68" t="s">
        <v>110</v>
      </c>
      <c r="BE51" s="68"/>
      <c r="BF51" s="68"/>
      <c r="BG51" s="68"/>
      <c r="BH51" s="68"/>
      <c r="BI51" s="80"/>
      <c r="BJ51" s="80"/>
      <c r="BK51" s="80"/>
      <c r="BL51" s="80"/>
      <c r="BM51" s="70">
        <v>360000</v>
      </c>
      <c r="BN51" s="70"/>
      <c r="BO51" s="70"/>
      <c r="BP51" s="70"/>
      <c r="BQ51" s="70"/>
      <c r="BR51" s="35"/>
      <c r="BS51" s="35"/>
      <c r="BT51" s="35"/>
      <c r="BU51" s="35"/>
      <c r="BV51" s="35"/>
      <c r="BW51" s="35"/>
      <c r="BX51" s="35"/>
      <c r="BY51" s="35"/>
      <c r="BZ51" s="35"/>
      <c r="CA51" s="35"/>
    </row>
    <row r="52" spans="1:79" ht="27.2" customHeight="1" x14ac:dyDescent="0.15">
      <c r="A52" s="79"/>
      <c r="B52" s="79"/>
      <c r="C52" s="79"/>
      <c r="D52" s="79"/>
      <c r="E52" s="78" t="s">
        <v>11</v>
      </c>
      <c r="F52" s="78"/>
      <c r="G52" s="78"/>
      <c r="H52" s="78"/>
      <c r="I52" s="78"/>
      <c r="J52" s="156"/>
      <c r="K52" s="156"/>
      <c r="L52" s="156"/>
      <c r="M52" s="156"/>
      <c r="N52" s="156"/>
      <c r="O52" s="156"/>
      <c r="P52" s="156"/>
      <c r="Q52" s="156"/>
      <c r="R52" s="156"/>
      <c r="S52" s="156"/>
      <c r="T52" s="156"/>
      <c r="U52" s="168"/>
      <c r="V52" s="168"/>
      <c r="W52" s="168"/>
      <c r="X52" s="168"/>
      <c r="Y52" s="160"/>
      <c r="Z52" s="160"/>
      <c r="AA52" s="160"/>
      <c r="AB52" s="160"/>
      <c r="AC52" s="160"/>
      <c r="AD52" s="35"/>
      <c r="AE52" s="35"/>
      <c r="AF52" s="35"/>
      <c r="AG52" s="35"/>
      <c r="AH52" s="35"/>
      <c r="AI52" s="35"/>
      <c r="AJ52" s="35"/>
      <c r="AK52" s="35"/>
      <c r="AL52" s="35"/>
      <c r="AM52" s="35"/>
      <c r="AO52" s="79"/>
      <c r="AP52" s="79"/>
      <c r="AQ52" s="79"/>
      <c r="AR52" s="79"/>
      <c r="AS52" s="78" t="s">
        <v>11</v>
      </c>
      <c r="AT52" s="78"/>
      <c r="AU52" s="78"/>
      <c r="AV52" s="78"/>
      <c r="AW52" s="78"/>
      <c r="AX52" s="68" t="s">
        <v>110</v>
      </c>
      <c r="AY52" s="68"/>
      <c r="AZ52" s="68"/>
      <c r="BA52" s="68"/>
      <c r="BB52" s="68"/>
      <c r="BC52" s="68"/>
      <c r="BD52" s="68" t="s">
        <v>110</v>
      </c>
      <c r="BE52" s="68"/>
      <c r="BF52" s="68"/>
      <c r="BG52" s="68"/>
      <c r="BH52" s="68"/>
      <c r="BI52" s="80"/>
      <c r="BJ52" s="80"/>
      <c r="BK52" s="80"/>
      <c r="BL52" s="80"/>
      <c r="BM52" s="70">
        <v>1800000</v>
      </c>
      <c r="BN52" s="70"/>
      <c r="BO52" s="70"/>
      <c r="BP52" s="70"/>
      <c r="BQ52" s="70"/>
      <c r="BR52" s="35"/>
      <c r="BS52" s="35"/>
      <c r="BT52" s="35"/>
      <c r="BU52" s="35"/>
      <c r="BV52" s="35"/>
      <c r="BW52" s="35"/>
      <c r="BX52" s="35"/>
      <c r="BY52" s="35"/>
      <c r="BZ52" s="35"/>
      <c r="CA52" s="35"/>
    </row>
    <row r="53" spans="1:79" ht="27.2" customHeight="1" x14ac:dyDescent="0.15">
      <c r="A53" s="79"/>
      <c r="B53" s="79"/>
      <c r="C53" s="79"/>
      <c r="D53" s="79"/>
      <c r="E53" s="78" t="s">
        <v>17</v>
      </c>
      <c r="F53" s="78"/>
      <c r="G53" s="78"/>
      <c r="H53" s="78"/>
      <c r="I53" s="78"/>
      <c r="J53" s="156"/>
      <c r="K53" s="156"/>
      <c r="L53" s="156"/>
      <c r="M53" s="156"/>
      <c r="N53" s="156"/>
      <c r="O53" s="156"/>
      <c r="P53" s="156"/>
      <c r="Q53" s="156"/>
      <c r="R53" s="156"/>
      <c r="S53" s="156"/>
      <c r="T53" s="156"/>
      <c r="U53" s="168"/>
      <c r="V53" s="168"/>
      <c r="W53" s="168"/>
      <c r="X53" s="168"/>
      <c r="Y53" s="160"/>
      <c r="Z53" s="160"/>
      <c r="AA53" s="160"/>
      <c r="AB53" s="160"/>
      <c r="AC53" s="160"/>
      <c r="AD53" s="35"/>
      <c r="AE53" s="35"/>
      <c r="AF53" s="35"/>
      <c r="AG53" s="35"/>
      <c r="AH53" s="35"/>
      <c r="AI53" s="35"/>
      <c r="AJ53" s="35"/>
      <c r="AK53" s="35"/>
      <c r="AL53" s="35"/>
      <c r="AM53" s="35"/>
      <c r="AO53" s="79"/>
      <c r="AP53" s="79"/>
      <c r="AQ53" s="79"/>
      <c r="AR53" s="79"/>
      <c r="AS53" s="78" t="s">
        <v>17</v>
      </c>
      <c r="AT53" s="78"/>
      <c r="AU53" s="78"/>
      <c r="AV53" s="78"/>
      <c r="AW53" s="78"/>
      <c r="AX53" s="68" t="s">
        <v>110</v>
      </c>
      <c r="AY53" s="68"/>
      <c r="AZ53" s="68"/>
      <c r="BA53" s="68"/>
      <c r="BB53" s="68"/>
      <c r="BC53" s="68"/>
      <c r="BD53" s="68" t="s">
        <v>110</v>
      </c>
      <c r="BE53" s="68"/>
      <c r="BF53" s="68"/>
      <c r="BG53" s="68"/>
      <c r="BH53" s="68"/>
      <c r="BI53" s="80"/>
      <c r="BJ53" s="80"/>
      <c r="BK53" s="80"/>
      <c r="BL53" s="80"/>
      <c r="BM53" s="70">
        <v>105000</v>
      </c>
      <c r="BN53" s="70"/>
      <c r="BO53" s="70"/>
      <c r="BP53" s="70"/>
      <c r="BQ53" s="70"/>
      <c r="BR53" s="35"/>
      <c r="BS53" s="35"/>
      <c r="BT53" s="35"/>
      <c r="BU53" s="35"/>
      <c r="BV53" s="35"/>
      <c r="BW53" s="35"/>
      <c r="BX53" s="35"/>
      <c r="BY53" s="35"/>
      <c r="BZ53" s="35"/>
      <c r="CA53" s="35"/>
    </row>
    <row r="54" spans="1:79" ht="27.2" customHeight="1" x14ac:dyDescent="0.15">
      <c r="A54" s="79"/>
      <c r="B54" s="79"/>
      <c r="C54" s="79"/>
      <c r="D54" s="79"/>
      <c r="E54" s="78" t="s">
        <v>18</v>
      </c>
      <c r="F54" s="78"/>
      <c r="G54" s="78"/>
      <c r="H54" s="78"/>
      <c r="I54" s="78"/>
      <c r="J54" s="156"/>
      <c r="K54" s="156"/>
      <c r="L54" s="156"/>
      <c r="M54" s="156"/>
      <c r="N54" s="156"/>
      <c r="O54" s="156"/>
      <c r="P54" s="156"/>
      <c r="Q54" s="156"/>
      <c r="R54" s="156"/>
      <c r="S54" s="156"/>
      <c r="T54" s="156"/>
      <c r="U54" s="168"/>
      <c r="V54" s="168"/>
      <c r="W54" s="168"/>
      <c r="X54" s="168"/>
      <c r="Y54" s="160"/>
      <c r="Z54" s="160"/>
      <c r="AA54" s="160"/>
      <c r="AB54" s="160"/>
      <c r="AC54" s="160"/>
      <c r="AD54" s="35"/>
      <c r="AE54" s="35"/>
      <c r="AF54" s="35"/>
      <c r="AG54" s="35"/>
      <c r="AH54" s="35"/>
      <c r="AI54" s="35"/>
      <c r="AJ54" s="35"/>
      <c r="AK54" s="35"/>
      <c r="AL54" s="35"/>
      <c r="AM54" s="35"/>
      <c r="AO54" s="79"/>
      <c r="AP54" s="79"/>
      <c r="AQ54" s="79"/>
      <c r="AR54" s="79"/>
      <c r="AS54" s="78" t="s">
        <v>18</v>
      </c>
      <c r="AT54" s="78"/>
      <c r="AU54" s="78"/>
      <c r="AV54" s="78"/>
      <c r="AW54" s="78"/>
      <c r="AX54" s="68" t="s">
        <v>110</v>
      </c>
      <c r="AY54" s="68"/>
      <c r="AZ54" s="68"/>
      <c r="BA54" s="68"/>
      <c r="BB54" s="68"/>
      <c r="BC54" s="68"/>
      <c r="BD54" s="68" t="s">
        <v>110</v>
      </c>
      <c r="BE54" s="68"/>
      <c r="BF54" s="68"/>
      <c r="BG54" s="68"/>
      <c r="BH54" s="68"/>
      <c r="BI54" s="80"/>
      <c r="BJ54" s="80"/>
      <c r="BK54" s="80"/>
      <c r="BL54" s="80"/>
      <c r="BM54" s="70">
        <v>75000</v>
      </c>
      <c r="BN54" s="70"/>
      <c r="BO54" s="70"/>
      <c r="BP54" s="70"/>
      <c r="BQ54" s="70"/>
      <c r="BR54" s="35"/>
      <c r="BS54" s="35"/>
      <c r="BT54" s="35"/>
      <c r="BU54" s="35"/>
      <c r="BV54" s="35"/>
      <c r="BW54" s="35"/>
      <c r="BX54" s="35"/>
      <c r="BY54" s="35"/>
      <c r="BZ54" s="35"/>
      <c r="CA54" s="35"/>
    </row>
    <row r="55" spans="1:79" ht="27.2" customHeight="1" x14ac:dyDescent="0.15">
      <c r="A55" s="79"/>
      <c r="B55" s="79"/>
      <c r="C55" s="79"/>
      <c r="D55" s="79"/>
      <c r="E55" s="78" t="s">
        <v>19</v>
      </c>
      <c r="F55" s="78"/>
      <c r="G55" s="78"/>
      <c r="H55" s="78"/>
      <c r="I55" s="78"/>
      <c r="J55" s="156"/>
      <c r="K55" s="156"/>
      <c r="L55" s="156"/>
      <c r="M55" s="156"/>
      <c r="N55" s="156"/>
      <c r="O55" s="156"/>
      <c r="P55" s="156"/>
      <c r="Q55" s="156"/>
      <c r="R55" s="156"/>
      <c r="S55" s="156"/>
      <c r="T55" s="156"/>
      <c r="U55" s="168"/>
      <c r="V55" s="168"/>
      <c r="W55" s="168"/>
      <c r="X55" s="168"/>
      <c r="Y55" s="160"/>
      <c r="Z55" s="160"/>
      <c r="AA55" s="160"/>
      <c r="AB55" s="160"/>
      <c r="AC55" s="160"/>
      <c r="AD55" s="35"/>
      <c r="AE55" s="35"/>
      <c r="AF55" s="35"/>
      <c r="AG55" s="35"/>
      <c r="AH55" s="35"/>
      <c r="AI55" s="35"/>
      <c r="AJ55" s="35"/>
      <c r="AK55" s="35"/>
      <c r="AL55" s="35"/>
      <c r="AM55" s="35"/>
      <c r="AO55" s="79"/>
      <c r="AP55" s="79"/>
      <c r="AQ55" s="79"/>
      <c r="AR55" s="79"/>
      <c r="AS55" s="78" t="s">
        <v>19</v>
      </c>
      <c r="AT55" s="78"/>
      <c r="AU55" s="78"/>
      <c r="AV55" s="78"/>
      <c r="AW55" s="78"/>
      <c r="AX55" s="68" t="s">
        <v>110</v>
      </c>
      <c r="AY55" s="68"/>
      <c r="AZ55" s="68"/>
      <c r="BA55" s="68"/>
      <c r="BB55" s="68"/>
      <c r="BC55" s="68"/>
      <c r="BD55" s="68" t="s">
        <v>110</v>
      </c>
      <c r="BE55" s="68"/>
      <c r="BF55" s="68"/>
      <c r="BG55" s="68"/>
      <c r="BH55" s="68"/>
      <c r="BI55" s="80"/>
      <c r="BJ55" s="80"/>
      <c r="BK55" s="80"/>
      <c r="BL55" s="80"/>
      <c r="BM55" s="70">
        <v>360000</v>
      </c>
      <c r="BN55" s="70"/>
      <c r="BO55" s="70"/>
      <c r="BP55" s="70"/>
      <c r="BQ55" s="70"/>
      <c r="BR55" s="35"/>
      <c r="BS55" s="35"/>
      <c r="BT55" s="35"/>
      <c r="BU55" s="35"/>
      <c r="BV55" s="35"/>
      <c r="BW55" s="35"/>
      <c r="BX55" s="35"/>
      <c r="BY55" s="35"/>
      <c r="BZ55" s="35"/>
      <c r="CA55" s="35"/>
    </row>
    <row r="56" spans="1:79" ht="13.5" customHeight="1" x14ac:dyDescent="0.15">
      <c r="A56" s="73" t="s">
        <v>103</v>
      </c>
      <c r="B56" s="73"/>
      <c r="C56" s="73"/>
      <c r="D56" s="73"/>
      <c r="E56" s="73"/>
      <c r="F56" s="73"/>
      <c r="G56" s="73"/>
      <c r="H56" s="73"/>
      <c r="I56" s="73"/>
      <c r="J56" s="156"/>
      <c r="K56" s="156"/>
      <c r="L56" s="156"/>
      <c r="M56" s="156"/>
      <c r="N56" s="156"/>
      <c r="O56" s="156"/>
      <c r="P56" s="156"/>
      <c r="Q56" s="156"/>
      <c r="R56" s="156"/>
      <c r="S56" s="156"/>
      <c r="T56" s="156"/>
      <c r="U56" s="169">
        <v>0</v>
      </c>
      <c r="V56" s="169"/>
      <c r="W56" s="169"/>
      <c r="X56" s="169"/>
      <c r="Y56" s="160"/>
      <c r="Z56" s="160"/>
      <c r="AA56" s="160"/>
      <c r="AB56" s="160"/>
      <c r="AC56" s="160"/>
      <c r="AD56" s="35">
        <f>4320000*U56</f>
        <v>0</v>
      </c>
      <c r="AE56" s="35"/>
      <c r="AF56" s="35"/>
      <c r="AG56" s="35"/>
      <c r="AH56" s="35"/>
      <c r="AI56" s="35">
        <f t="shared" ref="AI56" si="0">MIN(Y56:AH57)</f>
        <v>0</v>
      </c>
      <c r="AJ56" s="35"/>
      <c r="AK56" s="35"/>
      <c r="AL56" s="35"/>
      <c r="AM56" s="35"/>
      <c r="AO56" s="73" t="s">
        <v>103</v>
      </c>
      <c r="AP56" s="73"/>
      <c r="AQ56" s="73"/>
      <c r="AR56" s="73"/>
      <c r="AS56" s="73"/>
      <c r="AT56" s="73"/>
      <c r="AU56" s="73"/>
      <c r="AV56" s="73"/>
      <c r="AW56" s="73"/>
      <c r="AX56" s="68" t="s">
        <v>110</v>
      </c>
      <c r="AY56" s="68"/>
      <c r="AZ56" s="68"/>
      <c r="BA56" s="68"/>
      <c r="BB56" s="68"/>
      <c r="BC56" s="68"/>
      <c r="BD56" s="68" t="s">
        <v>110</v>
      </c>
      <c r="BE56" s="68"/>
      <c r="BF56" s="68"/>
      <c r="BG56" s="68"/>
      <c r="BH56" s="68"/>
      <c r="BI56" s="77">
        <v>10</v>
      </c>
      <c r="BJ56" s="77"/>
      <c r="BK56" s="77"/>
      <c r="BL56" s="77"/>
      <c r="BM56" s="70">
        <v>30000000</v>
      </c>
      <c r="BN56" s="70"/>
      <c r="BO56" s="70"/>
      <c r="BP56" s="70"/>
      <c r="BQ56" s="70"/>
      <c r="BR56" s="35">
        <f>4320000*BI56</f>
        <v>43200000</v>
      </c>
      <c r="BS56" s="35"/>
      <c r="BT56" s="35"/>
      <c r="BU56" s="35"/>
      <c r="BV56" s="35"/>
      <c r="BW56" s="35">
        <f t="shared" ref="BW56" si="1">MIN(BM56:BV57)</f>
        <v>30000000</v>
      </c>
      <c r="BX56" s="35"/>
      <c r="BY56" s="35"/>
      <c r="BZ56" s="35"/>
      <c r="CA56" s="35"/>
    </row>
    <row r="57" spans="1:79" ht="13.5" customHeight="1" x14ac:dyDescent="0.15">
      <c r="A57" s="73"/>
      <c r="B57" s="73"/>
      <c r="C57" s="73"/>
      <c r="D57" s="73"/>
      <c r="E57" s="73"/>
      <c r="F57" s="73"/>
      <c r="G57" s="73"/>
      <c r="H57" s="73"/>
      <c r="I57" s="73"/>
      <c r="J57" s="156"/>
      <c r="K57" s="156"/>
      <c r="L57" s="156"/>
      <c r="M57" s="156"/>
      <c r="N57" s="156"/>
      <c r="O57" s="156"/>
      <c r="P57" s="156"/>
      <c r="Q57" s="156"/>
      <c r="R57" s="156"/>
      <c r="S57" s="156"/>
      <c r="T57" s="156"/>
      <c r="U57" s="169"/>
      <c r="V57" s="169"/>
      <c r="W57" s="169"/>
      <c r="X57" s="169"/>
      <c r="Y57" s="160"/>
      <c r="Z57" s="160"/>
      <c r="AA57" s="160"/>
      <c r="AB57" s="160"/>
      <c r="AC57" s="160"/>
      <c r="AD57" s="35"/>
      <c r="AE57" s="35"/>
      <c r="AF57" s="35"/>
      <c r="AG57" s="35"/>
      <c r="AH57" s="35"/>
      <c r="AI57" s="35"/>
      <c r="AJ57" s="35"/>
      <c r="AK57" s="35"/>
      <c r="AL57" s="35"/>
      <c r="AM57" s="35"/>
      <c r="AO57" s="73"/>
      <c r="AP57" s="73"/>
      <c r="AQ57" s="73"/>
      <c r="AR57" s="73"/>
      <c r="AS57" s="73"/>
      <c r="AT57" s="73"/>
      <c r="AU57" s="73"/>
      <c r="AV57" s="73"/>
      <c r="AW57" s="73"/>
      <c r="AX57" s="68"/>
      <c r="AY57" s="68"/>
      <c r="AZ57" s="68"/>
      <c r="BA57" s="68"/>
      <c r="BB57" s="68"/>
      <c r="BC57" s="68"/>
      <c r="BD57" s="68"/>
      <c r="BE57" s="68"/>
      <c r="BF57" s="68"/>
      <c r="BG57" s="68"/>
      <c r="BH57" s="68"/>
      <c r="BI57" s="77"/>
      <c r="BJ57" s="77"/>
      <c r="BK57" s="77"/>
      <c r="BL57" s="77"/>
      <c r="BM57" s="70"/>
      <c r="BN57" s="70"/>
      <c r="BO57" s="70"/>
      <c r="BP57" s="70"/>
      <c r="BQ57" s="70"/>
      <c r="BR57" s="35"/>
      <c r="BS57" s="35"/>
      <c r="BT57" s="35"/>
      <c r="BU57" s="35"/>
      <c r="BV57" s="35"/>
      <c r="BW57" s="35"/>
      <c r="BX57" s="35"/>
      <c r="BY57" s="35"/>
      <c r="BZ57" s="35"/>
      <c r="CA57" s="35"/>
    </row>
    <row r="58" spans="1:79" ht="13.5" customHeight="1" x14ac:dyDescent="0.15">
      <c r="A58" s="73" t="s">
        <v>38</v>
      </c>
      <c r="B58" s="73"/>
      <c r="C58" s="73"/>
      <c r="D58" s="73"/>
      <c r="E58" s="73"/>
      <c r="F58" s="73"/>
      <c r="G58" s="73"/>
      <c r="H58" s="73"/>
      <c r="I58" s="73"/>
      <c r="J58" s="156"/>
      <c r="K58" s="156"/>
      <c r="L58" s="156"/>
      <c r="M58" s="156"/>
      <c r="N58" s="156"/>
      <c r="O58" s="156"/>
      <c r="P58" s="156"/>
      <c r="Q58" s="156"/>
      <c r="R58" s="156"/>
      <c r="S58" s="156"/>
      <c r="T58" s="156"/>
      <c r="U58" s="167">
        <v>0</v>
      </c>
      <c r="V58" s="167"/>
      <c r="W58" s="167"/>
      <c r="X58" s="167"/>
      <c r="Y58" s="160"/>
      <c r="Z58" s="160"/>
      <c r="AA58" s="160"/>
      <c r="AB58" s="160"/>
      <c r="AC58" s="160"/>
      <c r="AD58" s="35">
        <f>51400*U58</f>
        <v>0</v>
      </c>
      <c r="AE58" s="35"/>
      <c r="AF58" s="35"/>
      <c r="AG58" s="35"/>
      <c r="AH58" s="35"/>
      <c r="AI58" s="35">
        <f t="shared" ref="AI58" si="2">MIN(Y58:AH59)</f>
        <v>0</v>
      </c>
      <c r="AJ58" s="35"/>
      <c r="AK58" s="35"/>
      <c r="AL58" s="35"/>
      <c r="AM58" s="35"/>
      <c r="AO58" s="73" t="s">
        <v>38</v>
      </c>
      <c r="AP58" s="73"/>
      <c r="AQ58" s="73"/>
      <c r="AR58" s="73"/>
      <c r="AS58" s="73"/>
      <c r="AT58" s="73"/>
      <c r="AU58" s="73"/>
      <c r="AV58" s="73"/>
      <c r="AW58" s="73"/>
      <c r="AX58" s="68" t="s">
        <v>110</v>
      </c>
      <c r="AY58" s="68"/>
      <c r="AZ58" s="68"/>
      <c r="BA58" s="68"/>
      <c r="BB58" s="68"/>
      <c r="BC58" s="68"/>
      <c r="BD58" s="68" t="s">
        <v>110</v>
      </c>
      <c r="BE58" s="68"/>
      <c r="BF58" s="68"/>
      <c r="BG58" s="68"/>
      <c r="BH58" s="68"/>
      <c r="BI58" s="69">
        <v>1</v>
      </c>
      <c r="BJ58" s="69"/>
      <c r="BK58" s="69"/>
      <c r="BL58" s="69"/>
      <c r="BM58" s="70">
        <v>60000</v>
      </c>
      <c r="BN58" s="70"/>
      <c r="BO58" s="70"/>
      <c r="BP58" s="70"/>
      <c r="BQ58" s="70"/>
      <c r="BR58" s="35">
        <f>51400*BI58</f>
        <v>51400</v>
      </c>
      <c r="BS58" s="35"/>
      <c r="BT58" s="35"/>
      <c r="BU58" s="35"/>
      <c r="BV58" s="35"/>
      <c r="BW58" s="35">
        <f t="shared" ref="BW58" si="3">MIN(BM58:BV59)</f>
        <v>51400</v>
      </c>
      <c r="BX58" s="35"/>
      <c r="BY58" s="35"/>
      <c r="BZ58" s="35"/>
      <c r="CA58" s="35"/>
    </row>
    <row r="59" spans="1:79" ht="13.5" customHeight="1" x14ac:dyDescent="0.15">
      <c r="A59" s="73"/>
      <c r="B59" s="73"/>
      <c r="C59" s="73"/>
      <c r="D59" s="73"/>
      <c r="E59" s="73"/>
      <c r="F59" s="73"/>
      <c r="G59" s="73"/>
      <c r="H59" s="73"/>
      <c r="I59" s="73"/>
      <c r="J59" s="156"/>
      <c r="K59" s="156"/>
      <c r="L59" s="156"/>
      <c r="M59" s="156"/>
      <c r="N59" s="156"/>
      <c r="O59" s="156"/>
      <c r="P59" s="156"/>
      <c r="Q59" s="156"/>
      <c r="R59" s="156"/>
      <c r="S59" s="156"/>
      <c r="T59" s="156"/>
      <c r="U59" s="167"/>
      <c r="V59" s="167"/>
      <c r="W59" s="167"/>
      <c r="X59" s="167"/>
      <c r="Y59" s="160"/>
      <c r="Z59" s="160"/>
      <c r="AA59" s="160"/>
      <c r="AB59" s="160"/>
      <c r="AC59" s="160"/>
      <c r="AD59" s="35"/>
      <c r="AE59" s="35"/>
      <c r="AF59" s="35"/>
      <c r="AG59" s="35"/>
      <c r="AH59" s="35"/>
      <c r="AI59" s="35"/>
      <c r="AJ59" s="35"/>
      <c r="AK59" s="35"/>
      <c r="AL59" s="35"/>
      <c r="AM59" s="35"/>
      <c r="AO59" s="73"/>
      <c r="AP59" s="73"/>
      <c r="AQ59" s="73"/>
      <c r="AR59" s="73"/>
      <c r="AS59" s="73"/>
      <c r="AT59" s="73"/>
      <c r="AU59" s="73"/>
      <c r="AV59" s="73"/>
      <c r="AW59" s="73"/>
      <c r="AX59" s="68"/>
      <c r="AY59" s="68"/>
      <c r="AZ59" s="68"/>
      <c r="BA59" s="68"/>
      <c r="BB59" s="68"/>
      <c r="BC59" s="68"/>
      <c r="BD59" s="68"/>
      <c r="BE59" s="68"/>
      <c r="BF59" s="68"/>
      <c r="BG59" s="68"/>
      <c r="BH59" s="68"/>
      <c r="BI59" s="69"/>
      <c r="BJ59" s="69"/>
      <c r="BK59" s="69"/>
      <c r="BL59" s="69"/>
      <c r="BM59" s="70"/>
      <c r="BN59" s="70"/>
      <c r="BO59" s="70"/>
      <c r="BP59" s="70"/>
      <c r="BQ59" s="70"/>
      <c r="BR59" s="35"/>
      <c r="BS59" s="35"/>
      <c r="BT59" s="35"/>
      <c r="BU59" s="35"/>
      <c r="BV59" s="35"/>
      <c r="BW59" s="35"/>
      <c r="BX59" s="35"/>
      <c r="BY59" s="35"/>
      <c r="BZ59" s="35"/>
      <c r="CA59" s="35"/>
    </row>
    <row r="60" spans="1:79" ht="13.5" customHeight="1" x14ac:dyDescent="0.15">
      <c r="A60" s="73" t="s">
        <v>104</v>
      </c>
      <c r="B60" s="73"/>
      <c r="C60" s="73"/>
      <c r="D60" s="73"/>
      <c r="E60" s="73"/>
      <c r="F60" s="73"/>
      <c r="G60" s="73"/>
      <c r="H60" s="73"/>
      <c r="I60" s="73"/>
      <c r="J60" s="156"/>
      <c r="K60" s="156"/>
      <c r="L60" s="156"/>
      <c r="M60" s="156"/>
      <c r="N60" s="156"/>
      <c r="O60" s="156"/>
      <c r="P60" s="156"/>
      <c r="Q60" s="156"/>
      <c r="R60" s="156"/>
      <c r="S60" s="156"/>
      <c r="T60" s="156"/>
      <c r="U60" s="167">
        <v>0</v>
      </c>
      <c r="V60" s="167"/>
      <c r="W60" s="167"/>
      <c r="X60" s="167"/>
      <c r="Y60" s="160"/>
      <c r="Z60" s="160"/>
      <c r="AA60" s="160"/>
      <c r="AB60" s="160"/>
      <c r="AC60" s="160"/>
      <c r="AD60" s="35">
        <f>21000000*U60</f>
        <v>0</v>
      </c>
      <c r="AE60" s="35"/>
      <c r="AF60" s="35"/>
      <c r="AG60" s="35"/>
      <c r="AH60" s="35"/>
      <c r="AI60" s="35">
        <f t="shared" ref="AI60" si="4">MIN(Y60:AH61)</f>
        <v>0</v>
      </c>
      <c r="AJ60" s="35"/>
      <c r="AK60" s="35"/>
      <c r="AL60" s="35"/>
      <c r="AM60" s="35"/>
      <c r="AO60" s="73" t="s">
        <v>104</v>
      </c>
      <c r="AP60" s="73"/>
      <c r="AQ60" s="73"/>
      <c r="AR60" s="73"/>
      <c r="AS60" s="73"/>
      <c r="AT60" s="73"/>
      <c r="AU60" s="73"/>
      <c r="AV60" s="73"/>
      <c r="AW60" s="73"/>
      <c r="AX60" s="68" t="s">
        <v>110</v>
      </c>
      <c r="AY60" s="68"/>
      <c r="AZ60" s="68"/>
      <c r="BA60" s="68"/>
      <c r="BB60" s="68"/>
      <c r="BC60" s="68"/>
      <c r="BD60" s="68" t="s">
        <v>110</v>
      </c>
      <c r="BE60" s="68"/>
      <c r="BF60" s="68"/>
      <c r="BG60" s="68"/>
      <c r="BH60" s="68"/>
      <c r="BI60" s="69">
        <v>1</v>
      </c>
      <c r="BJ60" s="69"/>
      <c r="BK60" s="69"/>
      <c r="BL60" s="69"/>
      <c r="BM60" s="70">
        <v>20000000</v>
      </c>
      <c r="BN60" s="70"/>
      <c r="BO60" s="70"/>
      <c r="BP60" s="70"/>
      <c r="BQ60" s="70"/>
      <c r="BR60" s="35">
        <f>21000000*BI60</f>
        <v>21000000</v>
      </c>
      <c r="BS60" s="35"/>
      <c r="BT60" s="35"/>
      <c r="BU60" s="35"/>
      <c r="BV60" s="35"/>
      <c r="BW60" s="35">
        <f t="shared" ref="BW60" si="5">MIN(BM60:BV61)</f>
        <v>20000000</v>
      </c>
      <c r="BX60" s="35"/>
      <c r="BY60" s="35"/>
      <c r="BZ60" s="35"/>
      <c r="CA60" s="35"/>
    </row>
    <row r="61" spans="1:79" ht="13.5" customHeight="1" x14ac:dyDescent="0.15">
      <c r="A61" s="73"/>
      <c r="B61" s="73"/>
      <c r="C61" s="73"/>
      <c r="D61" s="73"/>
      <c r="E61" s="73"/>
      <c r="F61" s="73"/>
      <c r="G61" s="73"/>
      <c r="H61" s="73"/>
      <c r="I61" s="73"/>
      <c r="J61" s="156"/>
      <c r="K61" s="156"/>
      <c r="L61" s="156"/>
      <c r="M61" s="156"/>
      <c r="N61" s="156"/>
      <c r="O61" s="156"/>
      <c r="P61" s="156"/>
      <c r="Q61" s="156"/>
      <c r="R61" s="156"/>
      <c r="S61" s="156"/>
      <c r="T61" s="156"/>
      <c r="U61" s="167"/>
      <c r="V61" s="167"/>
      <c r="W61" s="167"/>
      <c r="X61" s="167"/>
      <c r="Y61" s="160"/>
      <c r="Z61" s="160"/>
      <c r="AA61" s="160"/>
      <c r="AB61" s="160"/>
      <c r="AC61" s="160"/>
      <c r="AD61" s="35"/>
      <c r="AE61" s="35"/>
      <c r="AF61" s="35"/>
      <c r="AG61" s="35"/>
      <c r="AH61" s="35"/>
      <c r="AI61" s="35"/>
      <c r="AJ61" s="35"/>
      <c r="AK61" s="35"/>
      <c r="AL61" s="35"/>
      <c r="AM61" s="35"/>
      <c r="AO61" s="73"/>
      <c r="AP61" s="73"/>
      <c r="AQ61" s="73"/>
      <c r="AR61" s="73"/>
      <c r="AS61" s="73"/>
      <c r="AT61" s="73"/>
      <c r="AU61" s="73"/>
      <c r="AV61" s="73"/>
      <c r="AW61" s="73"/>
      <c r="AX61" s="68"/>
      <c r="AY61" s="68"/>
      <c r="AZ61" s="68"/>
      <c r="BA61" s="68"/>
      <c r="BB61" s="68"/>
      <c r="BC61" s="68"/>
      <c r="BD61" s="68"/>
      <c r="BE61" s="68"/>
      <c r="BF61" s="68"/>
      <c r="BG61" s="68"/>
      <c r="BH61" s="68"/>
      <c r="BI61" s="69"/>
      <c r="BJ61" s="69"/>
      <c r="BK61" s="69"/>
      <c r="BL61" s="69"/>
      <c r="BM61" s="70"/>
      <c r="BN61" s="70"/>
      <c r="BO61" s="70"/>
      <c r="BP61" s="70"/>
      <c r="BQ61" s="70"/>
      <c r="BR61" s="35"/>
      <c r="BS61" s="35"/>
      <c r="BT61" s="35"/>
      <c r="BU61" s="35"/>
      <c r="BV61" s="35"/>
      <c r="BW61" s="35"/>
      <c r="BX61" s="35"/>
      <c r="BY61" s="35"/>
      <c r="BZ61" s="35"/>
      <c r="CA61" s="35"/>
    </row>
    <row r="62" spans="1:79" ht="13.5" customHeight="1" x14ac:dyDescent="0.15">
      <c r="A62" s="74" t="s">
        <v>95</v>
      </c>
      <c r="B62" s="75"/>
      <c r="C62" s="75"/>
      <c r="D62" s="75"/>
      <c r="E62" s="73" t="s">
        <v>96</v>
      </c>
      <c r="F62" s="73"/>
      <c r="G62" s="73"/>
      <c r="H62" s="73"/>
      <c r="I62" s="73"/>
      <c r="J62" s="156"/>
      <c r="K62" s="156"/>
      <c r="L62" s="156"/>
      <c r="M62" s="156"/>
      <c r="N62" s="156"/>
      <c r="O62" s="156"/>
      <c r="P62" s="156"/>
      <c r="Q62" s="156"/>
      <c r="R62" s="156"/>
      <c r="S62" s="156"/>
      <c r="T62" s="156"/>
      <c r="U62" s="170" t="s">
        <v>42</v>
      </c>
      <c r="V62" s="170"/>
      <c r="W62" s="170"/>
      <c r="X62" s="170"/>
      <c r="Y62" s="160"/>
      <c r="Z62" s="160"/>
      <c r="AA62" s="160"/>
      <c r="AB62" s="160"/>
      <c r="AC62" s="160"/>
      <c r="AD62" s="35">
        <f>Y62</f>
        <v>0</v>
      </c>
      <c r="AE62" s="35"/>
      <c r="AF62" s="35"/>
      <c r="AG62" s="35"/>
      <c r="AH62" s="35"/>
      <c r="AI62" s="35">
        <f t="shared" ref="AI62" si="6">MIN(Y62:AH63)</f>
        <v>0</v>
      </c>
      <c r="AJ62" s="35"/>
      <c r="AK62" s="35"/>
      <c r="AL62" s="35"/>
      <c r="AM62" s="35"/>
      <c r="AO62" s="74" t="s">
        <v>95</v>
      </c>
      <c r="AP62" s="75"/>
      <c r="AQ62" s="75"/>
      <c r="AR62" s="75"/>
      <c r="AS62" s="73" t="s">
        <v>96</v>
      </c>
      <c r="AT62" s="73"/>
      <c r="AU62" s="73"/>
      <c r="AV62" s="73"/>
      <c r="AW62" s="73"/>
      <c r="AX62" s="68" t="s">
        <v>110</v>
      </c>
      <c r="AY62" s="68"/>
      <c r="AZ62" s="68"/>
      <c r="BA62" s="68"/>
      <c r="BB62" s="68"/>
      <c r="BC62" s="68"/>
      <c r="BD62" s="68" t="s">
        <v>110</v>
      </c>
      <c r="BE62" s="68"/>
      <c r="BF62" s="68"/>
      <c r="BG62" s="68"/>
      <c r="BH62" s="68"/>
      <c r="BI62" s="76" t="s">
        <v>42</v>
      </c>
      <c r="BJ62" s="76"/>
      <c r="BK62" s="76"/>
      <c r="BL62" s="76"/>
      <c r="BM62" s="70">
        <v>1100000</v>
      </c>
      <c r="BN62" s="70"/>
      <c r="BO62" s="70"/>
      <c r="BP62" s="70"/>
      <c r="BQ62" s="70"/>
      <c r="BR62" s="35">
        <f>BM62</f>
        <v>1100000</v>
      </c>
      <c r="BS62" s="35"/>
      <c r="BT62" s="35"/>
      <c r="BU62" s="35"/>
      <c r="BV62" s="35"/>
      <c r="BW62" s="35">
        <f t="shared" ref="BW62" si="7">MIN(BM62:BV63)</f>
        <v>1100000</v>
      </c>
      <c r="BX62" s="35"/>
      <c r="BY62" s="35"/>
      <c r="BZ62" s="35"/>
      <c r="CA62" s="35"/>
    </row>
    <row r="63" spans="1:79" ht="13.5" customHeight="1" x14ac:dyDescent="0.15">
      <c r="A63" s="75"/>
      <c r="B63" s="75"/>
      <c r="C63" s="75"/>
      <c r="D63" s="75"/>
      <c r="E63" s="73"/>
      <c r="F63" s="73"/>
      <c r="G63" s="73"/>
      <c r="H63" s="73"/>
      <c r="I63" s="73"/>
      <c r="J63" s="156"/>
      <c r="K63" s="156"/>
      <c r="L63" s="156"/>
      <c r="M63" s="156"/>
      <c r="N63" s="156"/>
      <c r="O63" s="156"/>
      <c r="P63" s="156"/>
      <c r="Q63" s="156"/>
      <c r="R63" s="156"/>
      <c r="S63" s="156"/>
      <c r="T63" s="156"/>
      <c r="U63" s="170"/>
      <c r="V63" s="170"/>
      <c r="W63" s="170"/>
      <c r="X63" s="170"/>
      <c r="Y63" s="160"/>
      <c r="Z63" s="160"/>
      <c r="AA63" s="160"/>
      <c r="AB63" s="160"/>
      <c r="AC63" s="160"/>
      <c r="AD63" s="35"/>
      <c r="AE63" s="35"/>
      <c r="AF63" s="35"/>
      <c r="AG63" s="35"/>
      <c r="AH63" s="35"/>
      <c r="AI63" s="35"/>
      <c r="AJ63" s="35"/>
      <c r="AK63" s="35"/>
      <c r="AL63" s="35"/>
      <c r="AM63" s="35"/>
      <c r="AO63" s="75"/>
      <c r="AP63" s="75"/>
      <c r="AQ63" s="75"/>
      <c r="AR63" s="75"/>
      <c r="AS63" s="73"/>
      <c r="AT63" s="73"/>
      <c r="AU63" s="73"/>
      <c r="AV63" s="73"/>
      <c r="AW63" s="73"/>
      <c r="AX63" s="68"/>
      <c r="AY63" s="68"/>
      <c r="AZ63" s="68"/>
      <c r="BA63" s="68"/>
      <c r="BB63" s="68"/>
      <c r="BC63" s="68"/>
      <c r="BD63" s="68"/>
      <c r="BE63" s="68"/>
      <c r="BF63" s="68"/>
      <c r="BG63" s="68"/>
      <c r="BH63" s="68"/>
      <c r="BI63" s="76"/>
      <c r="BJ63" s="76"/>
      <c r="BK63" s="76"/>
      <c r="BL63" s="76"/>
      <c r="BM63" s="70"/>
      <c r="BN63" s="70"/>
      <c r="BO63" s="70"/>
      <c r="BP63" s="70"/>
      <c r="BQ63" s="70"/>
      <c r="BR63" s="35"/>
      <c r="BS63" s="35"/>
      <c r="BT63" s="35"/>
      <c r="BU63" s="35"/>
      <c r="BV63" s="35"/>
      <c r="BW63" s="35"/>
      <c r="BX63" s="35"/>
      <c r="BY63" s="35"/>
      <c r="BZ63" s="35"/>
      <c r="CA63" s="35"/>
    </row>
    <row r="64" spans="1:79" ht="13.5" customHeight="1" x14ac:dyDescent="0.15">
      <c r="A64" s="75"/>
      <c r="B64" s="75"/>
      <c r="C64" s="75"/>
      <c r="D64" s="75"/>
      <c r="E64" s="73" t="s">
        <v>20</v>
      </c>
      <c r="F64" s="73"/>
      <c r="G64" s="73"/>
      <c r="H64" s="73"/>
      <c r="I64" s="73"/>
      <c r="J64" s="156"/>
      <c r="K64" s="156"/>
      <c r="L64" s="156"/>
      <c r="M64" s="156"/>
      <c r="N64" s="156"/>
      <c r="O64" s="156"/>
      <c r="P64" s="156"/>
      <c r="Q64" s="156"/>
      <c r="R64" s="156"/>
      <c r="S64" s="156"/>
      <c r="T64" s="156"/>
      <c r="U64" s="170" t="s">
        <v>42</v>
      </c>
      <c r="V64" s="170"/>
      <c r="W64" s="170"/>
      <c r="X64" s="170"/>
      <c r="Y64" s="160"/>
      <c r="Z64" s="160"/>
      <c r="AA64" s="160"/>
      <c r="AB64" s="160"/>
      <c r="AC64" s="160"/>
      <c r="AD64" s="35">
        <f>Y64</f>
        <v>0</v>
      </c>
      <c r="AE64" s="35"/>
      <c r="AF64" s="35"/>
      <c r="AG64" s="35"/>
      <c r="AH64" s="35"/>
      <c r="AI64" s="35">
        <f t="shared" ref="AI64" si="8">MIN(Y64:AH65)</f>
        <v>0</v>
      </c>
      <c r="AJ64" s="35"/>
      <c r="AK64" s="35"/>
      <c r="AL64" s="35"/>
      <c r="AM64" s="35"/>
      <c r="AO64" s="75"/>
      <c r="AP64" s="75"/>
      <c r="AQ64" s="75"/>
      <c r="AR64" s="75"/>
      <c r="AS64" s="73" t="s">
        <v>20</v>
      </c>
      <c r="AT64" s="73"/>
      <c r="AU64" s="73"/>
      <c r="AV64" s="73"/>
      <c r="AW64" s="73"/>
      <c r="AX64" s="68" t="s">
        <v>110</v>
      </c>
      <c r="AY64" s="68"/>
      <c r="AZ64" s="68"/>
      <c r="BA64" s="68"/>
      <c r="BB64" s="68"/>
      <c r="BC64" s="68"/>
      <c r="BD64" s="68" t="s">
        <v>110</v>
      </c>
      <c r="BE64" s="68"/>
      <c r="BF64" s="68"/>
      <c r="BG64" s="68"/>
      <c r="BH64" s="68"/>
      <c r="BI64" s="76" t="s">
        <v>42</v>
      </c>
      <c r="BJ64" s="76"/>
      <c r="BK64" s="76"/>
      <c r="BL64" s="76"/>
      <c r="BM64" s="70">
        <v>550000</v>
      </c>
      <c r="BN64" s="70"/>
      <c r="BO64" s="70"/>
      <c r="BP64" s="70"/>
      <c r="BQ64" s="70"/>
      <c r="BR64" s="35">
        <f>BM64</f>
        <v>550000</v>
      </c>
      <c r="BS64" s="35"/>
      <c r="BT64" s="35"/>
      <c r="BU64" s="35"/>
      <c r="BV64" s="35"/>
      <c r="BW64" s="35">
        <f t="shared" ref="BW64" si="9">MIN(BM64:BV65)</f>
        <v>550000</v>
      </c>
      <c r="BX64" s="35"/>
      <c r="BY64" s="35"/>
      <c r="BZ64" s="35"/>
      <c r="CA64" s="35"/>
    </row>
    <row r="65" spans="1:79" ht="13.5" customHeight="1" x14ac:dyDescent="0.15">
      <c r="A65" s="75"/>
      <c r="B65" s="75"/>
      <c r="C65" s="75"/>
      <c r="D65" s="75"/>
      <c r="E65" s="73"/>
      <c r="F65" s="73"/>
      <c r="G65" s="73"/>
      <c r="H65" s="73"/>
      <c r="I65" s="73"/>
      <c r="J65" s="156"/>
      <c r="K65" s="156"/>
      <c r="L65" s="156"/>
      <c r="M65" s="156"/>
      <c r="N65" s="156"/>
      <c r="O65" s="156"/>
      <c r="P65" s="156"/>
      <c r="Q65" s="156"/>
      <c r="R65" s="156"/>
      <c r="S65" s="156"/>
      <c r="T65" s="156"/>
      <c r="U65" s="170"/>
      <c r="V65" s="170"/>
      <c r="W65" s="170"/>
      <c r="X65" s="170"/>
      <c r="Y65" s="160"/>
      <c r="Z65" s="160"/>
      <c r="AA65" s="160"/>
      <c r="AB65" s="160"/>
      <c r="AC65" s="160"/>
      <c r="AD65" s="35"/>
      <c r="AE65" s="35"/>
      <c r="AF65" s="35"/>
      <c r="AG65" s="35"/>
      <c r="AH65" s="35"/>
      <c r="AI65" s="35"/>
      <c r="AJ65" s="35"/>
      <c r="AK65" s="35"/>
      <c r="AL65" s="35"/>
      <c r="AM65" s="35"/>
      <c r="AO65" s="75"/>
      <c r="AP65" s="75"/>
      <c r="AQ65" s="75"/>
      <c r="AR65" s="75"/>
      <c r="AS65" s="73"/>
      <c r="AT65" s="73"/>
      <c r="AU65" s="73"/>
      <c r="AV65" s="73"/>
      <c r="AW65" s="73"/>
      <c r="AX65" s="68"/>
      <c r="AY65" s="68"/>
      <c r="AZ65" s="68"/>
      <c r="BA65" s="68"/>
      <c r="BB65" s="68"/>
      <c r="BC65" s="68"/>
      <c r="BD65" s="68"/>
      <c r="BE65" s="68"/>
      <c r="BF65" s="68"/>
      <c r="BG65" s="68"/>
      <c r="BH65" s="68"/>
      <c r="BI65" s="76"/>
      <c r="BJ65" s="76"/>
      <c r="BK65" s="76"/>
      <c r="BL65" s="76"/>
      <c r="BM65" s="70"/>
      <c r="BN65" s="70"/>
      <c r="BO65" s="70"/>
      <c r="BP65" s="70"/>
      <c r="BQ65" s="70"/>
      <c r="BR65" s="35"/>
      <c r="BS65" s="35"/>
      <c r="BT65" s="35"/>
      <c r="BU65" s="35"/>
      <c r="BV65" s="35"/>
      <c r="BW65" s="35"/>
      <c r="BX65" s="35"/>
      <c r="BY65" s="35"/>
      <c r="BZ65" s="35"/>
      <c r="CA65" s="35"/>
    </row>
    <row r="66" spans="1:79" ht="13.5" customHeight="1" x14ac:dyDescent="0.15">
      <c r="A66" s="66" t="s">
        <v>36</v>
      </c>
      <c r="B66" s="67"/>
      <c r="C66" s="67"/>
      <c r="D66" s="67"/>
      <c r="E66" s="67"/>
      <c r="F66" s="67"/>
      <c r="G66" s="67"/>
      <c r="H66" s="67"/>
      <c r="I66" s="67"/>
      <c r="J66" s="156"/>
      <c r="K66" s="156"/>
      <c r="L66" s="156"/>
      <c r="M66" s="156"/>
      <c r="N66" s="156"/>
      <c r="O66" s="156"/>
      <c r="P66" s="156"/>
      <c r="Q66" s="156"/>
      <c r="R66" s="156"/>
      <c r="S66" s="156"/>
      <c r="T66" s="156"/>
      <c r="U66" s="167">
        <v>0</v>
      </c>
      <c r="V66" s="167"/>
      <c r="W66" s="167"/>
      <c r="X66" s="167"/>
      <c r="Y66" s="160"/>
      <c r="Z66" s="160"/>
      <c r="AA66" s="160"/>
      <c r="AB66" s="160"/>
      <c r="AC66" s="160"/>
      <c r="AD66" s="35">
        <f>IF(U66=0,0,905000)</f>
        <v>0</v>
      </c>
      <c r="AE66" s="35"/>
      <c r="AF66" s="35"/>
      <c r="AG66" s="35"/>
      <c r="AH66" s="35"/>
      <c r="AI66" s="35">
        <f>MIN(Y66:AH67)</f>
        <v>0</v>
      </c>
      <c r="AJ66" s="35"/>
      <c r="AK66" s="35"/>
      <c r="AL66" s="35"/>
      <c r="AM66" s="35"/>
      <c r="AO66" s="66" t="s">
        <v>36</v>
      </c>
      <c r="AP66" s="67"/>
      <c r="AQ66" s="67"/>
      <c r="AR66" s="67"/>
      <c r="AS66" s="67"/>
      <c r="AT66" s="67"/>
      <c r="AU66" s="67"/>
      <c r="AV66" s="67"/>
      <c r="AW66" s="67"/>
      <c r="AX66" s="68" t="s">
        <v>110</v>
      </c>
      <c r="AY66" s="68"/>
      <c r="AZ66" s="68"/>
      <c r="BA66" s="68"/>
      <c r="BB66" s="68"/>
      <c r="BC66" s="68"/>
      <c r="BD66" s="68" t="s">
        <v>110</v>
      </c>
      <c r="BE66" s="68"/>
      <c r="BF66" s="68"/>
      <c r="BG66" s="68"/>
      <c r="BH66" s="68"/>
      <c r="BI66" s="69">
        <v>1</v>
      </c>
      <c r="BJ66" s="69"/>
      <c r="BK66" s="69"/>
      <c r="BL66" s="69"/>
      <c r="BM66" s="70">
        <v>1100000</v>
      </c>
      <c r="BN66" s="70"/>
      <c r="BO66" s="70"/>
      <c r="BP66" s="70"/>
      <c r="BQ66" s="70"/>
      <c r="BR66" s="35">
        <f>IF(BI66=0,0,905000)</f>
        <v>905000</v>
      </c>
      <c r="BS66" s="35"/>
      <c r="BT66" s="35"/>
      <c r="BU66" s="35"/>
      <c r="BV66" s="35"/>
      <c r="BW66" s="35">
        <f>MIN(BM66:BV67)</f>
        <v>905000</v>
      </c>
      <c r="BX66" s="35"/>
      <c r="BY66" s="35"/>
      <c r="BZ66" s="35"/>
      <c r="CA66" s="35"/>
    </row>
    <row r="67" spans="1:79" ht="13.5" customHeight="1" x14ac:dyDescent="0.15">
      <c r="A67" s="67"/>
      <c r="B67" s="67"/>
      <c r="C67" s="67"/>
      <c r="D67" s="67"/>
      <c r="E67" s="67"/>
      <c r="F67" s="67"/>
      <c r="G67" s="67"/>
      <c r="H67" s="67"/>
      <c r="I67" s="67"/>
      <c r="J67" s="156"/>
      <c r="K67" s="156"/>
      <c r="L67" s="156"/>
      <c r="M67" s="156"/>
      <c r="N67" s="156"/>
      <c r="O67" s="156"/>
      <c r="P67" s="156"/>
      <c r="Q67" s="156"/>
      <c r="R67" s="156"/>
      <c r="S67" s="156"/>
      <c r="T67" s="156"/>
      <c r="U67" s="167"/>
      <c r="V67" s="167"/>
      <c r="W67" s="167"/>
      <c r="X67" s="167"/>
      <c r="Y67" s="160"/>
      <c r="Z67" s="160"/>
      <c r="AA67" s="160"/>
      <c r="AB67" s="160"/>
      <c r="AC67" s="160"/>
      <c r="AD67" s="35"/>
      <c r="AE67" s="35"/>
      <c r="AF67" s="35"/>
      <c r="AG67" s="35"/>
      <c r="AH67" s="35"/>
      <c r="AI67" s="35"/>
      <c r="AJ67" s="35"/>
      <c r="AK67" s="35"/>
      <c r="AL67" s="35"/>
      <c r="AM67" s="35"/>
      <c r="AO67" s="67"/>
      <c r="AP67" s="67"/>
      <c r="AQ67" s="67"/>
      <c r="AR67" s="67"/>
      <c r="AS67" s="67"/>
      <c r="AT67" s="67"/>
      <c r="AU67" s="67"/>
      <c r="AV67" s="67"/>
      <c r="AW67" s="67"/>
      <c r="AX67" s="68"/>
      <c r="AY67" s="68"/>
      <c r="AZ67" s="68"/>
      <c r="BA67" s="68"/>
      <c r="BB67" s="68"/>
      <c r="BC67" s="68"/>
      <c r="BD67" s="68"/>
      <c r="BE67" s="68"/>
      <c r="BF67" s="68"/>
      <c r="BG67" s="68"/>
      <c r="BH67" s="68"/>
      <c r="BI67" s="69"/>
      <c r="BJ67" s="69"/>
      <c r="BK67" s="69"/>
      <c r="BL67" s="69"/>
      <c r="BM67" s="70"/>
      <c r="BN67" s="70"/>
      <c r="BO67" s="70"/>
      <c r="BP67" s="70"/>
      <c r="BQ67" s="70"/>
      <c r="BR67" s="35"/>
      <c r="BS67" s="35"/>
      <c r="BT67" s="35"/>
      <c r="BU67" s="35"/>
      <c r="BV67" s="35"/>
      <c r="BW67" s="35"/>
      <c r="BX67" s="35"/>
      <c r="BY67" s="35"/>
      <c r="BZ67" s="35"/>
      <c r="CA67" s="35"/>
    </row>
    <row r="68" spans="1:79" ht="13.5" customHeight="1" x14ac:dyDescent="0.15">
      <c r="A68" s="71" t="s">
        <v>39</v>
      </c>
      <c r="B68" s="72"/>
      <c r="C68" s="72"/>
      <c r="D68" s="72"/>
      <c r="E68" s="72"/>
      <c r="F68" s="72"/>
      <c r="G68" s="72"/>
      <c r="H68" s="72"/>
      <c r="I68" s="72"/>
      <c r="J68" s="156"/>
      <c r="K68" s="156"/>
      <c r="L68" s="156"/>
      <c r="M68" s="156"/>
      <c r="N68" s="156"/>
      <c r="O68" s="156"/>
      <c r="P68" s="156"/>
      <c r="Q68" s="156"/>
      <c r="R68" s="156"/>
      <c r="S68" s="156"/>
      <c r="T68" s="156"/>
      <c r="U68" s="167">
        <v>0</v>
      </c>
      <c r="V68" s="167"/>
      <c r="W68" s="167"/>
      <c r="X68" s="167"/>
      <c r="Y68" s="160"/>
      <c r="Z68" s="160"/>
      <c r="AA68" s="160"/>
      <c r="AB68" s="160"/>
      <c r="AC68" s="160"/>
      <c r="AD68" s="35">
        <f>U68*205000</f>
        <v>0</v>
      </c>
      <c r="AE68" s="35"/>
      <c r="AF68" s="35"/>
      <c r="AG68" s="35"/>
      <c r="AH68" s="35"/>
      <c r="AI68" s="35">
        <f>MIN(Y68:AH69)</f>
        <v>0</v>
      </c>
      <c r="AJ68" s="35"/>
      <c r="AK68" s="35"/>
      <c r="AL68" s="35"/>
      <c r="AM68" s="35"/>
      <c r="AO68" s="71" t="s">
        <v>39</v>
      </c>
      <c r="AP68" s="72"/>
      <c r="AQ68" s="72"/>
      <c r="AR68" s="72"/>
      <c r="AS68" s="72"/>
      <c r="AT68" s="72"/>
      <c r="AU68" s="72"/>
      <c r="AV68" s="72"/>
      <c r="AW68" s="72"/>
      <c r="AX68" s="68" t="s">
        <v>110</v>
      </c>
      <c r="AY68" s="68"/>
      <c r="AZ68" s="68"/>
      <c r="BA68" s="68"/>
      <c r="BB68" s="68"/>
      <c r="BC68" s="68"/>
      <c r="BD68" s="68" t="s">
        <v>110</v>
      </c>
      <c r="BE68" s="68"/>
      <c r="BF68" s="68"/>
      <c r="BG68" s="68"/>
      <c r="BH68" s="68"/>
      <c r="BI68" s="69">
        <v>1</v>
      </c>
      <c r="BJ68" s="69"/>
      <c r="BK68" s="69"/>
      <c r="BL68" s="69"/>
      <c r="BM68" s="70">
        <v>550000</v>
      </c>
      <c r="BN68" s="70"/>
      <c r="BO68" s="70"/>
      <c r="BP68" s="70"/>
      <c r="BQ68" s="70"/>
      <c r="BR68" s="35">
        <f>BI68*205000</f>
        <v>205000</v>
      </c>
      <c r="BS68" s="35"/>
      <c r="BT68" s="35"/>
      <c r="BU68" s="35"/>
      <c r="BV68" s="35"/>
      <c r="BW68" s="35">
        <f>MIN(BM68:BV69)</f>
        <v>205000</v>
      </c>
      <c r="BX68" s="35"/>
      <c r="BY68" s="35"/>
      <c r="BZ68" s="35"/>
      <c r="CA68" s="35"/>
    </row>
    <row r="69" spans="1:79" ht="13.5" customHeight="1" x14ac:dyDescent="0.15">
      <c r="A69" s="72"/>
      <c r="B69" s="72"/>
      <c r="C69" s="72"/>
      <c r="D69" s="72"/>
      <c r="E69" s="72"/>
      <c r="F69" s="72"/>
      <c r="G69" s="72"/>
      <c r="H69" s="72"/>
      <c r="I69" s="72"/>
      <c r="J69" s="156"/>
      <c r="K69" s="156"/>
      <c r="L69" s="156"/>
      <c r="M69" s="156"/>
      <c r="N69" s="156"/>
      <c r="O69" s="156"/>
      <c r="P69" s="156"/>
      <c r="Q69" s="156"/>
      <c r="R69" s="156"/>
      <c r="S69" s="156"/>
      <c r="T69" s="156"/>
      <c r="U69" s="167"/>
      <c r="V69" s="167"/>
      <c r="W69" s="167"/>
      <c r="X69" s="167"/>
      <c r="Y69" s="160"/>
      <c r="Z69" s="160"/>
      <c r="AA69" s="160"/>
      <c r="AB69" s="160"/>
      <c r="AC69" s="160"/>
      <c r="AD69" s="35"/>
      <c r="AE69" s="35"/>
      <c r="AF69" s="35"/>
      <c r="AG69" s="35"/>
      <c r="AH69" s="35"/>
      <c r="AI69" s="35"/>
      <c r="AJ69" s="35"/>
      <c r="AK69" s="35"/>
      <c r="AL69" s="35"/>
      <c r="AM69" s="35"/>
      <c r="AO69" s="72"/>
      <c r="AP69" s="72"/>
      <c r="AQ69" s="72"/>
      <c r="AR69" s="72"/>
      <c r="AS69" s="72"/>
      <c r="AT69" s="72"/>
      <c r="AU69" s="72"/>
      <c r="AV69" s="72"/>
      <c r="AW69" s="72"/>
      <c r="AX69" s="68"/>
      <c r="AY69" s="68"/>
      <c r="AZ69" s="68"/>
      <c r="BA69" s="68"/>
      <c r="BB69" s="68"/>
      <c r="BC69" s="68"/>
      <c r="BD69" s="68"/>
      <c r="BE69" s="68"/>
      <c r="BF69" s="68"/>
      <c r="BG69" s="68"/>
      <c r="BH69" s="68"/>
      <c r="BI69" s="69"/>
      <c r="BJ69" s="69"/>
      <c r="BK69" s="69"/>
      <c r="BL69" s="69"/>
      <c r="BM69" s="70"/>
      <c r="BN69" s="70"/>
      <c r="BO69" s="70"/>
      <c r="BP69" s="70"/>
      <c r="BQ69" s="70"/>
      <c r="BR69" s="35"/>
      <c r="BS69" s="35"/>
      <c r="BT69" s="35"/>
      <c r="BU69" s="35"/>
      <c r="BV69" s="35"/>
      <c r="BW69" s="35"/>
      <c r="BX69" s="35"/>
      <c r="BY69" s="35"/>
      <c r="BZ69" s="35"/>
      <c r="CA69" s="35"/>
    </row>
    <row r="70" spans="1:79" ht="13.5" customHeight="1" x14ac:dyDescent="0.15">
      <c r="A70" s="61" t="s">
        <v>6</v>
      </c>
      <c r="B70" s="61"/>
      <c r="C70" s="61"/>
      <c r="D70" s="61"/>
      <c r="E70" s="61"/>
      <c r="F70" s="61"/>
      <c r="G70" s="61"/>
      <c r="H70" s="61"/>
      <c r="I70" s="61"/>
      <c r="J70" s="61"/>
      <c r="K70" s="61"/>
      <c r="L70" s="61"/>
      <c r="M70" s="61"/>
      <c r="N70" s="61"/>
      <c r="O70" s="61"/>
      <c r="P70" s="61"/>
      <c r="Q70" s="61"/>
      <c r="R70" s="61"/>
      <c r="S70" s="61"/>
      <c r="T70" s="61"/>
      <c r="U70" s="61"/>
      <c r="V70" s="61"/>
      <c r="W70" s="61"/>
      <c r="X70" s="61"/>
      <c r="Y70" s="62">
        <f>SUM(Y44:AC69)</f>
        <v>0</v>
      </c>
      <c r="Z70" s="63"/>
      <c r="AA70" s="63"/>
      <c r="AB70" s="63"/>
      <c r="AC70" s="63"/>
      <c r="AD70" s="64">
        <f>SUM(AD44:AH69)</f>
        <v>0</v>
      </c>
      <c r="AE70" s="64"/>
      <c r="AF70" s="64"/>
      <c r="AG70" s="64"/>
      <c r="AH70" s="64"/>
      <c r="AI70" s="64">
        <f>SUM(AI44:AM69)</f>
        <v>0</v>
      </c>
      <c r="AJ70" s="64"/>
      <c r="AK70" s="64"/>
      <c r="AL70" s="64"/>
      <c r="AM70" s="64"/>
      <c r="AO70" s="61" t="s">
        <v>6</v>
      </c>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2">
        <f>SUM(BM44:BQ69)</f>
        <v>64916042</v>
      </c>
      <c r="BN70" s="63"/>
      <c r="BO70" s="63"/>
      <c r="BP70" s="63"/>
      <c r="BQ70" s="63"/>
      <c r="BR70" s="64">
        <f>SUM(BR44:BV69)</f>
        <v>74421400</v>
      </c>
      <c r="BS70" s="64"/>
      <c r="BT70" s="64"/>
      <c r="BU70" s="64"/>
      <c r="BV70" s="64"/>
      <c r="BW70" s="64">
        <f>SUM(BW44:CA69)</f>
        <v>59991400</v>
      </c>
      <c r="BX70" s="64"/>
      <c r="BY70" s="64"/>
      <c r="BZ70" s="64"/>
      <c r="CA70" s="64"/>
    </row>
    <row r="71" spans="1:79" ht="13.5" customHeight="1" x14ac:dyDescent="0.15">
      <c r="A71" s="61"/>
      <c r="B71" s="61"/>
      <c r="C71" s="61"/>
      <c r="D71" s="61"/>
      <c r="E71" s="61"/>
      <c r="F71" s="61"/>
      <c r="G71" s="61"/>
      <c r="H71" s="61"/>
      <c r="I71" s="61"/>
      <c r="J71" s="61"/>
      <c r="K71" s="61"/>
      <c r="L71" s="61"/>
      <c r="M71" s="61"/>
      <c r="N71" s="61"/>
      <c r="O71" s="61"/>
      <c r="P71" s="61"/>
      <c r="Q71" s="61"/>
      <c r="R71" s="61"/>
      <c r="S71" s="61"/>
      <c r="T71" s="61"/>
      <c r="U71" s="61"/>
      <c r="V71" s="61"/>
      <c r="W71" s="61"/>
      <c r="X71" s="61"/>
      <c r="Y71" s="63"/>
      <c r="Z71" s="63"/>
      <c r="AA71" s="63"/>
      <c r="AB71" s="63"/>
      <c r="AC71" s="63"/>
      <c r="AD71" s="64"/>
      <c r="AE71" s="64"/>
      <c r="AF71" s="64"/>
      <c r="AG71" s="64"/>
      <c r="AH71" s="64"/>
      <c r="AI71" s="64"/>
      <c r="AJ71" s="64"/>
      <c r="AK71" s="64"/>
      <c r="AL71" s="64"/>
      <c r="AM71" s="6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3"/>
      <c r="BN71" s="63"/>
      <c r="BO71" s="63"/>
      <c r="BP71" s="63"/>
      <c r="BQ71" s="63"/>
      <c r="BR71" s="64"/>
      <c r="BS71" s="64"/>
      <c r="BT71" s="64"/>
      <c r="BU71" s="64"/>
      <c r="BV71" s="64"/>
      <c r="BW71" s="64"/>
      <c r="BX71" s="64"/>
      <c r="BY71" s="64"/>
      <c r="BZ71" s="64"/>
      <c r="CA71" s="64"/>
    </row>
    <row r="72" spans="1:79" x14ac:dyDescent="0.15">
      <c r="A72" s="65" t="s">
        <v>53</v>
      </c>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O72" s="65" t="s">
        <v>53</v>
      </c>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row>
    <row r="73" spans="1:79" x14ac:dyDescent="0.15">
      <c r="A73" s="56" t="s">
        <v>105</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O73" s="56" t="s">
        <v>105</v>
      </c>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row>
    <row r="74" spans="1:79" x14ac:dyDescent="0.15">
      <c r="A74" s="56" t="s">
        <v>106</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O74" s="56" t="s">
        <v>106</v>
      </c>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row>
    <row r="75" spans="1:79" x14ac:dyDescent="0.15">
      <c r="A75" s="56" t="s">
        <v>107</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O75" s="56" t="s">
        <v>107</v>
      </c>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row>
    <row r="76" spans="1:79" x14ac:dyDescent="0.15">
      <c r="A76" s="56" t="s">
        <v>108</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O76" s="56" t="s">
        <v>108</v>
      </c>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row>
    <row r="77" spans="1:79" x14ac:dyDescent="0.15">
      <c r="A77" s="56" t="s">
        <v>109</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O77" s="56" t="s">
        <v>109</v>
      </c>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row>
    <row r="79" spans="1:79" ht="12.95" customHeight="1" x14ac:dyDescent="0.15">
      <c r="B79" s="57" t="s">
        <v>45</v>
      </c>
      <c r="C79" s="57"/>
      <c r="D79" s="57"/>
      <c r="E79" s="57"/>
      <c r="F79" s="57"/>
      <c r="G79" s="57"/>
      <c r="H79" s="57"/>
      <c r="I79" s="58" t="s">
        <v>44</v>
      </c>
      <c r="J79" s="58"/>
      <c r="K79" s="58"/>
      <c r="L79" s="58"/>
      <c r="M79" s="58"/>
      <c r="N79" s="58"/>
      <c r="O79" s="58"/>
      <c r="P79" s="57" t="s">
        <v>43</v>
      </c>
      <c r="Q79" s="57"/>
      <c r="R79" s="57"/>
      <c r="S79" s="57"/>
      <c r="T79" s="57"/>
      <c r="U79" s="57"/>
      <c r="V79" s="57" t="s">
        <v>7</v>
      </c>
      <c r="W79" s="57"/>
      <c r="X79" s="57"/>
      <c r="Y79" s="57"/>
      <c r="Z79" s="57"/>
      <c r="AA79" s="57"/>
      <c r="AB79" s="57" t="s">
        <v>8</v>
      </c>
      <c r="AC79" s="57"/>
      <c r="AD79" s="57"/>
      <c r="AE79" s="57"/>
      <c r="AF79" s="57"/>
      <c r="AG79" s="57"/>
      <c r="AH79" s="57" t="s">
        <v>9</v>
      </c>
      <c r="AI79" s="57"/>
      <c r="AJ79" s="57"/>
      <c r="AK79" s="57"/>
      <c r="AL79" s="57"/>
      <c r="AM79" s="57"/>
      <c r="AP79" s="57" t="s">
        <v>45</v>
      </c>
      <c r="AQ79" s="57"/>
      <c r="AR79" s="57"/>
      <c r="AS79" s="57"/>
      <c r="AT79" s="57"/>
      <c r="AU79" s="57"/>
      <c r="AV79" s="57"/>
      <c r="AW79" s="58" t="s">
        <v>44</v>
      </c>
      <c r="AX79" s="58"/>
      <c r="AY79" s="58"/>
      <c r="AZ79" s="58"/>
      <c r="BA79" s="58"/>
      <c r="BB79" s="58"/>
      <c r="BC79" s="58"/>
      <c r="BD79" s="57" t="s">
        <v>43</v>
      </c>
      <c r="BE79" s="57"/>
      <c r="BF79" s="57"/>
      <c r="BG79" s="57"/>
      <c r="BH79" s="57"/>
      <c r="BI79" s="57"/>
      <c r="BJ79" s="57" t="s">
        <v>7</v>
      </c>
      <c r="BK79" s="57"/>
      <c r="BL79" s="57"/>
      <c r="BM79" s="57"/>
      <c r="BN79" s="57"/>
      <c r="BO79" s="57"/>
      <c r="BP79" s="57" t="s">
        <v>8</v>
      </c>
      <c r="BQ79" s="57"/>
      <c r="BR79" s="57"/>
      <c r="BS79" s="57"/>
      <c r="BT79" s="57"/>
      <c r="BU79" s="57"/>
      <c r="BV79" s="57" t="s">
        <v>9</v>
      </c>
      <c r="BW79" s="57"/>
      <c r="BX79" s="57"/>
      <c r="BY79" s="57"/>
      <c r="BZ79" s="57"/>
      <c r="CA79" s="57"/>
    </row>
    <row r="80" spans="1:79" ht="12.95" customHeight="1" x14ac:dyDescent="0.15">
      <c r="B80" s="57"/>
      <c r="C80" s="57"/>
      <c r="D80" s="57"/>
      <c r="E80" s="57"/>
      <c r="F80" s="57"/>
      <c r="G80" s="57"/>
      <c r="H80" s="57"/>
      <c r="I80" s="58"/>
      <c r="J80" s="58"/>
      <c r="K80" s="58"/>
      <c r="L80" s="58"/>
      <c r="M80" s="58"/>
      <c r="N80" s="58"/>
      <c r="O80" s="58"/>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P80" s="57"/>
      <c r="AQ80" s="57"/>
      <c r="AR80" s="57"/>
      <c r="AS80" s="57"/>
      <c r="AT80" s="57"/>
      <c r="AU80" s="57"/>
      <c r="AV80" s="57"/>
      <c r="AW80" s="58"/>
      <c r="AX80" s="58"/>
      <c r="AY80" s="58"/>
      <c r="AZ80" s="58"/>
      <c r="BA80" s="58"/>
      <c r="BB80" s="58"/>
      <c r="BC80" s="58"/>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row>
    <row r="81" spans="1:79" ht="12.95" customHeight="1" x14ac:dyDescent="0.15">
      <c r="B81" s="35">
        <f>I81+P81</f>
        <v>0</v>
      </c>
      <c r="C81" s="35"/>
      <c r="D81" s="35"/>
      <c r="E81" s="35"/>
      <c r="F81" s="35"/>
      <c r="G81" s="35"/>
      <c r="H81" s="35"/>
      <c r="I81" s="172"/>
      <c r="J81" s="172"/>
      <c r="K81" s="172"/>
      <c r="L81" s="172"/>
      <c r="M81" s="172"/>
      <c r="N81" s="172"/>
      <c r="O81" s="172"/>
      <c r="P81" s="35">
        <f>Y70</f>
        <v>0</v>
      </c>
      <c r="Q81" s="35"/>
      <c r="R81" s="35"/>
      <c r="S81" s="35"/>
      <c r="T81" s="35"/>
      <c r="U81" s="35"/>
      <c r="V81" s="35">
        <f>AD70</f>
        <v>0</v>
      </c>
      <c r="W81" s="35"/>
      <c r="X81" s="35"/>
      <c r="Y81" s="35"/>
      <c r="Z81" s="35"/>
      <c r="AA81" s="35"/>
      <c r="AB81" s="35">
        <f>AI70</f>
        <v>0</v>
      </c>
      <c r="AC81" s="35"/>
      <c r="AD81" s="35"/>
      <c r="AE81" s="35"/>
      <c r="AF81" s="35"/>
      <c r="AG81" s="35"/>
      <c r="AH81" s="60">
        <f>ROUNDDOWN(AB81,-3)</f>
        <v>0</v>
      </c>
      <c r="AI81" s="60"/>
      <c r="AJ81" s="60"/>
      <c r="AK81" s="60"/>
      <c r="AL81" s="60"/>
      <c r="AM81" s="60"/>
      <c r="AP81" s="35">
        <f>AW81+BD81</f>
        <v>64916042</v>
      </c>
      <c r="AQ81" s="35"/>
      <c r="AR81" s="35"/>
      <c r="AS81" s="35"/>
      <c r="AT81" s="35"/>
      <c r="AU81" s="35"/>
      <c r="AV81" s="35"/>
      <c r="AW81" s="59">
        <v>0</v>
      </c>
      <c r="AX81" s="59"/>
      <c r="AY81" s="59"/>
      <c r="AZ81" s="59"/>
      <c r="BA81" s="59"/>
      <c r="BB81" s="59"/>
      <c r="BC81" s="59"/>
      <c r="BD81" s="35">
        <f>BM70</f>
        <v>64916042</v>
      </c>
      <c r="BE81" s="35"/>
      <c r="BF81" s="35"/>
      <c r="BG81" s="35"/>
      <c r="BH81" s="35"/>
      <c r="BI81" s="35"/>
      <c r="BJ81" s="35">
        <f>BR70</f>
        <v>74421400</v>
      </c>
      <c r="BK81" s="35"/>
      <c r="BL81" s="35"/>
      <c r="BM81" s="35"/>
      <c r="BN81" s="35"/>
      <c r="BO81" s="35"/>
      <c r="BP81" s="35">
        <f>BW70</f>
        <v>59991400</v>
      </c>
      <c r="BQ81" s="35"/>
      <c r="BR81" s="35"/>
      <c r="BS81" s="35"/>
      <c r="BT81" s="35"/>
      <c r="BU81" s="35"/>
      <c r="BV81" s="60">
        <f>ROUNDDOWN(BP81,-3)</f>
        <v>59991000</v>
      </c>
      <c r="BW81" s="60"/>
      <c r="BX81" s="60"/>
      <c r="BY81" s="60"/>
      <c r="BZ81" s="60"/>
      <c r="CA81" s="60"/>
    </row>
    <row r="82" spans="1:79" ht="12.95" customHeight="1" x14ac:dyDescent="0.15">
      <c r="B82" s="35"/>
      <c r="C82" s="35"/>
      <c r="D82" s="35"/>
      <c r="E82" s="35"/>
      <c r="F82" s="35"/>
      <c r="G82" s="35"/>
      <c r="H82" s="35"/>
      <c r="I82" s="172"/>
      <c r="J82" s="172"/>
      <c r="K82" s="172"/>
      <c r="L82" s="172"/>
      <c r="M82" s="172"/>
      <c r="N82" s="172"/>
      <c r="O82" s="172"/>
      <c r="P82" s="35"/>
      <c r="Q82" s="35"/>
      <c r="R82" s="35"/>
      <c r="S82" s="35"/>
      <c r="T82" s="35"/>
      <c r="U82" s="35"/>
      <c r="V82" s="35"/>
      <c r="W82" s="35"/>
      <c r="X82" s="35"/>
      <c r="Y82" s="35"/>
      <c r="Z82" s="35"/>
      <c r="AA82" s="35"/>
      <c r="AB82" s="35"/>
      <c r="AC82" s="35"/>
      <c r="AD82" s="35"/>
      <c r="AE82" s="35"/>
      <c r="AF82" s="35"/>
      <c r="AG82" s="35"/>
      <c r="AH82" s="60"/>
      <c r="AI82" s="60"/>
      <c r="AJ82" s="60"/>
      <c r="AK82" s="60"/>
      <c r="AL82" s="60"/>
      <c r="AM82" s="60"/>
      <c r="AP82" s="35"/>
      <c r="AQ82" s="35"/>
      <c r="AR82" s="35"/>
      <c r="AS82" s="35"/>
      <c r="AT82" s="35"/>
      <c r="AU82" s="35"/>
      <c r="AV82" s="35"/>
      <c r="AW82" s="59"/>
      <c r="AX82" s="59"/>
      <c r="AY82" s="59"/>
      <c r="AZ82" s="59"/>
      <c r="BA82" s="59"/>
      <c r="BB82" s="59"/>
      <c r="BC82" s="59"/>
      <c r="BD82" s="35"/>
      <c r="BE82" s="35"/>
      <c r="BF82" s="35"/>
      <c r="BG82" s="35"/>
      <c r="BH82" s="35"/>
      <c r="BI82" s="35"/>
      <c r="BJ82" s="35"/>
      <c r="BK82" s="35"/>
      <c r="BL82" s="35"/>
      <c r="BM82" s="35"/>
      <c r="BN82" s="35"/>
      <c r="BO82" s="35"/>
      <c r="BP82" s="35"/>
      <c r="BQ82" s="35"/>
      <c r="BR82" s="35"/>
      <c r="BS82" s="35"/>
      <c r="BT82" s="35"/>
      <c r="BU82" s="35"/>
      <c r="BV82" s="60"/>
      <c r="BW82" s="60"/>
      <c r="BX82" s="60"/>
      <c r="BY82" s="60"/>
      <c r="BZ82" s="60"/>
      <c r="CA82" s="60"/>
    </row>
    <row r="83" spans="1:79" ht="12.95" customHeight="1" x14ac:dyDescent="0.15"/>
    <row r="84" spans="1:79" x14ac:dyDescent="0.15">
      <c r="A84" s="38" t="s">
        <v>54</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O84" s="38" t="s">
        <v>54</v>
      </c>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row>
    <row r="85" spans="1:79" x14ac:dyDescent="0.15">
      <c r="D85" s="47" t="s">
        <v>55</v>
      </c>
      <c r="E85" s="47"/>
      <c r="F85" s="173"/>
      <c r="G85" s="173"/>
      <c r="H85" s="2" t="s">
        <v>56</v>
      </c>
      <c r="I85" s="173"/>
      <c r="J85" s="173"/>
      <c r="K85" s="2" t="s">
        <v>57</v>
      </c>
      <c r="L85" s="173"/>
      <c r="M85" s="173"/>
      <c r="N85" s="2" t="s">
        <v>58</v>
      </c>
      <c r="AR85" s="47" t="s">
        <v>55</v>
      </c>
      <c r="AS85" s="47"/>
      <c r="AT85" s="48">
        <v>5</v>
      </c>
      <c r="AU85" s="48"/>
      <c r="AV85" s="2" t="s">
        <v>32</v>
      </c>
      <c r="AW85" s="48">
        <v>10</v>
      </c>
      <c r="AX85" s="48"/>
      <c r="AY85" s="2" t="s">
        <v>31</v>
      </c>
      <c r="AZ85" s="48">
        <v>1</v>
      </c>
      <c r="BA85" s="48"/>
      <c r="BB85" s="2" t="s">
        <v>58</v>
      </c>
    </row>
    <row r="87" spans="1:79" x14ac:dyDescent="0.15">
      <c r="A87" s="38" t="s">
        <v>65</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49" t="s">
        <v>2</v>
      </c>
      <c r="AH87" s="49"/>
      <c r="AI87" s="49"/>
      <c r="AJ87" s="49"/>
      <c r="AK87" s="49"/>
      <c r="AL87" s="1"/>
      <c r="AM87" s="1"/>
      <c r="AO87" s="38" t="s">
        <v>65</v>
      </c>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49" t="s">
        <v>2</v>
      </c>
      <c r="BV87" s="49"/>
      <c r="BW87" s="49"/>
      <c r="BX87" s="49"/>
      <c r="BY87" s="49"/>
      <c r="BZ87" s="1"/>
      <c r="CA87" s="1"/>
    </row>
    <row r="88" spans="1:79" ht="12.95" customHeight="1" x14ac:dyDescent="0.15">
      <c r="B88" s="50" t="s">
        <v>14</v>
      </c>
      <c r="C88" s="51"/>
      <c r="D88" s="51"/>
      <c r="E88" s="51"/>
      <c r="F88" s="51"/>
      <c r="G88" s="51"/>
      <c r="H88" s="51"/>
      <c r="I88" s="51"/>
      <c r="J88" s="51"/>
      <c r="K88" s="51"/>
      <c r="L88" s="51"/>
      <c r="M88" s="51"/>
      <c r="N88" s="51"/>
      <c r="O88" s="51"/>
      <c r="P88" s="51"/>
      <c r="Q88" s="51"/>
      <c r="R88" s="51"/>
      <c r="S88" s="52"/>
      <c r="T88" s="50" t="s">
        <v>15</v>
      </c>
      <c r="U88" s="51"/>
      <c r="V88" s="51"/>
      <c r="W88" s="51"/>
      <c r="X88" s="51"/>
      <c r="Y88" s="51"/>
      <c r="Z88" s="51"/>
      <c r="AA88" s="51"/>
      <c r="AB88" s="51"/>
      <c r="AC88" s="51"/>
      <c r="AD88" s="51"/>
      <c r="AE88" s="51"/>
      <c r="AF88" s="51"/>
      <c r="AG88" s="51"/>
      <c r="AH88" s="51"/>
      <c r="AI88" s="51"/>
      <c r="AJ88" s="51"/>
      <c r="AK88" s="52"/>
      <c r="AP88" s="50" t="s">
        <v>14</v>
      </c>
      <c r="AQ88" s="51"/>
      <c r="AR88" s="51"/>
      <c r="AS88" s="51"/>
      <c r="AT88" s="51"/>
      <c r="AU88" s="51"/>
      <c r="AV88" s="51"/>
      <c r="AW88" s="51"/>
      <c r="AX88" s="51"/>
      <c r="AY88" s="51"/>
      <c r="AZ88" s="51"/>
      <c r="BA88" s="51"/>
      <c r="BB88" s="51"/>
      <c r="BC88" s="51"/>
      <c r="BD88" s="51"/>
      <c r="BE88" s="51"/>
      <c r="BF88" s="51"/>
      <c r="BG88" s="52"/>
      <c r="BH88" s="50" t="s">
        <v>15</v>
      </c>
      <c r="BI88" s="51"/>
      <c r="BJ88" s="51"/>
      <c r="BK88" s="51"/>
      <c r="BL88" s="51"/>
      <c r="BM88" s="51"/>
      <c r="BN88" s="51"/>
      <c r="BO88" s="51"/>
      <c r="BP88" s="51"/>
      <c r="BQ88" s="51"/>
      <c r="BR88" s="51"/>
      <c r="BS88" s="51"/>
      <c r="BT88" s="51"/>
      <c r="BU88" s="51"/>
      <c r="BV88" s="51"/>
      <c r="BW88" s="51"/>
      <c r="BX88" s="51"/>
      <c r="BY88" s="52"/>
    </row>
    <row r="89" spans="1:79" ht="12.95" customHeight="1" x14ac:dyDescent="0.15">
      <c r="B89" s="53"/>
      <c r="C89" s="54"/>
      <c r="D89" s="54"/>
      <c r="E89" s="54"/>
      <c r="F89" s="54"/>
      <c r="G89" s="54"/>
      <c r="H89" s="54"/>
      <c r="I89" s="54"/>
      <c r="J89" s="54"/>
      <c r="K89" s="54"/>
      <c r="L89" s="54"/>
      <c r="M89" s="54"/>
      <c r="N89" s="54"/>
      <c r="O89" s="54"/>
      <c r="P89" s="54"/>
      <c r="Q89" s="54"/>
      <c r="R89" s="54"/>
      <c r="S89" s="55"/>
      <c r="T89" s="53"/>
      <c r="U89" s="54"/>
      <c r="V89" s="54"/>
      <c r="W89" s="54"/>
      <c r="X89" s="54"/>
      <c r="Y89" s="54"/>
      <c r="Z89" s="54"/>
      <c r="AA89" s="54"/>
      <c r="AB89" s="54"/>
      <c r="AC89" s="54"/>
      <c r="AD89" s="54"/>
      <c r="AE89" s="54"/>
      <c r="AF89" s="54"/>
      <c r="AG89" s="54"/>
      <c r="AH89" s="54"/>
      <c r="AI89" s="54"/>
      <c r="AJ89" s="54"/>
      <c r="AK89" s="55"/>
      <c r="AP89" s="53"/>
      <c r="AQ89" s="54"/>
      <c r="AR89" s="54"/>
      <c r="AS89" s="54"/>
      <c r="AT89" s="54"/>
      <c r="AU89" s="54"/>
      <c r="AV89" s="54"/>
      <c r="AW89" s="54"/>
      <c r="AX89" s="54"/>
      <c r="AY89" s="54"/>
      <c r="AZ89" s="54"/>
      <c r="BA89" s="54"/>
      <c r="BB89" s="54"/>
      <c r="BC89" s="54"/>
      <c r="BD89" s="54"/>
      <c r="BE89" s="54"/>
      <c r="BF89" s="54"/>
      <c r="BG89" s="55"/>
      <c r="BH89" s="53"/>
      <c r="BI89" s="54"/>
      <c r="BJ89" s="54"/>
      <c r="BK89" s="54"/>
      <c r="BL89" s="54"/>
      <c r="BM89" s="54"/>
      <c r="BN89" s="54"/>
      <c r="BO89" s="54"/>
      <c r="BP89" s="54"/>
      <c r="BQ89" s="54"/>
      <c r="BR89" s="54"/>
      <c r="BS89" s="54"/>
      <c r="BT89" s="54"/>
      <c r="BU89" s="54"/>
      <c r="BV89" s="54"/>
      <c r="BW89" s="54"/>
      <c r="BX89" s="54"/>
      <c r="BY89" s="55"/>
    </row>
    <row r="90" spans="1:79" ht="12.95" customHeight="1" x14ac:dyDescent="0.15">
      <c r="B90" s="28" t="s">
        <v>47</v>
      </c>
      <c r="C90" s="28"/>
      <c r="D90" s="28"/>
      <c r="E90" s="28"/>
      <c r="F90" s="28"/>
      <c r="G90" s="28"/>
      <c r="H90" s="28"/>
      <c r="I90" s="28"/>
      <c r="J90" s="28"/>
      <c r="K90" s="35">
        <f>AH81</f>
        <v>0</v>
      </c>
      <c r="L90" s="35"/>
      <c r="M90" s="35"/>
      <c r="N90" s="35"/>
      <c r="O90" s="35"/>
      <c r="P90" s="35"/>
      <c r="Q90" s="35"/>
      <c r="R90" s="35"/>
      <c r="S90" s="35"/>
      <c r="T90" s="28" t="s">
        <v>46</v>
      </c>
      <c r="U90" s="28"/>
      <c r="V90" s="28"/>
      <c r="W90" s="28"/>
      <c r="X90" s="28"/>
      <c r="Y90" s="28"/>
      <c r="Z90" s="28"/>
      <c r="AA90" s="28"/>
      <c r="AB90" s="28"/>
      <c r="AC90" s="35">
        <f>B81</f>
        <v>0</v>
      </c>
      <c r="AD90" s="35"/>
      <c r="AE90" s="35"/>
      <c r="AF90" s="35"/>
      <c r="AG90" s="35"/>
      <c r="AH90" s="35"/>
      <c r="AI90" s="35"/>
      <c r="AJ90" s="35"/>
      <c r="AK90" s="35"/>
      <c r="AP90" s="28" t="s">
        <v>47</v>
      </c>
      <c r="AQ90" s="28"/>
      <c r="AR90" s="28"/>
      <c r="AS90" s="28"/>
      <c r="AT90" s="28"/>
      <c r="AU90" s="28"/>
      <c r="AV90" s="28"/>
      <c r="AW90" s="28"/>
      <c r="AX90" s="28"/>
      <c r="AY90" s="35">
        <f>BV81</f>
        <v>59991000</v>
      </c>
      <c r="AZ90" s="35"/>
      <c r="BA90" s="35"/>
      <c r="BB90" s="35"/>
      <c r="BC90" s="35"/>
      <c r="BD90" s="35"/>
      <c r="BE90" s="35"/>
      <c r="BF90" s="35"/>
      <c r="BG90" s="35"/>
      <c r="BH90" s="28" t="s">
        <v>46</v>
      </c>
      <c r="BI90" s="28"/>
      <c r="BJ90" s="28"/>
      <c r="BK90" s="28"/>
      <c r="BL90" s="28"/>
      <c r="BM90" s="28"/>
      <c r="BN90" s="28"/>
      <c r="BO90" s="28"/>
      <c r="BP90" s="28"/>
      <c r="BQ90" s="35">
        <f>AP81</f>
        <v>64916042</v>
      </c>
      <c r="BR90" s="35"/>
      <c r="BS90" s="35"/>
      <c r="BT90" s="35"/>
      <c r="BU90" s="35"/>
      <c r="BV90" s="35"/>
      <c r="BW90" s="35"/>
      <c r="BX90" s="35"/>
      <c r="BY90" s="35"/>
    </row>
    <row r="91" spans="1:79" ht="12.95" customHeight="1" x14ac:dyDescent="0.15">
      <c r="B91" s="39"/>
      <c r="C91" s="39"/>
      <c r="D91" s="39"/>
      <c r="E91" s="39"/>
      <c r="F91" s="39"/>
      <c r="G91" s="39"/>
      <c r="H91" s="39"/>
      <c r="I91" s="39"/>
      <c r="J91" s="39"/>
      <c r="K91" s="40"/>
      <c r="L91" s="40"/>
      <c r="M91" s="40"/>
      <c r="N91" s="40"/>
      <c r="O91" s="40"/>
      <c r="P91" s="40"/>
      <c r="Q91" s="40"/>
      <c r="R91" s="40"/>
      <c r="S91" s="40"/>
      <c r="T91" s="39"/>
      <c r="U91" s="39"/>
      <c r="V91" s="39"/>
      <c r="W91" s="39"/>
      <c r="X91" s="39"/>
      <c r="Y91" s="39"/>
      <c r="Z91" s="39"/>
      <c r="AA91" s="39"/>
      <c r="AB91" s="39"/>
      <c r="AC91" s="40"/>
      <c r="AD91" s="40"/>
      <c r="AE91" s="40"/>
      <c r="AF91" s="40"/>
      <c r="AG91" s="40"/>
      <c r="AH91" s="40"/>
      <c r="AI91" s="40"/>
      <c r="AJ91" s="40"/>
      <c r="AK91" s="40"/>
      <c r="AP91" s="39"/>
      <c r="AQ91" s="39"/>
      <c r="AR91" s="39"/>
      <c r="AS91" s="39"/>
      <c r="AT91" s="39"/>
      <c r="AU91" s="39"/>
      <c r="AV91" s="39"/>
      <c r="AW91" s="39"/>
      <c r="AX91" s="39"/>
      <c r="AY91" s="40"/>
      <c r="AZ91" s="40"/>
      <c r="BA91" s="40"/>
      <c r="BB91" s="40"/>
      <c r="BC91" s="40"/>
      <c r="BD91" s="40"/>
      <c r="BE91" s="40"/>
      <c r="BF91" s="40"/>
      <c r="BG91" s="40"/>
      <c r="BH91" s="39"/>
      <c r="BI91" s="39"/>
      <c r="BJ91" s="39"/>
      <c r="BK91" s="39"/>
      <c r="BL91" s="39"/>
      <c r="BM91" s="39"/>
      <c r="BN91" s="39"/>
      <c r="BO91" s="39"/>
      <c r="BP91" s="39"/>
      <c r="BQ91" s="40"/>
      <c r="BR91" s="40"/>
      <c r="BS91" s="40"/>
      <c r="BT91" s="40"/>
      <c r="BU91" s="40"/>
      <c r="BV91" s="40"/>
      <c r="BW91" s="40"/>
      <c r="BX91" s="40"/>
      <c r="BY91" s="40"/>
    </row>
    <row r="92" spans="1:79" ht="12.95" customHeight="1" x14ac:dyDescent="0.15">
      <c r="B92" s="41" t="s">
        <v>5</v>
      </c>
      <c r="C92" s="41"/>
      <c r="D92" s="41"/>
      <c r="E92" s="41"/>
      <c r="F92" s="41"/>
      <c r="G92" s="41"/>
      <c r="H92" s="41"/>
      <c r="I92" s="41"/>
      <c r="J92" s="41"/>
      <c r="K92" s="42">
        <f>B81-K90-K94-K96</f>
        <v>0</v>
      </c>
      <c r="L92" s="42"/>
      <c r="M92" s="42"/>
      <c r="N92" s="42"/>
      <c r="O92" s="42"/>
      <c r="P92" s="42"/>
      <c r="Q92" s="42"/>
      <c r="R92" s="42"/>
      <c r="S92" s="42"/>
      <c r="T92" s="33"/>
      <c r="U92" s="33"/>
      <c r="V92" s="33"/>
      <c r="W92" s="33"/>
      <c r="X92" s="33"/>
      <c r="Y92" s="33"/>
      <c r="Z92" s="33"/>
      <c r="AA92" s="33"/>
      <c r="AB92" s="33"/>
      <c r="AC92" s="36"/>
      <c r="AD92" s="36"/>
      <c r="AE92" s="36"/>
      <c r="AF92" s="36"/>
      <c r="AG92" s="36"/>
      <c r="AH92" s="36"/>
      <c r="AI92" s="36"/>
      <c r="AJ92" s="36"/>
      <c r="AK92" s="36"/>
      <c r="AP92" s="41" t="s">
        <v>5</v>
      </c>
      <c r="AQ92" s="41"/>
      <c r="AR92" s="41"/>
      <c r="AS92" s="41"/>
      <c r="AT92" s="41"/>
      <c r="AU92" s="41"/>
      <c r="AV92" s="41"/>
      <c r="AW92" s="41"/>
      <c r="AX92" s="41"/>
      <c r="AY92" s="42">
        <f>AP81-AY90-AY94-AY96</f>
        <v>4925042</v>
      </c>
      <c r="AZ92" s="42"/>
      <c r="BA92" s="42"/>
      <c r="BB92" s="42"/>
      <c r="BC92" s="42"/>
      <c r="BD92" s="42"/>
      <c r="BE92" s="42"/>
      <c r="BF92" s="42"/>
      <c r="BG92" s="42"/>
      <c r="BH92" s="33"/>
      <c r="BI92" s="33"/>
      <c r="BJ92" s="33"/>
      <c r="BK92" s="33"/>
      <c r="BL92" s="33"/>
      <c r="BM92" s="33"/>
      <c r="BN92" s="33"/>
      <c r="BO92" s="33"/>
      <c r="BP92" s="33"/>
      <c r="BQ92" s="36"/>
      <c r="BR92" s="36"/>
      <c r="BS92" s="36"/>
      <c r="BT92" s="36"/>
      <c r="BU92" s="36"/>
      <c r="BV92" s="36"/>
      <c r="BW92" s="36"/>
      <c r="BX92" s="36"/>
      <c r="BY92" s="36"/>
    </row>
    <row r="93" spans="1:79" ht="12.95" customHeight="1" x14ac:dyDescent="0.15">
      <c r="B93" s="39"/>
      <c r="C93" s="39"/>
      <c r="D93" s="39"/>
      <c r="E93" s="39"/>
      <c r="F93" s="39"/>
      <c r="G93" s="39"/>
      <c r="H93" s="39"/>
      <c r="I93" s="39"/>
      <c r="J93" s="39"/>
      <c r="K93" s="40"/>
      <c r="L93" s="40"/>
      <c r="M93" s="40"/>
      <c r="N93" s="40"/>
      <c r="O93" s="40"/>
      <c r="P93" s="40"/>
      <c r="Q93" s="40"/>
      <c r="R93" s="40"/>
      <c r="S93" s="40"/>
      <c r="T93" s="43"/>
      <c r="U93" s="43"/>
      <c r="V93" s="43"/>
      <c r="W93" s="43"/>
      <c r="X93" s="43"/>
      <c r="Y93" s="43"/>
      <c r="Z93" s="43"/>
      <c r="AA93" s="43"/>
      <c r="AB93" s="43"/>
      <c r="AC93" s="44"/>
      <c r="AD93" s="44"/>
      <c r="AE93" s="44"/>
      <c r="AF93" s="44"/>
      <c r="AG93" s="44"/>
      <c r="AH93" s="44"/>
      <c r="AI93" s="44"/>
      <c r="AJ93" s="44"/>
      <c r="AK93" s="44"/>
      <c r="AP93" s="39"/>
      <c r="AQ93" s="39"/>
      <c r="AR93" s="39"/>
      <c r="AS93" s="39"/>
      <c r="AT93" s="39"/>
      <c r="AU93" s="39"/>
      <c r="AV93" s="39"/>
      <c r="AW93" s="39"/>
      <c r="AX93" s="39"/>
      <c r="AY93" s="40"/>
      <c r="AZ93" s="40"/>
      <c r="BA93" s="40"/>
      <c r="BB93" s="40"/>
      <c r="BC93" s="40"/>
      <c r="BD93" s="40"/>
      <c r="BE93" s="40"/>
      <c r="BF93" s="40"/>
      <c r="BG93" s="40"/>
      <c r="BH93" s="43"/>
      <c r="BI93" s="43"/>
      <c r="BJ93" s="43"/>
      <c r="BK93" s="43"/>
      <c r="BL93" s="43"/>
      <c r="BM93" s="43"/>
      <c r="BN93" s="43"/>
      <c r="BO93" s="43"/>
      <c r="BP93" s="43"/>
      <c r="BQ93" s="44"/>
      <c r="BR93" s="44"/>
      <c r="BS93" s="44"/>
      <c r="BT93" s="44"/>
      <c r="BU93" s="44"/>
      <c r="BV93" s="44"/>
      <c r="BW93" s="44"/>
      <c r="BX93" s="44"/>
      <c r="BY93" s="44"/>
    </row>
    <row r="94" spans="1:79" ht="12.95" customHeight="1" x14ac:dyDescent="0.15">
      <c r="B94" s="41" t="s">
        <v>48</v>
      </c>
      <c r="C94" s="41"/>
      <c r="D94" s="41"/>
      <c r="E94" s="41"/>
      <c r="F94" s="41"/>
      <c r="G94" s="41"/>
      <c r="H94" s="41"/>
      <c r="I94" s="41"/>
      <c r="J94" s="41"/>
      <c r="K94" s="174"/>
      <c r="L94" s="174"/>
      <c r="M94" s="174"/>
      <c r="N94" s="174"/>
      <c r="O94" s="174"/>
      <c r="P94" s="174"/>
      <c r="Q94" s="174"/>
      <c r="R94" s="174"/>
      <c r="S94" s="174"/>
      <c r="T94" s="33"/>
      <c r="U94" s="33"/>
      <c r="V94" s="33"/>
      <c r="W94" s="33"/>
      <c r="X94" s="33"/>
      <c r="Y94" s="33"/>
      <c r="Z94" s="33"/>
      <c r="AA94" s="33"/>
      <c r="AB94" s="33"/>
      <c r="AC94" s="36"/>
      <c r="AD94" s="36"/>
      <c r="AE94" s="36"/>
      <c r="AF94" s="36"/>
      <c r="AG94" s="36"/>
      <c r="AH94" s="36"/>
      <c r="AI94" s="36"/>
      <c r="AJ94" s="36"/>
      <c r="AK94" s="36"/>
      <c r="AP94" s="41" t="s">
        <v>48</v>
      </c>
      <c r="AQ94" s="41"/>
      <c r="AR94" s="41"/>
      <c r="AS94" s="41"/>
      <c r="AT94" s="41"/>
      <c r="AU94" s="41"/>
      <c r="AV94" s="41"/>
      <c r="AW94" s="41"/>
      <c r="AX94" s="41"/>
      <c r="AY94" s="45">
        <v>0</v>
      </c>
      <c r="AZ94" s="45"/>
      <c r="BA94" s="45"/>
      <c r="BB94" s="45"/>
      <c r="BC94" s="45"/>
      <c r="BD94" s="45"/>
      <c r="BE94" s="45"/>
      <c r="BF94" s="45"/>
      <c r="BG94" s="45"/>
      <c r="BH94" s="33"/>
      <c r="BI94" s="33"/>
      <c r="BJ94" s="33"/>
      <c r="BK94" s="33"/>
      <c r="BL94" s="33"/>
      <c r="BM94" s="33"/>
      <c r="BN94" s="33"/>
      <c r="BO94" s="33"/>
      <c r="BP94" s="33"/>
      <c r="BQ94" s="36"/>
      <c r="BR94" s="36"/>
      <c r="BS94" s="36"/>
      <c r="BT94" s="36"/>
      <c r="BU94" s="36"/>
      <c r="BV94" s="36"/>
      <c r="BW94" s="36"/>
      <c r="BX94" s="36"/>
      <c r="BY94" s="36"/>
    </row>
    <row r="95" spans="1:79" ht="12.95" customHeight="1" x14ac:dyDescent="0.15">
      <c r="B95" s="39"/>
      <c r="C95" s="39"/>
      <c r="D95" s="39"/>
      <c r="E95" s="39"/>
      <c r="F95" s="39"/>
      <c r="G95" s="39"/>
      <c r="H95" s="39"/>
      <c r="I95" s="39"/>
      <c r="J95" s="39"/>
      <c r="K95" s="175"/>
      <c r="L95" s="175"/>
      <c r="M95" s="175"/>
      <c r="N95" s="175"/>
      <c r="O95" s="175"/>
      <c r="P95" s="175"/>
      <c r="Q95" s="175"/>
      <c r="R95" s="175"/>
      <c r="S95" s="175"/>
      <c r="T95" s="43"/>
      <c r="U95" s="43"/>
      <c r="V95" s="43"/>
      <c r="W95" s="43"/>
      <c r="X95" s="43"/>
      <c r="Y95" s="43"/>
      <c r="Z95" s="43"/>
      <c r="AA95" s="43"/>
      <c r="AB95" s="43"/>
      <c r="AC95" s="44"/>
      <c r="AD95" s="44"/>
      <c r="AE95" s="44"/>
      <c r="AF95" s="44"/>
      <c r="AG95" s="44"/>
      <c r="AH95" s="44"/>
      <c r="AI95" s="44"/>
      <c r="AJ95" s="44"/>
      <c r="AK95" s="44"/>
      <c r="AP95" s="39"/>
      <c r="AQ95" s="39"/>
      <c r="AR95" s="39"/>
      <c r="AS95" s="39"/>
      <c r="AT95" s="39"/>
      <c r="AU95" s="39"/>
      <c r="AV95" s="39"/>
      <c r="AW95" s="39"/>
      <c r="AX95" s="39"/>
      <c r="AY95" s="46"/>
      <c r="AZ95" s="46"/>
      <c r="BA95" s="46"/>
      <c r="BB95" s="46"/>
      <c r="BC95" s="46"/>
      <c r="BD95" s="46"/>
      <c r="BE95" s="46"/>
      <c r="BF95" s="46"/>
      <c r="BG95" s="46"/>
      <c r="BH95" s="43"/>
      <c r="BI95" s="43"/>
      <c r="BJ95" s="43"/>
      <c r="BK95" s="43"/>
      <c r="BL95" s="43"/>
      <c r="BM95" s="43"/>
      <c r="BN95" s="43"/>
      <c r="BO95" s="43"/>
      <c r="BP95" s="43"/>
      <c r="BQ95" s="44"/>
      <c r="BR95" s="44"/>
      <c r="BS95" s="44"/>
      <c r="BT95" s="44"/>
      <c r="BU95" s="44"/>
      <c r="BV95" s="44"/>
      <c r="BW95" s="44"/>
      <c r="BX95" s="44"/>
      <c r="BY95" s="44"/>
    </row>
    <row r="96" spans="1:79" ht="12.95" customHeight="1" x14ac:dyDescent="0.15">
      <c r="B96" s="33" t="s">
        <v>49</v>
      </c>
      <c r="C96" s="33"/>
      <c r="D96" s="33"/>
      <c r="E96" s="33"/>
      <c r="F96" s="33"/>
      <c r="G96" s="33"/>
      <c r="H96" s="33"/>
      <c r="I96" s="33"/>
      <c r="J96" s="33"/>
      <c r="K96" s="34">
        <f>I81</f>
        <v>0</v>
      </c>
      <c r="L96" s="34"/>
      <c r="M96" s="34"/>
      <c r="N96" s="34"/>
      <c r="O96" s="34"/>
      <c r="P96" s="34"/>
      <c r="Q96" s="34"/>
      <c r="R96" s="34"/>
      <c r="S96" s="34"/>
      <c r="T96" s="33"/>
      <c r="U96" s="33"/>
      <c r="V96" s="33"/>
      <c r="W96" s="33"/>
      <c r="X96" s="33"/>
      <c r="Y96" s="33"/>
      <c r="Z96" s="33"/>
      <c r="AA96" s="33"/>
      <c r="AB96" s="33"/>
      <c r="AC96" s="36"/>
      <c r="AD96" s="36"/>
      <c r="AE96" s="36"/>
      <c r="AF96" s="36"/>
      <c r="AG96" s="36"/>
      <c r="AH96" s="36"/>
      <c r="AI96" s="36"/>
      <c r="AJ96" s="36"/>
      <c r="AK96" s="36"/>
      <c r="AP96" s="33" t="s">
        <v>49</v>
      </c>
      <c r="AQ96" s="33"/>
      <c r="AR96" s="33"/>
      <c r="AS96" s="33"/>
      <c r="AT96" s="33"/>
      <c r="AU96" s="33"/>
      <c r="AV96" s="33"/>
      <c r="AW96" s="33"/>
      <c r="AX96" s="33"/>
      <c r="AY96" s="34">
        <f>AW81</f>
        <v>0</v>
      </c>
      <c r="AZ96" s="34"/>
      <c r="BA96" s="34"/>
      <c r="BB96" s="34"/>
      <c r="BC96" s="34"/>
      <c r="BD96" s="34"/>
      <c r="BE96" s="34"/>
      <c r="BF96" s="34"/>
      <c r="BG96" s="34"/>
      <c r="BH96" s="33"/>
      <c r="BI96" s="33"/>
      <c r="BJ96" s="33"/>
      <c r="BK96" s="33"/>
      <c r="BL96" s="33"/>
      <c r="BM96" s="33"/>
      <c r="BN96" s="33"/>
      <c r="BO96" s="33"/>
      <c r="BP96" s="33"/>
      <c r="BQ96" s="36"/>
      <c r="BR96" s="36"/>
      <c r="BS96" s="36"/>
      <c r="BT96" s="36"/>
      <c r="BU96" s="36"/>
      <c r="BV96" s="36"/>
      <c r="BW96" s="36"/>
      <c r="BX96" s="36"/>
      <c r="BY96" s="36"/>
    </row>
    <row r="97" spans="1:79" ht="12.95" customHeight="1" x14ac:dyDescent="0.15">
      <c r="B97" s="28"/>
      <c r="C97" s="28"/>
      <c r="D97" s="28"/>
      <c r="E97" s="28"/>
      <c r="F97" s="28"/>
      <c r="G97" s="28"/>
      <c r="H97" s="28"/>
      <c r="I97" s="28"/>
      <c r="J97" s="28"/>
      <c r="K97" s="35"/>
      <c r="L97" s="35"/>
      <c r="M97" s="35"/>
      <c r="N97" s="35"/>
      <c r="O97" s="35"/>
      <c r="P97" s="35"/>
      <c r="Q97" s="35"/>
      <c r="R97" s="35"/>
      <c r="S97" s="35"/>
      <c r="T97" s="28"/>
      <c r="U97" s="28"/>
      <c r="V97" s="28"/>
      <c r="W97" s="28"/>
      <c r="X97" s="28"/>
      <c r="Y97" s="28"/>
      <c r="Z97" s="28"/>
      <c r="AA97" s="28"/>
      <c r="AB97" s="28"/>
      <c r="AC97" s="37"/>
      <c r="AD97" s="37"/>
      <c r="AE97" s="37"/>
      <c r="AF97" s="37"/>
      <c r="AG97" s="37"/>
      <c r="AH97" s="37"/>
      <c r="AI97" s="37"/>
      <c r="AJ97" s="37"/>
      <c r="AK97" s="37"/>
      <c r="AP97" s="28"/>
      <c r="AQ97" s="28"/>
      <c r="AR97" s="28"/>
      <c r="AS97" s="28"/>
      <c r="AT97" s="28"/>
      <c r="AU97" s="28"/>
      <c r="AV97" s="28"/>
      <c r="AW97" s="28"/>
      <c r="AX97" s="28"/>
      <c r="AY97" s="35"/>
      <c r="AZ97" s="35"/>
      <c r="BA97" s="35"/>
      <c r="BB97" s="35"/>
      <c r="BC97" s="35"/>
      <c r="BD97" s="35"/>
      <c r="BE97" s="35"/>
      <c r="BF97" s="35"/>
      <c r="BG97" s="35"/>
      <c r="BH97" s="28"/>
      <c r="BI97" s="28"/>
      <c r="BJ97" s="28"/>
      <c r="BK97" s="28"/>
      <c r="BL97" s="28"/>
      <c r="BM97" s="28"/>
      <c r="BN97" s="28"/>
      <c r="BO97" s="28"/>
      <c r="BP97" s="28"/>
      <c r="BQ97" s="37"/>
      <c r="BR97" s="37"/>
      <c r="BS97" s="37"/>
      <c r="BT97" s="37"/>
      <c r="BU97" s="37"/>
      <c r="BV97" s="37"/>
      <c r="BW97" s="37"/>
      <c r="BX97" s="37"/>
      <c r="BY97" s="37"/>
    </row>
    <row r="98" spans="1:79" ht="12.95" customHeight="1" x14ac:dyDescent="0.15">
      <c r="B98" s="28" t="s">
        <v>1</v>
      </c>
      <c r="C98" s="28"/>
      <c r="D98" s="28"/>
      <c r="E98" s="28"/>
      <c r="F98" s="28"/>
      <c r="G98" s="28"/>
      <c r="H98" s="28"/>
      <c r="I98" s="28"/>
      <c r="J98" s="28"/>
      <c r="K98" s="35">
        <f>SUM(K90:S97)</f>
        <v>0</v>
      </c>
      <c r="L98" s="35"/>
      <c r="M98" s="35"/>
      <c r="N98" s="35"/>
      <c r="O98" s="35"/>
      <c r="P98" s="35"/>
      <c r="Q98" s="35"/>
      <c r="R98" s="35"/>
      <c r="S98" s="35"/>
      <c r="T98" s="28" t="s">
        <v>1</v>
      </c>
      <c r="U98" s="28"/>
      <c r="V98" s="28"/>
      <c r="W98" s="28"/>
      <c r="X98" s="28"/>
      <c r="Y98" s="28"/>
      <c r="Z98" s="28"/>
      <c r="AA98" s="28"/>
      <c r="AB98" s="28"/>
      <c r="AC98" s="35">
        <f>AC90</f>
        <v>0</v>
      </c>
      <c r="AD98" s="35"/>
      <c r="AE98" s="35"/>
      <c r="AF98" s="35"/>
      <c r="AG98" s="35"/>
      <c r="AH98" s="35"/>
      <c r="AI98" s="35"/>
      <c r="AJ98" s="35"/>
      <c r="AK98" s="35"/>
      <c r="AP98" s="28" t="s">
        <v>1</v>
      </c>
      <c r="AQ98" s="28"/>
      <c r="AR98" s="28"/>
      <c r="AS98" s="28"/>
      <c r="AT98" s="28"/>
      <c r="AU98" s="28"/>
      <c r="AV98" s="28"/>
      <c r="AW98" s="28"/>
      <c r="AX98" s="28"/>
      <c r="AY98" s="35">
        <f>SUM(AY90:BG97)</f>
        <v>64916042</v>
      </c>
      <c r="AZ98" s="35"/>
      <c r="BA98" s="35"/>
      <c r="BB98" s="35"/>
      <c r="BC98" s="35"/>
      <c r="BD98" s="35"/>
      <c r="BE98" s="35"/>
      <c r="BF98" s="35"/>
      <c r="BG98" s="35"/>
      <c r="BH98" s="28" t="s">
        <v>1</v>
      </c>
      <c r="BI98" s="28"/>
      <c r="BJ98" s="28"/>
      <c r="BK98" s="28"/>
      <c r="BL98" s="28"/>
      <c r="BM98" s="28"/>
      <c r="BN98" s="28"/>
      <c r="BO98" s="28"/>
      <c r="BP98" s="28"/>
      <c r="BQ98" s="35">
        <f>BQ90</f>
        <v>64916042</v>
      </c>
      <c r="BR98" s="35"/>
      <c r="BS98" s="35"/>
      <c r="BT98" s="35"/>
      <c r="BU98" s="35"/>
      <c r="BV98" s="35"/>
      <c r="BW98" s="35"/>
      <c r="BX98" s="35"/>
      <c r="BY98" s="35"/>
    </row>
    <row r="99" spans="1:79" ht="12.95" customHeight="1" x14ac:dyDescent="0.15">
      <c r="B99" s="28"/>
      <c r="C99" s="28"/>
      <c r="D99" s="28"/>
      <c r="E99" s="28"/>
      <c r="F99" s="28"/>
      <c r="G99" s="28"/>
      <c r="H99" s="28"/>
      <c r="I99" s="28"/>
      <c r="J99" s="28"/>
      <c r="K99" s="35"/>
      <c r="L99" s="35"/>
      <c r="M99" s="35"/>
      <c r="N99" s="35"/>
      <c r="O99" s="35"/>
      <c r="P99" s="35"/>
      <c r="Q99" s="35"/>
      <c r="R99" s="35"/>
      <c r="S99" s="35"/>
      <c r="T99" s="28"/>
      <c r="U99" s="28"/>
      <c r="V99" s="28"/>
      <c r="W99" s="28"/>
      <c r="X99" s="28"/>
      <c r="Y99" s="28"/>
      <c r="Z99" s="28"/>
      <c r="AA99" s="28"/>
      <c r="AB99" s="28"/>
      <c r="AC99" s="35"/>
      <c r="AD99" s="35"/>
      <c r="AE99" s="35"/>
      <c r="AF99" s="35"/>
      <c r="AG99" s="35"/>
      <c r="AH99" s="35"/>
      <c r="AI99" s="35"/>
      <c r="AJ99" s="35"/>
      <c r="AK99" s="35"/>
      <c r="AP99" s="28"/>
      <c r="AQ99" s="28"/>
      <c r="AR99" s="28"/>
      <c r="AS99" s="28"/>
      <c r="AT99" s="28"/>
      <c r="AU99" s="28"/>
      <c r="AV99" s="28"/>
      <c r="AW99" s="28"/>
      <c r="AX99" s="28"/>
      <c r="AY99" s="35"/>
      <c r="AZ99" s="35"/>
      <c r="BA99" s="35"/>
      <c r="BB99" s="35"/>
      <c r="BC99" s="35"/>
      <c r="BD99" s="35"/>
      <c r="BE99" s="35"/>
      <c r="BF99" s="35"/>
      <c r="BG99" s="35"/>
      <c r="BH99" s="28"/>
      <c r="BI99" s="28"/>
      <c r="BJ99" s="28"/>
      <c r="BK99" s="28"/>
      <c r="BL99" s="28"/>
      <c r="BM99" s="28"/>
      <c r="BN99" s="28"/>
      <c r="BO99" s="28"/>
      <c r="BP99" s="28"/>
      <c r="BQ99" s="35"/>
      <c r="BR99" s="35"/>
      <c r="BS99" s="35"/>
      <c r="BT99" s="35"/>
      <c r="BU99" s="35"/>
      <c r="BV99" s="35"/>
      <c r="BW99" s="35"/>
      <c r="BX99" s="35"/>
      <c r="BY99" s="35"/>
    </row>
    <row r="101" spans="1:79" x14ac:dyDescent="0.15">
      <c r="A101" s="38" t="s">
        <v>66</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O101" s="38" t="s">
        <v>66</v>
      </c>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row>
    <row r="102" spans="1:79" x14ac:dyDescent="0.15">
      <c r="C102" s="32" t="s">
        <v>59</v>
      </c>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Q102" s="32" t="s">
        <v>59</v>
      </c>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row>
    <row r="103" spans="1:79" x14ac:dyDescent="0.15">
      <c r="C103" s="32" t="s">
        <v>50</v>
      </c>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Q103" s="32" t="s">
        <v>50</v>
      </c>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row>
  </sheetData>
  <sheetProtection password="BBD0" sheet="1" objects="1" scenarios="1"/>
  <mergeCells count="401">
    <mergeCell ref="A76:AM76"/>
    <mergeCell ref="J56:O57"/>
    <mergeCell ref="P56:T57"/>
    <mergeCell ref="U56:X57"/>
    <mergeCell ref="Y56:AC57"/>
    <mergeCell ref="AD56:AH57"/>
    <mergeCell ref="AI56:AM57"/>
    <mergeCell ref="U44:X47"/>
    <mergeCell ref="AD44:AH47"/>
    <mergeCell ref="AI44:AM47"/>
    <mergeCell ref="A68:I69"/>
    <mergeCell ref="J68:O69"/>
    <mergeCell ref="P68:T69"/>
    <mergeCell ref="U68:X69"/>
    <mergeCell ref="Y68:AC69"/>
    <mergeCell ref="AD68:AH69"/>
    <mergeCell ref="AI68:AM69"/>
    <mergeCell ref="A72:AM72"/>
    <mergeCell ref="Y55:AC55"/>
    <mergeCell ref="J54:O54"/>
    <mergeCell ref="P54:T54"/>
    <mergeCell ref="Y54:AC54"/>
    <mergeCell ref="E52:I52"/>
    <mergeCell ref="E53:I53"/>
    <mergeCell ref="B39:AM39"/>
    <mergeCell ref="D31:AM33"/>
    <mergeCell ref="J46:O47"/>
    <mergeCell ref="P46:T47"/>
    <mergeCell ref="Y46:AC47"/>
    <mergeCell ref="A44:I47"/>
    <mergeCell ref="A66:I67"/>
    <mergeCell ref="J66:O67"/>
    <mergeCell ref="P66:T67"/>
    <mergeCell ref="U66:X67"/>
    <mergeCell ref="Y66:AC67"/>
    <mergeCell ref="AD66:AH67"/>
    <mergeCell ref="AI66:AM67"/>
    <mergeCell ref="P50:T50"/>
    <mergeCell ref="Y50:AC50"/>
    <mergeCell ref="J52:O52"/>
    <mergeCell ref="P52:T52"/>
    <mergeCell ref="Y52:AC52"/>
    <mergeCell ref="P42:T43"/>
    <mergeCell ref="U42:X43"/>
    <mergeCell ref="Y42:AC43"/>
    <mergeCell ref="A62:D65"/>
    <mergeCell ref="J55:O55"/>
    <mergeCell ref="P55:T55"/>
    <mergeCell ref="A84:AF84"/>
    <mergeCell ref="D85:E85"/>
    <mergeCell ref="F85:G85"/>
    <mergeCell ref="I85:J85"/>
    <mergeCell ref="L85:M85"/>
    <mergeCell ref="B28:C30"/>
    <mergeCell ref="D28:AM29"/>
    <mergeCell ref="B34:C36"/>
    <mergeCell ref="E51:I51"/>
    <mergeCell ref="AD42:AH43"/>
    <mergeCell ref="AI42:AM43"/>
    <mergeCell ref="J44:O45"/>
    <mergeCell ref="P44:T45"/>
    <mergeCell ref="Y44:AC45"/>
    <mergeCell ref="A42:I43"/>
    <mergeCell ref="J42:O43"/>
    <mergeCell ref="U48:X49"/>
    <mergeCell ref="Y48:AC49"/>
    <mergeCell ref="AD48:AH49"/>
    <mergeCell ref="AI48:AM49"/>
    <mergeCell ref="J51:O51"/>
    <mergeCell ref="P51:T51"/>
    <mergeCell ref="Y51:AC51"/>
    <mergeCell ref="J50:O50"/>
    <mergeCell ref="A27:AM27"/>
    <mergeCell ref="AG30:AH30"/>
    <mergeCell ref="AI30:AM30"/>
    <mergeCell ref="D30:AF30"/>
    <mergeCell ref="B37:AM37"/>
    <mergeCell ref="B38:AM38"/>
    <mergeCell ref="AC5:AK6"/>
    <mergeCell ref="I7:AK8"/>
    <mergeCell ref="I9:V10"/>
    <mergeCell ref="W9:AB10"/>
    <mergeCell ref="AC9:AK10"/>
    <mergeCell ref="I11:AK12"/>
    <mergeCell ref="D20:AM21"/>
    <mergeCell ref="D23:AM24"/>
    <mergeCell ref="D25:AM25"/>
    <mergeCell ref="AJ22:AM22"/>
    <mergeCell ref="AH22:AI22"/>
    <mergeCell ref="AE22:AF22"/>
    <mergeCell ref="AB22:AC22"/>
    <mergeCell ref="D22:AA22"/>
    <mergeCell ref="D34:AM36"/>
    <mergeCell ref="B20:C22"/>
    <mergeCell ref="B23:C25"/>
    <mergeCell ref="B31:C33"/>
    <mergeCell ref="A1:AM1"/>
    <mergeCell ref="A2:AM3"/>
    <mergeCell ref="C5:H6"/>
    <mergeCell ref="C7:H8"/>
    <mergeCell ref="C9:H10"/>
    <mergeCell ref="C11:H12"/>
    <mergeCell ref="I5:V6"/>
    <mergeCell ref="W5:AB6"/>
    <mergeCell ref="A19:AM19"/>
    <mergeCell ref="A14:AM14"/>
    <mergeCell ref="D15:AM15"/>
    <mergeCell ref="D16:AM16"/>
    <mergeCell ref="D17:G17"/>
    <mergeCell ref="H17:AL17"/>
    <mergeCell ref="E54:I54"/>
    <mergeCell ref="E55:I55"/>
    <mergeCell ref="J53:O53"/>
    <mergeCell ref="P53:T53"/>
    <mergeCell ref="Y53:AC53"/>
    <mergeCell ref="E50:I50"/>
    <mergeCell ref="A48:I49"/>
    <mergeCell ref="J48:O49"/>
    <mergeCell ref="P48:T49"/>
    <mergeCell ref="U62:X63"/>
    <mergeCell ref="Y62:AC63"/>
    <mergeCell ref="A56:I57"/>
    <mergeCell ref="AD62:AH63"/>
    <mergeCell ref="AI62:AM63"/>
    <mergeCell ref="E62:I63"/>
    <mergeCell ref="A58:I59"/>
    <mergeCell ref="J58:O59"/>
    <mergeCell ref="P58:T59"/>
    <mergeCell ref="U58:X59"/>
    <mergeCell ref="Y58:AC59"/>
    <mergeCell ref="AD58:AH59"/>
    <mergeCell ref="A60:I61"/>
    <mergeCell ref="J60:O61"/>
    <mergeCell ref="P60:T61"/>
    <mergeCell ref="U60:X61"/>
    <mergeCell ref="Y60:AC61"/>
    <mergeCell ref="AD60:AH61"/>
    <mergeCell ref="AI60:AM61"/>
    <mergeCell ref="AC92:AK93"/>
    <mergeCell ref="A87:AF87"/>
    <mergeCell ref="A73:AM73"/>
    <mergeCell ref="A74:AM74"/>
    <mergeCell ref="AG87:AK87"/>
    <mergeCell ref="P79:U80"/>
    <mergeCell ref="V79:AA80"/>
    <mergeCell ref="AB79:AG80"/>
    <mergeCell ref="AH79:AM80"/>
    <mergeCell ref="AH81:AM82"/>
    <mergeCell ref="AB81:AG82"/>
    <mergeCell ref="V81:AA82"/>
    <mergeCell ref="P81:U82"/>
    <mergeCell ref="B81:H82"/>
    <mergeCell ref="B90:J91"/>
    <mergeCell ref="K90:S91"/>
    <mergeCell ref="T90:AB91"/>
    <mergeCell ref="AC90:AK91"/>
    <mergeCell ref="B92:J93"/>
    <mergeCell ref="K92:S93"/>
    <mergeCell ref="T92:AB93"/>
    <mergeCell ref="B88:S89"/>
    <mergeCell ref="T88:AK89"/>
    <mergeCell ref="A75:AM75"/>
    <mergeCell ref="C103:AM103"/>
    <mergeCell ref="B98:J99"/>
    <mergeCell ref="K98:S99"/>
    <mergeCell ref="T98:AB99"/>
    <mergeCell ref="AC98:AK99"/>
    <mergeCell ref="A101:AM101"/>
    <mergeCell ref="C102:AM102"/>
    <mergeCell ref="B94:J95"/>
    <mergeCell ref="K94:S95"/>
    <mergeCell ref="T94:AB95"/>
    <mergeCell ref="AC94:AK95"/>
    <mergeCell ref="B96:J97"/>
    <mergeCell ref="K96:S97"/>
    <mergeCell ref="T96:AB97"/>
    <mergeCell ref="AC96:AK97"/>
    <mergeCell ref="A77:AM77"/>
    <mergeCell ref="I81:O82"/>
    <mergeCell ref="I79:O80"/>
    <mergeCell ref="B79:H80"/>
    <mergeCell ref="A41:AI41"/>
    <mergeCell ref="AJ41:AM41"/>
    <mergeCell ref="A70:X71"/>
    <mergeCell ref="AD50:AH55"/>
    <mergeCell ref="AI50:AM55"/>
    <mergeCell ref="U50:X55"/>
    <mergeCell ref="A50:D55"/>
    <mergeCell ref="AI64:AM65"/>
    <mergeCell ref="Y70:AC71"/>
    <mergeCell ref="AD70:AH71"/>
    <mergeCell ref="AI70:AM71"/>
    <mergeCell ref="E64:I65"/>
    <mergeCell ref="J64:O65"/>
    <mergeCell ref="P64:T65"/>
    <mergeCell ref="U64:X65"/>
    <mergeCell ref="Y64:AC65"/>
    <mergeCell ref="AD64:AH65"/>
    <mergeCell ref="AI58:AM59"/>
    <mergeCell ref="J62:O63"/>
    <mergeCell ref="P62:T63"/>
    <mergeCell ref="AO14:CA14"/>
    <mergeCell ref="AR15:CA15"/>
    <mergeCell ref="AR16:CA16"/>
    <mergeCell ref="AR17:AU17"/>
    <mergeCell ref="AV17:BZ17"/>
    <mergeCell ref="AO19:CA19"/>
    <mergeCell ref="AP20:AQ22"/>
    <mergeCell ref="AR20:CA21"/>
    <mergeCell ref="AR22:BO22"/>
    <mergeCell ref="BP22:BQ22"/>
    <mergeCell ref="BS22:BT22"/>
    <mergeCell ref="BV22:BW22"/>
    <mergeCell ref="BX22:CA22"/>
    <mergeCell ref="AP23:AQ25"/>
    <mergeCell ref="AR23:CA24"/>
    <mergeCell ref="AR25:CA25"/>
    <mergeCell ref="AO27:CA27"/>
    <mergeCell ref="AP28:AQ30"/>
    <mergeCell ref="AR28:CA29"/>
    <mergeCell ref="AR30:BT30"/>
    <mergeCell ref="BU30:BV30"/>
    <mergeCell ref="BW30:CA30"/>
    <mergeCell ref="AP31:AQ33"/>
    <mergeCell ref="AR31:CA33"/>
    <mergeCell ref="AP34:AQ36"/>
    <mergeCell ref="AR34:CA36"/>
    <mergeCell ref="AP37:CA37"/>
    <mergeCell ref="AP38:CA38"/>
    <mergeCell ref="AP39:CA39"/>
    <mergeCell ref="AO41:BW41"/>
    <mergeCell ref="BX41:CA41"/>
    <mergeCell ref="AO42:AW43"/>
    <mergeCell ref="AX42:BC43"/>
    <mergeCell ref="BD42:BH43"/>
    <mergeCell ref="BI42:BL43"/>
    <mergeCell ref="BM42:BQ43"/>
    <mergeCell ref="BR42:BV43"/>
    <mergeCell ref="BW42:CA43"/>
    <mergeCell ref="AO44:AW47"/>
    <mergeCell ref="AX44:BC45"/>
    <mergeCell ref="BD44:BH45"/>
    <mergeCell ref="BI44:BL47"/>
    <mergeCell ref="BM44:BQ45"/>
    <mergeCell ref="BR44:BV47"/>
    <mergeCell ref="BW44:CA47"/>
    <mergeCell ref="AX46:BC47"/>
    <mergeCell ref="BD46:BH47"/>
    <mergeCell ref="BM46:BQ47"/>
    <mergeCell ref="AO48:AW49"/>
    <mergeCell ref="AX48:BC49"/>
    <mergeCell ref="BD48:BH49"/>
    <mergeCell ref="BI48:BL49"/>
    <mergeCell ref="BM48:BQ49"/>
    <mergeCell ref="BR48:BV49"/>
    <mergeCell ref="BW48:CA49"/>
    <mergeCell ref="AO50:AR55"/>
    <mergeCell ref="AS50:AW50"/>
    <mergeCell ref="AX50:BC50"/>
    <mergeCell ref="BD50:BH50"/>
    <mergeCell ref="BI50:BL55"/>
    <mergeCell ref="BM50:BQ50"/>
    <mergeCell ref="BR50:BV55"/>
    <mergeCell ref="BW50:CA55"/>
    <mergeCell ref="AS51:AW51"/>
    <mergeCell ref="AX51:BC51"/>
    <mergeCell ref="BD51:BH51"/>
    <mergeCell ref="BM51:BQ51"/>
    <mergeCell ref="AS52:AW52"/>
    <mergeCell ref="AX52:BC52"/>
    <mergeCell ref="BD52:BH52"/>
    <mergeCell ref="BM52:BQ52"/>
    <mergeCell ref="AS53:AW53"/>
    <mergeCell ref="AX53:BC53"/>
    <mergeCell ref="BD53:BH53"/>
    <mergeCell ref="BM53:BQ53"/>
    <mergeCell ref="AS54:AW54"/>
    <mergeCell ref="AX54:BC54"/>
    <mergeCell ref="BD54:BH54"/>
    <mergeCell ref="BM54:BQ54"/>
    <mergeCell ref="AS55:AW55"/>
    <mergeCell ref="AX55:BC55"/>
    <mergeCell ref="BD55:BH55"/>
    <mergeCell ref="BM55:BQ55"/>
    <mergeCell ref="AO56:AW57"/>
    <mergeCell ref="AX56:BC57"/>
    <mergeCell ref="BD56:BH57"/>
    <mergeCell ref="BI56:BL57"/>
    <mergeCell ref="BM56:BQ57"/>
    <mergeCell ref="BR56:BV57"/>
    <mergeCell ref="BW56:CA57"/>
    <mergeCell ref="AO58:AW59"/>
    <mergeCell ref="AX58:BC59"/>
    <mergeCell ref="BD58:BH59"/>
    <mergeCell ref="BI58:BL59"/>
    <mergeCell ref="BM58:BQ59"/>
    <mergeCell ref="BR58:BV59"/>
    <mergeCell ref="BW58:CA59"/>
    <mergeCell ref="AO60:AW61"/>
    <mergeCell ref="AX60:BC61"/>
    <mergeCell ref="BD60:BH61"/>
    <mergeCell ref="BI60:BL61"/>
    <mergeCell ref="BM60:BQ61"/>
    <mergeCell ref="BR60:BV61"/>
    <mergeCell ref="BW60:CA61"/>
    <mergeCell ref="AO62:AR65"/>
    <mergeCell ref="AS62:AW63"/>
    <mergeCell ref="AX62:BC63"/>
    <mergeCell ref="BD62:BH63"/>
    <mergeCell ref="BI62:BL63"/>
    <mergeCell ref="BM62:BQ63"/>
    <mergeCell ref="BR62:BV63"/>
    <mergeCell ref="BW62:CA63"/>
    <mergeCell ref="AS64:AW65"/>
    <mergeCell ref="AX64:BC65"/>
    <mergeCell ref="BD64:BH65"/>
    <mergeCell ref="BI64:BL65"/>
    <mergeCell ref="BM64:BQ65"/>
    <mergeCell ref="BR64:BV65"/>
    <mergeCell ref="BW64:CA65"/>
    <mergeCell ref="AO66:AW67"/>
    <mergeCell ref="AX66:BC67"/>
    <mergeCell ref="BD66:BH67"/>
    <mergeCell ref="BI66:BL67"/>
    <mergeCell ref="BM66:BQ67"/>
    <mergeCell ref="BR66:BV67"/>
    <mergeCell ref="BW66:CA67"/>
    <mergeCell ref="AO68:AW69"/>
    <mergeCell ref="AX68:BC69"/>
    <mergeCell ref="BD68:BH69"/>
    <mergeCell ref="BI68:BL69"/>
    <mergeCell ref="BM68:BQ69"/>
    <mergeCell ref="BR68:BV69"/>
    <mergeCell ref="BW68:CA69"/>
    <mergeCell ref="AO70:BL71"/>
    <mergeCell ref="BM70:BQ71"/>
    <mergeCell ref="BR70:BV71"/>
    <mergeCell ref="BW70:CA71"/>
    <mergeCell ref="AO72:CA72"/>
    <mergeCell ref="AO73:CA73"/>
    <mergeCell ref="AO74:CA74"/>
    <mergeCell ref="AO75:CA75"/>
    <mergeCell ref="AO76:CA76"/>
    <mergeCell ref="AO77:CA77"/>
    <mergeCell ref="AP79:AV80"/>
    <mergeCell ref="AW79:BC80"/>
    <mergeCell ref="BD79:BI80"/>
    <mergeCell ref="BJ79:BO80"/>
    <mergeCell ref="BP79:BU80"/>
    <mergeCell ref="BV79:CA80"/>
    <mergeCell ref="AP81:AV82"/>
    <mergeCell ref="AW81:BC82"/>
    <mergeCell ref="BD81:BI82"/>
    <mergeCell ref="BJ81:BO82"/>
    <mergeCell ref="BP81:BU82"/>
    <mergeCell ref="BV81:CA82"/>
    <mergeCell ref="AO84:BT84"/>
    <mergeCell ref="AR85:AS85"/>
    <mergeCell ref="AT85:AU85"/>
    <mergeCell ref="AW85:AX85"/>
    <mergeCell ref="AZ85:BA85"/>
    <mergeCell ref="AO87:BT87"/>
    <mergeCell ref="BU87:BY87"/>
    <mergeCell ref="AP88:BG89"/>
    <mergeCell ref="BH88:BY89"/>
    <mergeCell ref="AP90:AX91"/>
    <mergeCell ref="AY90:BG91"/>
    <mergeCell ref="BH90:BP91"/>
    <mergeCell ref="BQ90:BY91"/>
    <mergeCell ref="AP92:AX93"/>
    <mergeCell ref="AY92:BG93"/>
    <mergeCell ref="BH92:BP93"/>
    <mergeCell ref="BQ92:BY93"/>
    <mergeCell ref="AP94:AX95"/>
    <mergeCell ref="AY94:BG95"/>
    <mergeCell ref="BH94:BP95"/>
    <mergeCell ref="BQ94:BY95"/>
    <mergeCell ref="AQ102:CA102"/>
    <mergeCell ref="AQ103:CA103"/>
    <mergeCell ref="AP96:AX97"/>
    <mergeCell ref="AY96:BG97"/>
    <mergeCell ref="BH96:BP97"/>
    <mergeCell ref="BQ96:BY97"/>
    <mergeCell ref="AP98:AX99"/>
    <mergeCell ref="AY98:BG99"/>
    <mergeCell ref="BH98:BP99"/>
    <mergeCell ref="BQ98:BY99"/>
    <mergeCell ref="AO101:CA101"/>
    <mergeCell ref="AP11:AU12"/>
    <mergeCell ref="AV11:BX12"/>
    <mergeCell ref="AP1:BX4"/>
    <mergeCell ref="AP5:AU6"/>
    <mergeCell ref="AV5:BI6"/>
    <mergeCell ref="BJ5:BO6"/>
    <mergeCell ref="BP5:BX6"/>
    <mergeCell ref="AP7:AU8"/>
    <mergeCell ref="AV7:BX8"/>
    <mergeCell ref="AP9:AU10"/>
    <mergeCell ref="AV9:BI10"/>
    <mergeCell ref="BJ9:BO10"/>
    <mergeCell ref="BP9:BX10"/>
  </mergeCells>
  <phoneticPr fontId="1"/>
  <conditionalFormatting sqref="A44:AM69">
    <cfRule type="expression" dxfId="1" priority="1">
      <formula>($CE$34="NG")</formula>
    </cfRule>
  </conditionalFormatting>
  <pageMargins left="0.7" right="0.7" top="0.75" bottom="0.75" header="0.3" footer="0.3"/>
  <pageSetup paperSize="9" scale="87" orientation="portrait" r:id="rId1"/>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13</xdr:row>
                    <xdr:rowOff>95250</xdr:rowOff>
                  </from>
                  <to>
                    <xdr:col>3</xdr:col>
                    <xdr:colOff>95250</xdr:colOff>
                    <xdr:row>15</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57150</xdr:colOff>
                    <xdr:row>14</xdr:row>
                    <xdr:rowOff>104775</xdr:rowOff>
                  </from>
                  <to>
                    <xdr:col>3</xdr:col>
                    <xdr:colOff>95250</xdr:colOff>
                    <xdr:row>16</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57150</xdr:colOff>
                    <xdr:row>15</xdr:row>
                    <xdr:rowOff>95250</xdr:rowOff>
                  </from>
                  <to>
                    <xdr:col>3</xdr:col>
                    <xdr:colOff>95250</xdr:colOff>
                    <xdr:row>17</xdr:row>
                    <xdr:rowOff>76200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57150</xdr:colOff>
                    <xdr:row>19</xdr:row>
                    <xdr:rowOff>95250</xdr:rowOff>
                  </from>
                  <to>
                    <xdr:col>3</xdr:col>
                    <xdr:colOff>95250</xdr:colOff>
                    <xdr:row>21</xdr:row>
                    <xdr:rowOff>76200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66675</xdr:colOff>
                    <xdr:row>22</xdr:row>
                    <xdr:rowOff>85725</xdr:rowOff>
                  </from>
                  <to>
                    <xdr:col>3</xdr:col>
                    <xdr:colOff>104775</xdr:colOff>
                    <xdr:row>24</xdr:row>
                    <xdr:rowOff>66675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57150</xdr:colOff>
                    <xdr:row>27</xdr:row>
                    <xdr:rowOff>95250</xdr:rowOff>
                  </from>
                  <to>
                    <xdr:col>3</xdr:col>
                    <xdr:colOff>95250</xdr:colOff>
                    <xdr:row>29</xdr:row>
                    <xdr:rowOff>76200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66675</xdr:colOff>
                    <xdr:row>33</xdr:row>
                    <xdr:rowOff>85725</xdr:rowOff>
                  </from>
                  <to>
                    <xdr:col>3</xdr:col>
                    <xdr:colOff>104775</xdr:colOff>
                    <xdr:row>35</xdr:row>
                    <xdr:rowOff>66675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57150</xdr:colOff>
                    <xdr:row>30</xdr:row>
                    <xdr:rowOff>95250</xdr:rowOff>
                  </from>
                  <to>
                    <xdr:col>3</xdr:col>
                    <xdr:colOff>95250</xdr:colOff>
                    <xdr:row>32</xdr:row>
                    <xdr:rowOff>76200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41</xdr:col>
                    <xdr:colOff>57150</xdr:colOff>
                    <xdr:row>13</xdr:row>
                    <xdr:rowOff>95250</xdr:rowOff>
                  </from>
                  <to>
                    <xdr:col>43</xdr:col>
                    <xdr:colOff>95250</xdr:colOff>
                    <xdr:row>15</xdr:row>
                    <xdr:rowOff>76200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41</xdr:col>
                    <xdr:colOff>57150</xdr:colOff>
                    <xdr:row>14</xdr:row>
                    <xdr:rowOff>104775</xdr:rowOff>
                  </from>
                  <to>
                    <xdr:col>43</xdr:col>
                    <xdr:colOff>95250</xdr:colOff>
                    <xdr:row>16</xdr:row>
                    <xdr:rowOff>85725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41</xdr:col>
                    <xdr:colOff>57150</xdr:colOff>
                    <xdr:row>15</xdr:row>
                    <xdr:rowOff>95250</xdr:rowOff>
                  </from>
                  <to>
                    <xdr:col>43</xdr:col>
                    <xdr:colOff>95250</xdr:colOff>
                    <xdr:row>17</xdr:row>
                    <xdr:rowOff>76200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41</xdr:col>
                    <xdr:colOff>57150</xdr:colOff>
                    <xdr:row>19</xdr:row>
                    <xdr:rowOff>95250</xdr:rowOff>
                  </from>
                  <to>
                    <xdr:col>43</xdr:col>
                    <xdr:colOff>95250</xdr:colOff>
                    <xdr:row>21</xdr:row>
                    <xdr:rowOff>76200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41</xdr:col>
                    <xdr:colOff>66675</xdr:colOff>
                    <xdr:row>22</xdr:row>
                    <xdr:rowOff>85725</xdr:rowOff>
                  </from>
                  <to>
                    <xdr:col>43</xdr:col>
                    <xdr:colOff>104775</xdr:colOff>
                    <xdr:row>24</xdr:row>
                    <xdr:rowOff>66675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41</xdr:col>
                    <xdr:colOff>57150</xdr:colOff>
                    <xdr:row>27</xdr:row>
                    <xdr:rowOff>95250</xdr:rowOff>
                  </from>
                  <to>
                    <xdr:col>43</xdr:col>
                    <xdr:colOff>95250</xdr:colOff>
                    <xdr:row>29</xdr:row>
                    <xdr:rowOff>76200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41</xdr:col>
                    <xdr:colOff>66675</xdr:colOff>
                    <xdr:row>33</xdr:row>
                    <xdr:rowOff>85725</xdr:rowOff>
                  </from>
                  <to>
                    <xdr:col>43</xdr:col>
                    <xdr:colOff>104775</xdr:colOff>
                    <xdr:row>35</xdr:row>
                    <xdr:rowOff>66675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41</xdr:col>
                    <xdr:colOff>57150</xdr:colOff>
                    <xdr:row>30</xdr:row>
                    <xdr:rowOff>95250</xdr:rowOff>
                  </from>
                  <to>
                    <xdr:col>43</xdr:col>
                    <xdr:colOff>95250</xdr:colOff>
                    <xdr:row>32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4"/>
  <sheetViews>
    <sheetView view="pageBreakPreview" zoomScaleNormal="100" zoomScaleSheetLayoutView="100" workbookViewId="0">
      <selection activeCell="C7" activeCellId="5" sqref="C5:D5 F5:G5 C6:G6 F7:G7 C8:G8 C7:D7"/>
    </sheetView>
  </sheetViews>
  <sheetFormatPr defaultRowHeight="18.75" x14ac:dyDescent="0.15"/>
  <cols>
    <col min="1" max="1" width="2.875" style="5" customWidth="1"/>
    <col min="2" max="2" width="12.625" style="5" bestFit="1" customWidth="1"/>
    <col min="3" max="4" width="23.625" style="5" customWidth="1"/>
    <col min="5" max="8" width="12.125" style="9" customWidth="1"/>
    <col min="9" max="10" width="2.875" style="5" customWidth="1"/>
    <col min="11" max="11" width="12.625" style="5" bestFit="1" customWidth="1"/>
    <col min="12" max="13" width="23.625" style="5" customWidth="1"/>
    <col min="14" max="17" width="12.125" style="9" customWidth="1"/>
    <col min="18" max="16384" width="9" style="5"/>
  </cols>
  <sheetData>
    <row r="2" spans="2:17" x14ac:dyDescent="0.15">
      <c r="B2" s="142" t="s">
        <v>70</v>
      </c>
      <c r="C2" s="142"/>
      <c r="D2" s="142"/>
      <c r="E2" s="142"/>
      <c r="F2" s="142"/>
      <c r="G2" s="142"/>
      <c r="H2" s="142"/>
      <c r="K2" s="149" t="s">
        <v>80</v>
      </c>
      <c r="L2" s="150"/>
      <c r="M2" s="150"/>
      <c r="N2" s="150"/>
      <c r="O2" s="150"/>
      <c r="P2" s="150"/>
      <c r="Q2" s="150"/>
    </row>
    <row r="3" spans="2:17" x14ac:dyDescent="0.15">
      <c r="B3" s="142"/>
      <c r="C3" s="142"/>
      <c r="D3" s="142"/>
      <c r="E3" s="142"/>
      <c r="F3" s="142"/>
      <c r="G3" s="142"/>
      <c r="H3" s="142"/>
      <c r="K3" s="150"/>
      <c r="L3" s="150"/>
      <c r="M3" s="150"/>
      <c r="N3" s="150"/>
      <c r="O3" s="150"/>
      <c r="P3" s="150"/>
      <c r="Q3" s="150"/>
    </row>
    <row r="4" spans="2:17" x14ac:dyDescent="0.15">
      <c r="K4" s="150"/>
      <c r="L4" s="150"/>
      <c r="M4" s="150"/>
      <c r="N4" s="150"/>
      <c r="O4" s="150"/>
      <c r="P4" s="150"/>
      <c r="Q4" s="150"/>
    </row>
    <row r="5" spans="2:17" ht="27" customHeight="1" x14ac:dyDescent="0.15">
      <c r="B5" s="24" t="s">
        <v>76</v>
      </c>
      <c r="C5" s="147">
        <f>事業計画書!I5</f>
        <v>0</v>
      </c>
      <c r="D5" s="147"/>
      <c r="E5" s="25" t="s">
        <v>79</v>
      </c>
      <c r="F5" s="148">
        <f>事業計画書!AC5</f>
        <v>0</v>
      </c>
      <c r="G5" s="148"/>
      <c r="K5" s="150"/>
      <c r="L5" s="150"/>
      <c r="M5" s="150"/>
      <c r="N5" s="150"/>
      <c r="O5" s="150"/>
      <c r="P5" s="150"/>
      <c r="Q5" s="150"/>
    </row>
    <row r="6" spans="2:17" ht="27" customHeight="1" x14ac:dyDescent="0.15">
      <c r="B6" s="24" t="s">
        <v>77</v>
      </c>
      <c r="C6" s="147">
        <f>事業計画書!I7</f>
        <v>0</v>
      </c>
      <c r="D6" s="147"/>
      <c r="E6" s="147"/>
      <c r="F6" s="147"/>
      <c r="G6" s="147"/>
      <c r="K6" s="150"/>
      <c r="L6" s="150"/>
      <c r="M6" s="150"/>
      <c r="N6" s="150"/>
      <c r="O6" s="150"/>
      <c r="P6" s="150"/>
      <c r="Q6" s="150"/>
    </row>
    <row r="7" spans="2:17" ht="27" customHeight="1" x14ac:dyDescent="0.15">
      <c r="B7" s="24" t="s">
        <v>78</v>
      </c>
      <c r="C7" s="147">
        <f>事業計画書!I9</f>
        <v>0</v>
      </c>
      <c r="D7" s="147"/>
      <c r="E7" s="25" t="s">
        <v>75</v>
      </c>
      <c r="F7" s="148">
        <f>事業計画書!AC9</f>
        <v>0</v>
      </c>
      <c r="G7" s="148"/>
      <c r="K7" s="150"/>
      <c r="L7" s="150"/>
      <c r="M7" s="150"/>
      <c r="N7" s="150"/>
      <c r="O7" s="150"/>
      <c r="P7" s="150"/>
      <c r="Q7" s="150"/>
    </row>
    <row r="8" spans="2:17" ht="27" customHeight="1" x14ac:dyDescent="0.15">
      <c r="B8" s="24" t="s">
        <v>74</v>
      </c>
      <c r="C8" s="147">
        <f>事業計画書!I11</f>
        <v>0</v>
      </c>
      <c r="D8" s="147"/>
      <c r="E8" s="147"/>
      <c r="F8" s="147"/>
      <c r="G8" s="147"/>
      <c r="K8" s="150"/>
      <c r="L8" s="150"/>
      <c r="M8" s="150"/>
      <c r="N8" s="150"/>
      <c r="O8" s="150"/>
      <c r="P8" s="150"/>
      <c r="Q8" s="150"/>
    </row>
    <row r="9" spans="2:17" ht="18.75" customHeight="1" x14ac:dyDescent="0.15">
      <c r="B9" s="6"/>
      <c r="C9" s="6"/>
      <c r="D9" s="6"/>
      <c r="E9" s="7"/>
      <c r="F9" s="7"/>
      <c r="G9" s="7"/>
      <c r="H9" s="8" t="s">
        <v>71</v>
      </c>
      <c r="K9" s="6"/>
      <c r="L9" s="6"/>
      <c r="M9" s="6"/>
      <c r="N9" s="7"/>
      <c r="O9" s="7"/>
      <c r="P9" s="7"/>
      <c r="Q9" s="8" t="s">
        <v>71</v>
      </c>
    </row>
    <row r="10" spans="2:17" x14ac:dyDescent="0.15">
      <c r="B10" s="13"/>
      <c r="C10" s="14" t="s">
        <v>4</v>
      </c>
      <c r="D10" s="14" t="s">
        <v>67</v>
      </c>
      <c r="E10" s="15" t="s">
        <v>0</v>
      </c>
      <c r="F10" s="15" t="s">
        <v>68</v>
      </c>
      <c r="G10" s="15" t="s">
        <v>7</v>
      </c>
      <c r="H10" s="15" t="s">
        <v>69</v>
      </c>
      <c r="K10" s="13"/>
      <c r="L10" s="26" t="s">
        <v>4</v>
      </c>
      <c r="M10" s="26" t="s">
        <v>67</v>
      </c>
      <c r="N10" s="15" t="s">
        <v>0</v>
      </c>
      <c r="O10" s="15" t="s">
        <v>68</v>
      </c>
      <c r="P10" s="15" t="s">
        <v>7</v>
      </c>
      <c r="Q10" s="15" t="s">
        <v>69</v>
      </c>
    </row>
    <row r="11" spans="2:17" x14ac:dyDescent="0.15">
      <c r="B11" s="10" t="s">
        <v>40</v>
      </c>
      <c r="C11" s="18"/>
      <c r="D11" s="18"/>
      <c r="E11" s="19"/>
      <c r="F11" s="19"/>
      <c r="G11" s="19">
        <f>F11</f>
        <v>0</v>
      </c>
      <c r="H11" s="19">
        <f>F11</f>
        <v>0</v>
      </c>
      <c r="K11" s="10" t="s">
        <v>40</v>
      </c>
      <c r="L11" s="18" t="s">
        <v>81</v>
      </c>
      <c r="M11" s="18" t="s">
        <v>82</v>
      </c>
      <c r="N11" s="19">
        <v>1</v>
      </c>
      <c r="O11" s="19">
        <v>800000</v>
      </c>
      <c r="P11" s="19">
        <f>O11</f>
        <v>800000</v>
      </c>
      <c r="Q11" s="19">
        <f>O11</f>
        <v>800000</v>
      </c>
    </row>
    <row r="12" spans="2:17" x14ac:dyDescent="0.15">
      <c r="B12" s="12"/>
      <c r="C12" s="20"/>
      <c r="D12" s="20"/>
      <c r="E12" s="21"/>
      <c r="F12" s="21"/>
      <c r="G12" s="21">
        <f t="shared" ref="G12:G13" si="0">F12</f>
        <v>0</v>
      </c>
      <c r="H12" s="21">
        <f t="shared" ref="H12:H13" si="1">F12</f>
        <v>0</v>
      </c>
      <c r="K12" s="12"/>
      <c r="L12" s="20"/>
      <c r="M12" s="20"/>
      <c r="N12" s="21"/>
      <c r="O12" s="21"/>
      <c r="P12" s="21">
        <f t="shared" ref="P12:P13" si="2">O12</f>
        <v>0</v>
      </c>
      <c r="Q12" s="21">
        <f t="shared" ref="Q12:Q13" si="3">O12</f>
        <v>0</v>
      </c>
    </row>
    <row r="13" spans="2:17" x14ac:dyDescent="0.15">
      <c r="B13" s="11"/>
      <c r="C13" s="22"/>
      <c r="D13" s="22"/>
      <c r="E13" s="23"/>
      <c r="F13" s="23"/>
      <c r="G13" s="23">
        <f t="shared" si="0"/>
        <v>0</v>
      </c>
      <c r="H13" s="23">
        <f t="shared" si="1"/>
        <v>0</v>
      </c>
      <c r="K13" s="11"/>
      <c r="L13" s="22"/>
      <c r="M13" s="22"/>
      <c r="N13" s="23"/>
      <c r="O13" s="23"/>
      <c r="P13" s="23">
        <f t="shared" si="2"/>
        <v>0</v>
      </c>
      <c r="Q13" s="23">
        <f t="shared" si="3"/>
        <v>0</v>
      </c>
    </row>
    <row r="14" spans="2:17" x14ac:dyDescent="0.15">
      <c r="B14" s="143" t="s">
        <v>72</v>
      </c>
      <c r="C14" s="143"/>
      <c r="D14" s="143"/>
      <c r="E14" s="16">
        <f>SUM(E11:E13)</f>
        <v>0</v>
      </c>
      <c r="F14" s="16">
        <f t="shared" ref="F14:H14" si="4">SUM(F11:F13)</f>
        <v>0</v>
      </c>
      <c r="G14" s="16">
        <f t="shared" si="4"/>
        <v>0</v>
      </c>
      <c r="H14" s="16">
        <f t="shared" si="4"/>
        <v>0</v>
      </c>
      <c r="K14" s="143" t="s">
        <v>72</v>
      </c>
      <c r="L14" s="143"/>
      <c r="M14" s="143"/>
      <c r="N14" s="16">
        <f>SUM(N11:N13)</f>
        <v>1</v>
      </c>
      <c r="O14" s="16">
        <f t="shared" ref="O14:Q14" si="5">SUM(O11:O13)</f>
        <v>800000</v>
      </c>
      <c r="P14" s="16">
        <f t="shared" si="5"/>
        <v>800000</v>
      </c>
      <c r="Q14" s="16">
        <f t="shared" si="5"/>
        <v>800000</v>
      </c>
    </row>
    <row r="15" spans="2:17" x14ac:dyDescent="0.15">
      <c r="B15" s="10" t="s">
        <v>20</v>
      </c>
      <c r="C15" s="18"/>
      <c r="D15" s="18"/>
      <c r="E15" s="19"/>
      <c r="F15" s="19"/>
      <c r="G15" s="19">
        <f t="shared" ref="G15:G29" si="6">F15</f>
        <v>0</v>
      </c>
      <c r="H15" s="19">
        <f t="shared" ref="H15:H29" si="7">F15</f>
        <v>0</v>
      </c>
      <c r="K15" s="10" t="s">
        <v>20</v>
      </c>
      <c r="L15" s="18" t="s">
        <v>83</v>
      </c>
      <c r="M15" s="18" t="s">
        <v>84</v>
      </c>
      <c r="N15" s="19">
        <v>1</v>
      </c>
      <c r="O15" s="19">
        <v>50000</v>
      </c>
      <c r="P15" s="19">
        <f t="shared" ref="P15:P29" si="8">O15</f>
        <v>50000</v>
      </c>
      <c r="Q15" s="19">
        <f t="shared" ref="Q15:Q29" si="9">O15</f>
        <v>50000</v>
      </c>
    </row>
    <row r="16" spans="2:17" x14ac:dyDescent="0.15">
      <c r="B16" s="12"/>
      <c r="C16" s="20"/>
      <c r="D16" s="20"/>
      <c r="E16" s="21"/>
      <c r="F16" s="21"/>
      <c r="G16" s="21">
        <f t="shared" si="6"/>
        <v>0</v>
      </c>
      <c r="H16" s="21">
        <f t="shared" si="7"/>
        <v>0</v>
      </c>
      <c r="K16" s="12"/>
      <c r="L16" s="20" t="s">
        <v>85</v>
      </c>
      <c r="M16" s="20" t="s">
        <v>84</v>
      </c>
      <c r="N16" s="21">
        <v>2</v>
      </c>
      <c r="O16" s="21">
        <v>40000</v>
      </c>
      <c r="P16" s="21">
        <f t="shared" si="8"/>
        <v>40000</v>
      </c>
      <c r="Q16" s="21">
        <f t="shared" si="9"/>
        <v>40000</v>
      </c>
    </row>
    <row r="17" spans="2:17" x14ac:dyDescent="0.15">
      <c r="B17" s="12"/>
      <c r="C17" s="20"/>
      <c r="D17" s="20"/>
      <c r="E17" s="21"/>
      <c r="F17" s="21"/>
      <c r="G17" s="21">
        <f t="shared" si="6"/>
        <v>0</v>
      </c>
      <c r="H17" s="21">
        <f t="shared" si="7"/>
        <v>0</v>
      </c>
      <c r="K17" s="12"/>
      <c r="L17" s="20" t="s">
        <v>86</v>
      </c>
      <c r="M17" s="20" t="s">
        <v>84</v>
      </c>
      <c r="N17" s="21">
        <v>2</v>
      </c>
      <c r="O17" s="21">
        <v>50000</v>
      </c>
      <c r="P17" s="21">
        <f t="shared" si="8"/>
        <v>50000</v>
      </c>
      <c r="Q17" s="21">
        <f t="shared" si="9"/>
        <v>50000</v>
      </c>
    </row>
    <row r="18" spans="2:17" x14ac:dyDescent="0.15">
      <c r="B18" s="12"/>
      <c r="C18" s="20"/>
      <c r="D18" s="20"/>
      <c r="E18" s="21"/>
      <c r="F18" s="21"/>
      <c r="G18" s="21">
        <f t="shared" si="6"/>
        <v>0</v>
      </c>
      <c r="H18" s="21">
        <f t="shared" ref="H18:H22" si="10">F18</f>
        <v>0</v>
      </c>
      <c r="K18" s="12"/>
      <c r="L18" s="20" t="s">
        <v>87</v>
      </c>
      <c r="M18" s="20" t="s">
        <v>84</v>
      </c>
      <c r="N18" s="21">
        <v>1</v>
      </c>
      <c r="O18" s="21">
        <v>25000</v>
      </c>
      <c r="P18" s="21">
        <f t="shared" si="8"/>
        <v>25000</v>
      </c>
      <c r="Q18" s="21">
        <f t="shared" si="9"/>
        <v>25000</v>
      </c>
    </row>
    <row r="19" spans="2:17" x14ac:dyDescent="0.15">
      <c r="B19" s="12"/>
      <c r="C19" s="20"/>
      <c r="D19" s="20"/>
      <c r="E19" s="21"/>
      <c r="F19" s="21"/>
      <c r="G19" s="21">
        <f t="shared" si="6"/>
        <v>0</v>
      </c>
      <c r="H19" s="21">
        <f t="shared" si="10"/>
        <v>0</v>
      </c>
      <c r="K19" s="12"/>
      <c r="L19" s="20"/>
      <c r="M19" s="20"/>
      <c r="N19" s="21"/>
      <c r="O19" s="21"/>
      <c r="P19" s="21">
        <f t="shared" si="8"/>
        <v>0</v>
      </c>
      <c r="Q19" s="21">
        <f t="shared" si="9"/>
        <v>0</v>
      </c>
    </row>
    <row r="20" spans="2:17" x14ac:dyDescent="0.15">
      <c r="B20" s="12"/>
      <c r="C20" s="20"/>
      <c r="D20" s="20"/>
      <c r="E20" s="21"/>
      <c r="F20" s="21"/>
      <c r="G20" s="21">
        <f t="shared" si="6"/>
        <v>0</v>
      </c>
      <c r="H20" s="21">
        <f t="shared" si="10"/>
        <v>0</v>
      </c>
      <c r="K20" s="12"/>
      <c r="L20" s="20"/>
      <c r="M20" s="20"/>
      <c r="N20" s="21"/>
      <c r="O20" s="21"/>
      <c r="P20" s="21">
        <f t="shared" si="8"/>
        <v>0</v>
      </c>
      <c r="Q20" s="21">
        <f t="shared" si="9"/>
        <v>0</v>
      </c>
    </row>
    <row r="21" spans="2:17" x14ac:dyDescent="0.15">
      <c r="B21" s="12"/>
      <c r="C21" s="20"/>
      <c r="D21" s="20"/>
      <c r="E21" s="21"/>
      <c r="F21" s="21"/>
      <c r="G21" s="21">
        <f t="shared" si="6"/>
        <v>0</v>
      </c>
      <c r="H21" s="21">
        <f t="shared" si="10"/>
        <v>0</v>
      </c>
      <c r="K21" s="12"/>
      <c r="L21" s="20"/>
      <c r="M21" s="20"/>
      <c r="N21" s="21"/>
      <c r="O21" s="21"/>
      <c r="P21" s="21">
        <f t="shared" si="8"/>
        <v>0</v>
      </c>
      <c r="Q21" s="21">
        <f t="shared" si="9"/>
        <v>0</v>
      </c>
    </row>
    <row r="22" spans="2:17" x14ac:dyDescent="0.15">
      <c r="B22" s="12"/>
      <c r="C22" s="20"/>
      <c r="D22" s="20"/>
      <c r="E22" s="21"/>
      <c r="F22" s="21"/>
      <c r="G22" s="21">
        <f t="shared" si="6"/>
        <v>0</v>
      </c>
      <c r="H22" s="21">
        <f t="shared" si="10"/>
        <v>0</v>
      </c>
      <c r="K22" s="12"/>
      <c r="L22" s="20"/>
      <c r="M22" s="20"/>
      <c r="N22" s="21"/>
      <c r="O22" s="21"/>
      <c r="P22" s="21">
        <f t="shared" si="8"/>
        <v>0</v>
      </c>
      <c r="Q22" s="21">
        <f t="shared" si="9"/>
        <v>0</v>
      </c>
    </row>
    <row r="23" spans="2:17" x14ac:dyDescent="0.15">
      <c r="B23" s="12"/>
      <c r="C23" s="20"/>
      <c r="D23" s="20"/>
      <c r="E23" s="21"/>
      <c r="F23" s="21"/>
      <c r="G23" s="21">
        <f t="shared" si="6"/>
        <v>0</v>
      </c>
      <c r="H23" s="21">
        <f t="shared" si="7"/>
        <v>0</v>
      </c>
      <c r="K23" s="12"/>
      <c r="L23" s="20"/>
      <c r="M23" s="20"/>
      <c r="N23" s="21"/>
      <c r="O23" s="21"/>
      <c r="P23" s="21">
        <f t="shared" si="8"/>
        <v>0</v>
      </c>
      <c r="Q23" s="21">
        <f t="shared" si="9"/>
        <v>0</v>
      </c>
    </row>
    <row r="24" spans="2:17" x14ac:dyDescent="0.15">
      <c r="B24" s="12"/>
      <c r="C24" s="20"/>
      <c r="D24" s="20"/>
      <c r="E24" s="21"/>
      <c r="F24" s="21"/>
      <c r="G24" s="21">
        <f t="shared" si="6"/>
        <v>0</v>
      </c>
      <c r="H24" s="21">
        <f t="shared" si="7"/>
        <v>0</v>
      </c>
      <c r="K24" s="12"/>
      <c r="L24" s="20"/>
      <c r="M24" s="20"/>
      <c r="N24" s="21"/>
      <c r="O24" s="21"/>
      <c r="P24" s="21">
        <f t="shared" si="8"/>
        <v>0</v>
      </c>
      <c r="Q24" s="21">
        <f t="shared" si="9"/>
        <v>0</v>
      </c>
    </row>
    <row r="25" spans="2:17" x14ac:dyDescent="0.15">
      <c r="B25" s="12"/>
      <c r="C25" s="20"/>
      <c r="D25" s="20"/>
      <c r="E25" s="21"/>
      <c r="F25" s="21"/>
      <c r="G25" s="21">
        <f t="shared" si="6"/>
        <v>0</v>
      </c>
      <c r="H25" s="21">
        <f t="shared" si="7"/>
        <v>0</v>
      </c>
      <c r="K25" s="12"/>
      <c r="L25" s="20"/>
      <c r="M25" s="20"/>
      <c r="N25" s="21"/>
      <c r="O25" s="21"/>
      <c r="P25" s="21">
        <f t="shared" si="8"/>
        <v>0</v>
      </c>
      <c r="Q25" s="21">
        <f t="shared" si="9"/>
        <v>0</v>
      </c>
    </row>
    <row r="26" spans="2:17" x14ac:dyDescent="0.15">
      <c r="B26" s="12"/>
      <c r="C26" s="20"/>
      <c r="D26" s="20"/>
      <c r="E26" s="21"/>
      <c r="F26" s="21"/>
      <c r="G26" s="21">
        <f t="shared" si="6"/>
        <v>0</v>
      </c>
      <c r="H26" s="21">
        <f t="shared" si="7"/>
        <v>0</v>
      </c>
      <c r="K26" s="12"/>
      <c r="L26" s="20"/>
      <c r="M26" s="20"/>
      <c r="N26" s="21"/>
      <c r="O26" s="21"/>
      <c r="P26" s="21">
        <f t="shared" si="8"/>
        <v>0</v>
      </c>
      <c r="Q26" s="21">
        <f t="shared" si="9"/>
        <v>0</v>
      </c>
    </row>
    <row r="27" spans="2:17" x14ac:dyDescent="0.15">
      <c r="B27" s="12"/>
      <c r="C27" s="20"/>
      <c r="D27" s="20"/>
      <c r="E27" s="21"/>
      <c r="F27" s="21"/>
      <c r="G27" s="21">
        <f t="shared" si="6"/>
        <v>0</v>
      </c>
      <c r="H27" s="21">
        <f t="shared" si="7"/>
        <v>0</v>
      </c>
      <c r="K27" s="12"/>
      <c r="L27" s="20"/>
      <c r="M27" s="20"/>
      <c r="N27" s="21"/>
      <c r="O27" s="21"/>
      <c r="P27" s="21">
        <f t="shared" si="8"/>
        <v>0</v>
      </c>
      <c r="Q27" s="21">
        <f t="shared" si="9"/>
        <v>0</v>
      </c>
    </row>
    <row r="28" spans="2:17" x14ac:dyDescent="0.15">
      <c r="B28" s="12"/>
      <c r="C28" s="20"/>
      <c r="D28" s="20"/>
      <c r="E28" s="21"/>
      <c r="F28" s="21"/>
      <c r="G28" s="21">
        <f t="shared" si="6"/>
        <v>0</v>
      </c>
      <c r="H28" s="21">
        <f t="shared" si="7"/>
        <v>0</v>
      </c>
      <c r="K28" s="12"/>
      <c r="L28" s="20"/>
      <c r="M28" s="20"/>
      <c r="N28" s="21"/>
      <c r="O28" s="21"/>
      <c r="P28" s="21">
        <f t="shared" si="8"/>
        <v>0</v>
      </c>
      <c r="Q28" s="21">
        <f t="shared" si="9"/>
        <v>0</v>
      </c>
    </row>
    <row r="29" spans="2:17" x14ac:dyDescent="0.15">
      <c r="B29" s="11"/>
      <c r="C29" s="22"/>
      <c r="D29" s="22"/>
      <c r="E29" s="23"/>
      <c r="F29" s="23"/>
      <c r="G29" s="23">
        <f t="shared" si="6"/>
        <v>0</v>
      </c>
      <c r="H29" s="23">
        <f t="shared" si="7"/>
        <v>0</v>
      </c>
      <c r="K29" s="11"/>
      <c r="L29" s="22"/>
      <c r="M29" s="22"/>
      <c r="N29" s="23"/>
      <c r="O29" s="23"/>
      <c r="P29" s="23">
        <f t="shared" si="8"/>
        <v>0</v>
      </c>
      <c r="Q29" s="23">
        <f t="shared" si="9"/>
        <v>0</v>
      </c>
    </row>
    <row r="30" spans="2:17" x14ac:dyDescent="0.15">
      <c r="B30" s="143" t="s">
        <v>72</v>
      </c>
      <c r="C30" s="143"/>
      <c r="D30" s="143"/>
      <c r="E30" s="16">
        <f>SUM(E15:E29)</f>
        <v>0</v>
      </c>
      <c r="F30" s="16">
        <f t="shared" ref="F30:H30" si="11">SUM(F15:F29)</f>
        <v>0</v>
      </c>
      <c r="G30" s="16">
        <f t="shared" si="11"/>
        <v>0</v>
      </c>
      <c r="H30" s="16">
        <f t="shared" si="11"/>
        <v>0</v>
      </c>
      <c r="K30" s="143" t="s">
        <v>72</v>
      </c>
      <c r="L30" s="143"/>
      <c r="M30" s="143"/>
      <c r="N30" s="16">
        <f>SUM(N15:N29)</f>
        <v>6</v>
      </c>
      <c r="O30" s="16">
        <f t="shared" ref="O30:Q30" si="12">SUM(O15:O29)</f>
        <v>165000</v>
      </c>
      <c r="P30" s="16">
        <f t="shared" si="12"/>
        <v>165000</v>
      </c>
      <c r="Q30" s="16">
        <f t="shared" si="12"/>
        <v>165000</v>
      </c>
    </row>
    <row r="31" spans="2:17" x14ac:dyDescent="0.15">
      <c r="B31" s="144" t="s">
        <v>6</v>
      </c>
      <c r="C31" s="144"/>
      <c r="D31" s="144"/>
      <c r="E31" s="17">
        <f>E14+E30</f>
        <v>0</v>
      </c>
      <c r="F31" s="17">
        <f t="shared" ref="F31:H31" si="13">F14+F30</f>
        <v>0</v>
      </c>
      <c r="G31" s="17">
        <f t="shared" si="13"/>
        <v>0</v>
      </c>
      <c r="H31" s="17">
        <f t="shared" si="13"/>
        <v>0</v>
      </c>
      <c r="K31" s="144" t="s">
        <v>6</v>
      </c>
      <c r="L31" s="144"/>
      <c r="M31" s="144"/>
      <c r="N31" s="17">
        <f>N14+N30</f>
        <v>7</v>
      </c>
      <c r="O31" s="17">
        <f t="shared" ref="O31:Q31" si="14">O14+O30</f>
        <v>965000</v>
      </c>
      <c r="P31" s="17">
        <f t="shared" si="14"/>
        <v>965000</v>
      </c>
      <c r="Q31" s="17">
        <f t="shared" si="14"/>
        <v>965000</v>
      </c>
    </row>
    <row r="32" spans="2:17" x14ac:dyDescent="0.15">
      <c r="B32" s="145" t="s">
        <v>73</v>
      </c>
      <c r="C32" s="145"/>
      <c r="D32" s="145"/>
      <c r="E32" s="145"/>
      <c r="F32" s="145"/>
      <c r="G32" s="145"/>
      <c r="H32" s="145"/>
      <c r="K32" s="145" t="s">
        <v>73</v>
      </c>
      <c r="L32" s="145"/>
      <c r="M32" s="145"/>
      <c r="N32" s="145"/>
      <c r="O32" s="145"/>
      <c r="P32" s="145"/>
      <c r="Q32" s="145"/>
    </row>
    <row r="33" spans="2:17" x14ac:dyDescent="0.15">
      <c r="B33" s="146"/>
      <c r="C33" s="146"/>
      <c r="D33" s="146"/>
      <c r="E33" s="146"/>
      <c r="F33" s="146"/>
      <c r="G33" s="146"/>
      <c r="H33" s="146"/>
      <c r="K33" s="146"/>
      <c r="L33" s="146"/>
      <c r="M33" s="146"/>
      <c r="N33" s="146"/>
      <c r="O33" s="146"/>
      <c r="P33" s="146"/>
      <c r="Q33" s="146"/>
    </row>
    <row r="34" spans="2:17" x14ac:dyDescent="0.15">
      <c r="B34" s="146"/>
      <c r="C34" s="146"/>
      <c r="D34" s="146"/>
      <c r="E34" s="146"/>
      <c r="F34" s="146"/>
      <c r="G34" s="146"/>
      <c r="H34" s="146"/>
      <c r="K34" s="146"/>
      <c r="L34" s="146"/>
      <c r="M34" s="146"/>
      <c r="N34" s="146"/>
      <c r="O34" s="146"/>
      <c r="P34" s="146"/>
      <c r="Q34" s="146"/>
    </row>
  </sheetData>
  <mergeCells count="16">
    <mergeCell ref="K2:Q8"/>
    <mergeCell ref="K14:M14"/>
    <mergeCell ref="K30:M30"/>
    <mergeCell ref="K31:M31"/>
    <mergeCell ref="K32:Q34"/>
    <mergeCell ref="B2:H3"/>
    <mergeCell ref="B14:D14"/>
    <mergeCell ref="B30:D30"/>
    <mergeCell ref="B31:D31"/>
    <mergeCell ref="B32:H34"/>
    <mergeCell ref="C5:D5"/>
    <mergeCell ref="F5:G5"/>
    <mergeCell ref="C6:G6"/>
    <mergeCell ref="C7:D7"/>
    <mergeCell ref="F7:G7"/>
    <mergeCell ref="C8:G8"/>
  </mergeCells>
  <phoneticPr fontId="1"/>
  <conditionalFormatting sqref="C5:D5 C6:G6 C7:D7 C8:G8 F7:G7 F5:G5">
    <cfRule type="cellIs" dxfId="0" priority="1" operator="equal">
      <formula>0</formula>
    </cfRule>
  </conditionalFormatting>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付帯する備品内訳書</vt:lpstr>
      <vt:lpstr>事業計画書!Print_Area</vt:lpstr>
      <vt:lpstr>付帯する備品内訳書!Print_Area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2023-11-08T04:15:09Z</cp:lastPrinted>
  <dcterms:created xsi:type="dcterms:W3CDTF">2017-11-02T00:47:03Z</dcterms:created>
  <dcterms:modified xsi:type="dcterms:W3CDTF">2023-11-10T06:20:34Z</dcterms:modified>
</cp:coreProperties>
</file>