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05 課：運営指導班\01 班共通\07 予算\R4予算\●R4予算要求\11_2月補正\●予算要求資料\通園バスの安全装置（第９号）\R5\00_HP\"/>
    </mc:Choice>
  </mc:AlternateContent>
  <bookViews>
    <workbookView xWindow="0" yWindow="0" windowWidth="20490" windowHeight="6405"/>
  </bookViews>
  <sheets>
    <sheet name="送迎用バスの改修支援" sheetId="4" r:id="rId1"/>
    <sheet name="ICTを活用した子供の見守り支援・登降園管理システム導入支援" sheetId="5" r:id="rId2"/>
  </sheets>
  <externalReferences>
    <externalReference r:id="rId3"/>
  </externalReferences>
  <definedNames>
    <definedName name="_01_北海道">OFFSET(#REF!,0,0,COUNTA(#REF!)-1,1)</definedName>
    <definedName name="_02_青森県">#REF!</definedName>
    <definedName name="_03_岩手県">#REF!</definedName>
    <definedName name="_04_宮城県">#REF!</definedName>
    <definedName name="_05_秋田県">#REF!</definedName>
    <definedName name="_06_山形県">#REF!</definedName>
    <definedName name="_07_福島県">#REF!</definedName>
    <definedName name="_08_茨城県">#REF!</definedName>
    <definedName name="_09_栃木県">#REF!</definedName>
    <definedName name="_10_群馬県">#REF!</definedName>
    <definedName name="_11_埼玉県">#REF!</definedName>
    <definedName name="_12_千葉県">#REF!</definedName>
    <definedName name="_13_東京都">#REF!</definedName>
    <definedName name="_14_神奈川県">#REF!</definedName>
    <definedName name="_15_新潟県">#REF!</definedName>
    <definedName name="_16_富山県">#REF!</definedName>
    <definedName name="_17_石川県">#REF!</definedName>
    <definedName name="_18_福井県">#REF!</definedName>
    <definedName name="_19_山梨県">#REF!</definedName>
    <definedName name="_20_長野県">#REF!</definedName>
    <definedName name="_21_岐阜県">#REF!</definedName>
    <definedName name="_22_静岡県">#REF!</definedName>
    <definedName name="_23_愛知県">#REF!</definedName>
    <definedName name="_24_三重県">#REF!</definedName>
    <definedName name="_25_滋賀県">#REF!</definedName>
    <definedName name="_26_京都府">#REF!</definedName>
    <definedName name="_27_大阪府">#REF!</definedName>
    <definedName name="_28_兵庫県">#REF!</definedName>
    <definedName name="_29_奈良県">#REF!</definedName>
    <definedName name="_30_和歌山県">#REF!</definedName>
    <definedName name="_31_鳥取県">#REF!</definedName>
    <definedName name="_32_島根県">#REF!</definedName>
    <definedName name="_33_岡山県">#REF!</definedName>
    <definedName name="_34_広島県">#REF!</definedName>
    <definedName name="_35_山口県">#REF!</definedName>
    <definedName name="_36_徳島県">#REF!</definedName>
    <definedName name="_37_香川県">#REF!</definedName>
    <definedName name="_38_愛媛県">#REF!</definedName>
    <definedName name="_39_高知県">#REF!</definedName>
    <definedName name="_40_福岡県">#REF!</definedName>
    <definedName name="_41_佐賀県">#REF!</definedName>
    <definedName name="_42_長崎県">#REF!</definedName>
    <definedName name="_43_熊本県">#REF!</definedName>
    <definedName name="_44_大分県">#REF!</definedName>
    <definedName name="_45_宮崎県">#REF!</definedName>
    <definedName name="_46_鹿児島県">#REF!</definedName>
    <definedName name="_47_沖縄県">#REF!</definedName>
    <definedName name="_Order1" hidden="1">255</definedName>
    <definedName name="_Order2" hidden="1">255</definedName>
    <definedName name="Autoshape1">#REF!</definedName>
    <definedName name="_xlnm.Print_Area" localSheetId="1">ICTを活用した子供の見守り支援・登降園管理システム導入支援!$A$1:$R$97</definedName>
    <definedName name="_xlnm.Print_Area" localSheetId="0">送迎用バスの改修支援!$A$1:$Y$98</definedName>
    <definedName name="_xlnm.Print_Area">#REF!</definedName>
    <definedName name="syuukeihyou11">[1]集計表２!$A$3:$AD$109</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11" i="5" l="1"/>
  <c r="M12" i="5"/>
  <c r="M13" i="5"/>
  <c r="M14" i="5"/>
  <c r="M15" i="5"/>
  <c r="M16" i="5"/>
  <c r="M17" i="5"/>
  <c r="M18" i="5"/>
  <c r="M19" i="5"/>
  <c r="M20" i="5"/>
  <c r="M21" i="5"/>
  <c r="M22" i="5"/>
  <c r="M23" i="5"/>
  <c r="M24" i="5"/>
  <c r="M25" i="5"/>
  <c r="M26" i="5"/>
  <c r="M27" i="5"/>
  <c r="M28" i="5"/>
  <c r="M29" i="5"/>
  <c r="M30" i="5"/>
  <c r="M31" i="5"/>
  <c r="M32" i="5"/>
  <c r="M33" i="5"/>
  <c r="M34" i="5"/>
  <c r="M10" i="5"/>
  <c r="M58" i="5"/>
  <c r="M59" i="5"/>
  <c r="M60" i="5"/>
  <c r="M61" i="5"/>
  <c r="M62" i="5"/>
  <c r="M63" i="5"/>
  <c r="M64" i="5"/>
  <c r="M65" i="5"/>
  <c r="M66" i="5"/>
  <c r="M67" i="5"/>
  <c r="M68" i="5"/>
  <c r="M69" i="5"/>
  <c r="M70" i="5"/>
  <c r="M71" i="5"/>
  <c r="M72" i="5"/>
  <c r="M73" i="5"/>
  <c r="M74" i="5"/>
  <c r="M75" i="5"/>
  <c r="M76" i="5"/>
  <c r="M77" i="5"/>
  <c r="M78" i="5"/>
  <c r="M79" i="5"/>
  <c r="M80" i="5"/>
  <c r="M81" i="5"/>
  <c r="M57" i="5"/>
  <c r="K57" i="5"/>
  <c r="L57" i="4"/>
  <c r="L58" i="4"/>
  <c r="L59" i="4"/>
  <c r="L60" i="4"/>
  <c r="L61" i="4"/>
  <c r="L62" i="4"/>
  <c r="L63" i="4"/>
  <c r="L64" i="4"/>
  <c r="L65" i="4"/>
  <c r="L56" i="4"/>
  <c r="J57" i="4"/>
  <c r="J58" i="4"/>
  <c r="J59" i="4"/>
  <c r="J60" i="4"/>
  <c r="J61" i="4"/>
  <c r="J62" i="4"/>
  <c r="J63" i="4"/>
  <c r="J64" i="4"/>
  <c r="J65" i="4"/>
  <c r="J56" i="4"/>
  <c r="L41" i="4"/>
  <c r="L42" i="4"/>
  <c r="L43" i="4"/>
  <c r="L44" i="4"/>
  <c r="L45" i="4"/>
  <c r="L46" i="4"/>
  <c r="L47" i="4"/>
  <c r="L48" i="4"/>
  <c r="L49" i="4"/>
  <c r="L40" i="4"/>
  <c r="J41" i="4"/>
  <c r="J42" i="4"/>
  <c r="J43" i="4"/>
  <c r="J44" i="4"/>
  <c r="J45" i="4"/>
  <c r="J46" i="4"/>
  <c r="J47" i="4"/>
  <c r="J48" i="4"/>
  <c r="J49" i="4"/>
  <c r="J40" i="4"/>
  <c r="L25" i="4"/>
  <c r="L26" i="4"/>
  <c r="L27" i="4"/>
  <c r="L28" i="4"/>
  <c r="L29" i="4"/>
  <c r="L30" i="4"/>
  <c r="L31" i="4"/>
  <c r="L32" i="4"/>
  <c r="L33" i="4"/>
  <c r="L24" i="4"/>
  <c r="J25" i="4"/>
  <c r="J26" i="4"/>
  <c r="J27" i="4"/>
  <c r="J28" i="4"/>
  <c r="J29" i="4"/>
  <c r="J30" i="4"/>
  <c r="J31" i="4"/>
  <c r="J32" i="4"/>
  <c r="J33" i="4"/>
  <c r="J24" i="4"/>
  <c r="I23" i="4" l="1"/>
  <c r="K23" i="4" s="1"/>
  <c r="M23" i="4" s="1"/>
  <c r="N23" i="4" s="1"/>
  <c r="I65" i="4"/>
  <c r="K65" i="4" s="1"/>
  <c r="M65" i="4" s="1"/>
  <c r="N65" i="4" s="1"/>
  <c r="I64" i="4"/>
  <c r="K64" i="4" s="1"/>
  <c r="M64" i="4" s="1"/>
  <c r="N64" i="4" s="1"/>
  <c r="I63" i="4"/>
  <c r="K63" i="4" s="1"/>
  <c r="M63" i="4" s="1"/>
  <c r="N63" i="4" s="1"/>
  <c r="I62" i="4"/>
  <c r="K62" i="4" s="1"/>
  <c r="M62" i="4" s="1"/>
  <c r="N62" i="4" s="1"/>
  <c r="I61" i="4"/>
  <c r="K61" i="4" s="1"/>
  <c r="M61" i="4" s="1"/>
  <c r="N61" i="4" s="1"/>
  <c r="I60" i="4"/>
  <c r="K60" i="4" s="1"/>
  <c r="M60" i="4" s="1"/>
  <c r="N60" i="4" s="1"/>
  <c r="I59" i="4"/>
  <c r="K59" i="4" s="1"/>
  <c r="M59" i="4" s="1"/>
  <c r="N59" i="4" s="1"/>
  <c r="I58" i="4"/>
  <c r="K58" i="4" s="1"/>
  <c r="M58" i="4" s="1"/>
  <c r="N58" i="4" s="1"/>
  <c r="I57" i="4"/>
  <c r="K57" i="4" s="1"/>
  <c r="M57" i="4" s="1"/>
  <c r="N57" i="4" s="1"/>
  <c r="B57" i="4"/>
  <c r="B58" i="4" s="1"/>
  <c r="B59" i="4" s="1"/>
  <c r="B60" i="4" s="1"/>
  <c r="B61" i="4" s="1"/>
  <c r="B62" i="4" s="1"/>
  <c r="B63" i="4" s="1"/>
  <c r="B64" i="4" s="1"/>
  <c r="B65" i="4" s="1"/>
  <c r="I56" i="4"/>
  <c r="K56" i="4" s="1"/>
  <c r="M56" i="4" s="1"/>
  <c r="N56" i="4" s="1"/>
  <c r="I49" i="4"/>
  <c r="K49" i="4" s="1"/>
  <c r="M49" i="4" s="1"/>
  <c r="N49" i="4" s="1"/>
  <c r="I48" i="4"/>
  <c r="K48" i="4" s="1"/>
  <c r="M48" i="4" s="1"/>
  <c r="N48" i="4" s="1"/>
  <c r="I47" i="4"/>
  <c r="K47" i="4" s="1"/>
  <c r="M47" i="4" s="1"/>
  <c r="N47" i="4" s="1"/>
  <c r="I46" i="4"/>
  <c r="K46" i="4" s="1"/>
  <c r="M46" i="4" s="1"/>
  <c r="N46" i="4" s="1"/>
  <c r="I45" i="4"/>
  <c r="K45" i="4" s="1"/>
  <c r="M45" i="4" s="1"/>
  <c r="N45" i="4" s="1"/>
  <c r="I44" i="4"/>
  <c r="K44" i="4" s="1"/>
  <c r="M44" i="4" s="1"/>
  <c r="N44" i="4" s="1"/>
  <c r="I43" i="4"/>
  <c r="K43" i="4" s="1"/>
  <c r="M43" i="4" s="1"/>
  <c r="N43" i="4" s="1"/>
  <c r="I42" i="4"/>
  <c r="K42" i="4" s="1"/>
  <c r="M42" i="4" s="1"/>
  <c r="N42" i="4" s="1"/>
  <c r="I41" i="4"/>
  <c r="K41" i="4" s="1"/>
  <c r="M41" i="4" s="1"/>
  <c r="N41" i="4" s="1"/>
  <c r="B41" i="4"/>
  <c r="B42" i="4" s="1"/>
  <c r="B43" i="4" s="1"/>
  <c r="B44" i="4" s="1"/>
  <c r="B45" i="4" s="1"/>
  <c r="B46" i="4" s="1"/>
  <c r="B47" i="4" s="1"/>
  <c r="B48" i="4" s="1"/>
  <c r="B49" i="4" s="1"/>
  <c r="I40" i="4"/>
  <c r="K40" i="4" s="1"/>
  <c r="M40" i="4" s="1"/>
  <c r="N40" i="4" s="1"/>
  <c r="I33" i="4"/>
  <c r="K33" i="4" s="1"/>
  <c r="M33" i="4" s="1"/>
  <c r="N33" i="4" s="1"/>
  <c r="I32" i="4"/>
  <c r="K32" i="4" s="1"/>
  <c r="M32" i="4" s="1"/>
  <c r="N32" i="4" s="1"/>
  <c r="I31" i="4"/>
  <c r="K31" i="4" s="1"/>
  <c r="M31" i="4" s="1"/>
  <c r="N31" i="4" s="1"/>
  <c r="I30" i="4"/>
  <c r="K30" i="4" s="1"/>
  <c r="M30" i="4" s="1"/>
  <c r="N30" i="4" s="1"/>
  <c r="I29" i="4"/>
  <c r="K29" i="4" s="1"/>
  <c r="M29" i="4" s="1"/>
  <c r="N29" i="4" s="1"/>
  <c r="I28" i="4"/>
  <c r="K28" i="4" s="1"/>
  <c r="M28" i="4" s="1"/>
  <c r="N28" i="4" s="1"/>
  <c r="I27" i="4"/>
  <c r="K27" i="4" s="1"/>
  <c r="M27" i="4" s="1"/>
  <c r="N27" i="4" s="1"/>
  <c r="I26" i="4"/>
  <c r="K26" i="4" s="1"/>
  <c r="M26" i="4" s="1"/>
  <c r="N26" i="4" s="1"/>
  <c r="I25" i="4"/>
  <c r="K25" i="4" s="1"/>
  <c r="M25" i="4" s="1"/>
  <c r="N25" i="4" s="1"/>
  <c r="B25" i="4"/>
  <c r="B26" i="4" s="1"/>
  <c r="B27" i="4" s="1"/>
  <c r="B28" i="4" s="1"/>
  <c r="B29" i="4" s="1"/>
  <c r="B30" i="4" s="1"/>
  <c r="B31" i="4" s="1"/>
  <c r="B32" i="4" s="1"/>
  <c r="B33" i="4" s="1"/>
  <c r="I24" i="4"/>
  <c r="K24" i="4" s="1"/>
  <c r="N81" i="5" l="1"/>
  <c r="O81" i="5" s="1"/>
  <c r="N80" i="5"/>
  <c r="O80" i="5" s="1"/>
  <c r="N79" i="5"/>
  <c r="O79" i="5" s="1"/>
  <c r="N78" i="5"/>
  <c r="O78" i="5" s="1"/>
  <c r="N77" i="5"/>
  <c r="O77" i="5" s="1"/>
  <c r="N76" i="5"/>
  <c r="O76" i="5" s="1"/>
  <c r="N75" i="5"/>
  <c r="O75" i="5" s="1"/>
  <c r="N74" i="5"/>
  <c r="O74" i="5" s="1"/>
  <c r="N73" i="5"/>
  <c r="O73" i="5" s="1"/>
  <c r="N72" i="5"/>
  <c r="O72" i="5" s="1"/>
  <c r="N71" i="5"/>
  <c r="O71" i="5" s="1"/>
  <c r="N70" i="5"/>
  <c r="O70" i="5" s="1"/>
  <c r="N69" i="5"/>
  <c r="O69" i="5" s="1"/>
  <c r="N68" i="5"/>
  <c r="O68" i="5" s="1"/>
  <c r="N67" i="5"/>
  <c r="O67" i="5" s="1"/>
  <c r="N66" i="5"/>
  <c r="O66" i="5" s="1"/>
  <c r="N65" i="5"/>
  <c r="O65" i="5" s="1"/>
  <c r="N64" i="5"/>
  <c r="O64" i="5" s="1"/>
  <c r="N63" i="5"/>
  <c r="O63" i="5" s="1"/>
  <c r="N62" i="5"/>
  <c r="O62" i="5" s="1"/>
  <c r="N61" i="5"/>
  <c r="O61" i="5" s="1"/>
  <c r="N60" i="5"/>
  <c r="O60" i="5" s="1"/>
  <c r="N59" i="5"/>
  <c r="O59" i="5" s="1"/>
  <c r="N58" i="5"/>
  <c r="O58" i="5" s="1"/>
  <c r="L81" i="5"/>
  <c r="L80" i="5"/>
  <c r="L79" i="5"/>
  <c r="L78" i="5"/>
  <c r="L77" i="5"/>
  <c r="L76" i="5"/>
  <c r="L75" i="5"/>
  <c r="L74" i="5"/>
  <c r="L73" i="5"/>
  <c r="L72" i="5"/>
  <c r="L71" i="5"/>
  <c r="L70" i="5"/>
  <c r="L69" i="5"/>
  <c r="L68" i="5"/>
  <c r="L67" i="5"/>
  <c r="L66" i="5"/>
  <c r="L65" i="5"/>
  <c r="L64" i="5"/>
  <c r="L63" i="5"/>
  <c r="L62" i="5"/>
  <c r="L61" i="5"/>
  <c r="L60" i="5"/>
  <c r="L59" i="5"/>
  <c r="L58" i="5"/>
  <c r="K81" i="5"/>
  <c r="K80" i="5"/>
  <c r="K79" i="5"/>
  <c r="K78" i="5"/>
  <c r="K77" i="5"/>
  <c r="K76" i="5"/>
  <c r="K75" i="5"/>
  <c r="K74" i="5"/>
  <c r="K73" i="5"/>
  <c r="K72" i="5"/>
  <c r="K71" i="5"/>
  <c r="K70" i="5"/>
  <c r="K69" i="5"/>
  <c r="K68" i="5"/>
  <c r="K67" i="5"/>
  <c r="K66" i="5"/>
  <c r="K65" i="5"/>
  <c r="K64" i="5"/>
  <c r="K63" i="5"/>
  <c r="K62" i="5"/>
  <c r="K61" i="5"/>
  <c r="K60" i="5"/>
  <c r="K59" i="5"/>
  <c r="K58" i="5"/>
  <c r="I81" i="5"/>
  <c r="I80" i="5"/>
  <c r="I79" i="5"/>
  <c r="I78" i="5"/>
  <c r="I77" i="5"/>
  <c r="I76" i="5"/>
  <c r="I75" i="5"/>
  <c r="I74" i="5"/>
  <c r="I73" i="5"/>
  <c r="I72" i="5"/>
  <c r="I71" i="5"/>
  <c r="I70" i="5"/>
  <c r="I69" i="5"/>
  <c r="I68" i="5"/>
  <c r="I67" i="5"/>
  <c r="I66" i="5"/>
  <c r="I65" i="5"/>
  <c r="I64" i="5"/>
  <c r="I63" i="5"/>
  <c r="I62" i="5"/>
  <c r="I61" i="5"/>
  <c r="I60" i="5"/>
  <c r="I59" i="5"/>
  <c r="I58" i="5"/>
  <c r="I57" i="5"/>
  <c r="L57" i="5" s="1"/>
  <c r="N57" i="5" s="1"/>
  <c r="O57" i="5" s="1"/>
  <c r="O35" i="4"/>
  <c r="I11" i="5"/>
  <c r="K11" i="5" s="1"/>
  <c r="L11" i="5" s="1"/>
  <c r="N11" i="5" s="1"/>
  <c r="O11" i="5" s="1"/>
  <c r="I12" i="5"/>
  <c r="K12" i="5" s="1"/>
  <c r="L12" i="5" s="1"/>
  <c r="N12" i="5" s="1"/>
  <c r="O12" i="5" s="1"/>
  <c r="I13" i="5"/>
  <c r="K13" i="5" s="1"/>
  <c r="L13" i="5" s="1"/>
  <c r="N13" i="5" s="1"/>
  <c r="O13" i="5" s="1"/>
  <c r="I14" i="5"/>
  <c r="K14" i="5" s="1"/>
  <c r="L14" i="5" s="1"/>
  <c r="N14" i="5" s="1"/>
  <c r="O14" i="5" s="1"/>
  <c r="I15" i="5"/>
  <c r="K15" i="5" s="1"/>
  <c r="L15" i="5" s="1"/>
  <c r="N15" i="5" s="1"/>
  <c r="O15" i="5" s="1"/>
  <c r="I16" i="5"/>
  <c r="K16" i="5" s="1"/>
  <c r="L16" i="5" s="1"/>
  <c r="N16" i="5" s="1"/>
  <c r="O16" i="5" s="1"/>
  <c r="I17" i="5"/>
  <c r="K17" i="5" s="1"/>
  <c r="L17" i="5" s="1"/>
  <c r="N17" i="5" s="1"/>
  <c r="O17" i="5" s="1"/>
  <c r="I18" i="5"/>
  <c r="K18" i="5" s="1"/>
  <c r="L18" i="5" s="1"/>
  <c r="N18" i="5" s="1"/>
  <c r="O18" i="5" s="1"/>
  <c r="I19" i="5"/>
  <c r="K19" i="5" s="1"/>
  <c r="L19" i="5" s="1"/>
  <c r="N19" i="5" s="1"/>
  <c r="O19" i="5" s="1"/>
  <c r="I20" i="5"/>
  <c r="K20" i="5" s="1"/>
  <c r="L20" i="5" s="1"/>
  <c r="N20" i="5" s="1"/>
  <c r="O20" i="5" s="1"/>
  <c r="I21" i="5"/>
  <c r="K21" i="5" s="1"/>
  <c r="L21" i="5" s="1"/>
  <c r="N21" i="5" s="1"/>
  <c r="O21" i="5" s="1"/>
  <c r="I22" i="5"/>
  <c r="K22" i="5" s="1"/>
  <c r="L22" i="5" s="1"/>
  <c r="N22" i="5" s="1"/>
  <c r="O22" i="5" s="1"/>
  <c r="I23" i="5"/>
  <c r="K23" i="5" s="1"/>
  <c r="L23" i="5" s="1"/>
  <c r="N23" i="5" s="1"/>
  <c r="O23" i="5" s="1"/>
  <c r="I24" i="5"/>
  <c r="K24" i="5" s="1"/>
  <c r="L24" i="5" s="1"/>
  <c r="N24" i="5" s="1"/>
  <c r="O24" i="5" s="1"/>
  <c r="I25" i="5"/>
  <c r="K25" i="5" s="1"/>
  <c r="L25" i="5" s="1"/>
  <c r="N25" i="5" s="1"/>
  <c r="O25" i="5" s="1"/>
  <c r="I26" i="5"/>
  <c r="K26" i="5" s="1"/>
  <c r="L26" i="5" s="1"/>
  <c r="N26" i="5" s="1"/>
  <c r="O26" i="5" s="1"/>
  <c r="I27" i="5"/>
  <c r="K27" i="5" s="1"/>
  <c r="L27" i="5" s="1"/>
  <c r="N27" i="5" s="1"/>
  <c r="O27" i="5" s="1"/>
  <c r="I28" i="5"/>
  <c r="K28" i="5" s="1"/>
  <c r="L28" i="5" s="1"/>
  <c r="N28" i="5" s="1"/>
  <c r="O28" i="5" s="1"/>
  <c r="I29" i="5"/>
  <c r="K29" i="5" s="1"/>
  <c r="L29" i="5" s="1"/>
  <c r="N29" i="5" s="1"/>
  <c r="O29" i="5" s="1"/>
  <c r="I30" i="5"/>
  <c r="K30" i="5" s="1"/>
  <c r="L30" i="5" s="1"/>
  <c r="N30" i="5" s="1"/>
  <c r="O30" i="5" s="1"/>
  <c r="I31" i="5"/>
  <c r="K31" i="5" s="1"/>
  <c r="L31" i="5" s="1"/>
  <c r="N31" i="5" s="1"/>
  <c r="O31" i="5" s="1"/>
  <c r="I32" i="5"/>
  <c r="K32" i="5" s="1"/>
  <c r="L32" i="5" s="1"/>
  <c r="N32" i="5" s="1"/>
  <c r="O32" i="5" s="1"/>
  <c r="I33" i="5"/>
  <c r="K33" i="5" s="1"/>
  <c r="L33" i="5" s="1"/>
  <c r="N33" i="5" s="1"/>
  <c r="O33" i="5" s="1"/>
  <c r="I34" i="5"/>
  <c r="K34" i="5" s="1"/>
  <c r="L34" i="5" s="1"/>
  <c r="N34" i="5" s="1"/>
  <c r="O34" i="5" s="1"/>
  <c r="I10" i="5"/>
  <c r="K10" i="5" s="1"/>
  <c r="L10" i="5" s="1"/>
  <c r="N10" i="5" s="1"/>
  <c r="O10" i="5" s="1"/>
  <c r="M24" i="4" l="1"/>
  <c r="N24" i="4" s="1"/>
  <c r="N35" i="4" l="1"/>
  <c r="L36" i="5" l="1"/>
  <c r="C36" i="5" l="1"/>
  <c r="G36" i="5"/>
  <c r="H36" i="5"/>
  <c r="I36" i="5"/>
  <c r="J36" i="5"/>
  <c r="K36" i="5"/>
  <c r="M36" i="5"/>
  <c r="N36" i="5"/>
  <c r="O36" i="5"/>
  <c r="C83" i="5"/>
  <c r="G83" i="5"/>
  <c r="H83" i="5"/>
  <c r="I83" i="5"/>
  <c r="J83" i="5"/>
  <c r="K83" i="5"/>
  <c r="L83" i="5"/>
  <c r="M83" i="5"/>
  <c r="N83" i="5"/>
  <c r="O83" i="5"/>
  <c r="E10" i="4"/>
  <c r="E11" i="4"/>
  <c r="E12" i="4"/>
  <c r="E13" i="4"/>
  <c r="E14" i="4"/>
  <c r="E15" i="4"/>
  <c r="C35" i="4"/>
  <c r="F35" i="4"/>
  <c r="G35" i="4"/>
  <c r="H35" i="4"/>
  <c r="I35" i="4"/>
  <c r="J35" i="4"/>
  <c r="K35" i="4"/>
  <c r="L35" i="4"/>
  <c r="M35" i="4"/>
  <c r="G10" i="4"/>
  <c r="C51" i="4"/>
  <c r="F51" i="4"/>
  <c r="G51" i="4"/>
  <c r="H51" i="4"/>
  <c r="I51" i="4"/>
  <c r="J51" i="4"/>
  <c r="K51" i="4"/>
  <c r="L51" i="4"/>
  <c r="M51" i="4"/>
  <c r="N51" i="4"/>
  <c r="O51" i="4"/>
  <c r="G12" i="4" s="1"/>
  <c r="C67" i="4"/>
  <c r="F67" i="4"/>
  <c r="G67" i="4"/>
  <c r="H67" i="4"/>
  <c r="I67" i="4"/>
  <c r="J67" i="4"/>
  <c r="K67" i="4"/>
  <c r="L67" i="4"/>
  <c r="M67" i="4"/>
  <c r="N67" i="4"/>
  <c r="O67" i="4"/>
  <c r="G14" i="4" s="1"/>
  <c r="F10" i="4" l="1"/>
  <c r="F14" i="4"/>
  <c r="F12" i="4"/>
  <c r="G16" i="4"/>
  <c r="E16" i="4"/>
  <c r="F16" i="4" l="1"/>
</calcChain>
</file>

<file path=xl/sharedStrings.xml><?xml version="1.0" encoding="utf-8"?>
<sst xmlns="http://schemas.openxmlformats.org/spreadsheetml/2006/main" count="431" uniqueCount="215">
  <si>
    <t>⇒【（１）児童発達支援センター】に集約する。</t>
    <rPh sb="17" eb="19">
      <t>シュウヤク</t>
    </rPh>
    <phoneticPr fontId="5"/>
  </si>
  <si>
    <t>・</t>
    <phoneticPr fontId="5"/>
  </si>
  <si>
    <t>１．②欄には公立（自治体による設置）又は私立（社会福祉法人、株式会社、学校法人等による設置）を記載すること。</t>
    <rPh sb="3" eb="4">
      <t>ラン</t>
    </rPh>
    <rPh sb="6" eb="8">
      <t>コウリツ</t>
    </rPh>
    <rPh sb="9" eb="12">
      <t>ジチタイ</t>
    </rPh>
    <rPh sb="15" eb="17">
      <t>セッチ</t>
    </rPh>
    <rPh sb="18" eb="19">
      <t>マタ</t>
    </rPh>
    <rPh sb="20" eb="22">
      <t>シリツ</t>
    </rPh>
    <rPh sb="23" eb="25">
      <t>シャカイ</t>
    </rPh>
    <rPh sb="25" eb="27">
      <t>フクシ</t>
    </rPh>
    <rPh sb="27" eb="29">
      <t>ホウジン</t>
    </rPh>
    <rPh sb="30" eb="34">
      <t>カブシキガイシャ</t>
    </rPh>
    <rPh sb="35" eb="37">
      <t>ガッコウ</t>
    </rPh>
    <rPh sb="37" eb="39">
      <t>ホウジン</t>
    </rPh>
    <rPh sb="39" eb="40">
      <t>ナド</t>
    </rPh>
    <rPh sb="43" eb="45">
      <t>セッチ</t>
    </rPh>
    <rPh sb="47" eb="49">
      <t>キサイ</t>
    </rPh>
    <phoneticPr fontId="7"/>
  </si>
  <si>
    <t>記載要領</t>
    <rPh sb="0" eb="2">
      <t>キサイ</t>
    </rPh>
    <rPh sb="2" eb="4">
      <t>ヨウリョウ</t>
    </rPh>
    <phoneticPr fontId="5"/>
  </si>
  <si>
    <t>◆</t>
    <phoneticPr fontId="5"/>
  </si>
  <si>
    <t>台</t>
    <rPh sb="0" eb="1">
      <t>ダイ</t>
    </rPh>
    <phoneticPr fontId="5"/>
  </si>
  <si>
    <t>円</t>
    <rPh sb="0" eb="1">
      <t>エン</t>
    </rPh>
    <phoneticPr fontId="5"/>
  </si>
  <si>
    <t>か所</t>
    <rPh sb="1" eb="2">
      <t>トコロ</t>
    </rPh>
    <phoneticPr fontId="5"/>
  </si>
  <si>
    <t>⑯</t>
    <phoneticPr fontId="4"/>
  </si>
  <si>
    <t>⑮</t>
    <phoneticPr fontId="5"/>
  </si>
  <si>
    <t>⑭</t>
    <phoneticPr fontId="5"/>
  </si>
  <si>
    <t>⑬</t>
    <phoneticPr fontId="5"/>
  </si>
  <si>
    <t>⑫</t>
    <phoneticPr fontId="5"/>
  </si>
  <si>
    <t>⑪</t>
    <phoneticPr fontId="5"/>
  </si>
  <si>
    <t>⑩</t>
    <phoneticPr fontId="5"/>
  </si>
  <si>
    <t>⑨</t>
    <phoneticPr fontId="5"/>
  </si>
  <si>
    <t>⑧</t>
    <phoneticPr fontId="5"/>
  </si>
  <si>
    <t>⑦（⑤ー⑥）</t>
    <phoneticPr fontId="5"/>
  </si>
  <si>
    <t>⑥</t>
    <phoneticPr fontId="5"/>
  </si>
  <si>
    <t>⑤</t>
    <phoneticPr fontId="5"/>
  </si>
  <si>
    <t>④</t>
    <phoneticPr fontId="5"/>
  </si>
  <si>
    <t>③</t>
    <phoneticPr fontId="5"/>
  </si>
  <si>
    <t>②</t>
    <phoneticPr fontId="5"/>
  </si>
  <si>
    <t>①</t>
    <phoneticPr fontId="5"/>
  </si>
  <si>
    <t>装置の認定番号</t>
    <rPh sb="0" eb="2">
      <t>ソウチ</t>
    </rPh>
    <rPh sb="3" eb="5">
      <t>ニンテイ</t>
    </rPh>
    <rPh sb="5" eb="7">
      <t>バンゴウ</t>
    </rPh>
    <phoneticPr fontId="5"/>
  </si>
  <si>
    <t>装置を装備する車両の乗車定員数</t>
    <phoneticPr fontId="5"/>
  </si>
  <si>
    <t>装置を装備する車両の台数</t>
    <rPh sb="10" eb="12">
      <t>ダイスウ</t>
    </rPh>
    <phoneticPr fontId="5"/>
  </si>
  <si>
    <t>国庫補助所要額</t>
    <rPh sb="0" eb="2">
      <t>コッコ</t>
    </rPh>
    <rPh sb="2" eb="4">
      <t>ホジョ</t>
    </rPh>
    <rPh sb="4" eb="7">
      <t>ショヨウガク</t>
    </rPh>
    <phoneticPr fontId="5"/>
  </si>
  <si>
    <t>国庫補助基本額</t>
    <rPh sb="0" eb="2">
      <t>コッコ</t>
    </rPh>
    <rPh sb="2" eb="4">
      <t>ホジョ</t>
    </rPh>
    <rPh sb="4" eb="7">
      <t>キホンガク</t>
    </rPh>
    <phoneticPr fontId="5"/>
  </si>
  <si>
    <t>選定額</t>
    <rPh sb="0" eb="2">
      <t>センテイ</t>
    </rPh>
    <rPh sb="2" eb="3">
      <t>ガク</t>
    </rPh>
    <phoneticPr fontId="5"/>
  </si>
  <si>
    <t>国庫補助基準額</t>
    <rPh sb="0" eb="2">
      <t>コッコ</t>
    </rPh>
    <rPh sb="2" eb="4">
      <t>ホジョ</t>
    </rPh>
    <rPh sb="4" eb="7">
      <t>キジュンガク</t>
    </rPh>
    <phoneticPr fontId="5"/>
  </si>
  <si>
    <t>差引額</t>
    <rPh sb="0" eb="3">
      <t>サシヒキガク</t>
    </rPh>
    <phoneticPr fontId="5"/>
  </si>
  <si>
    <t>寄付金その他の収入予定額</t>
    <rPh sb="0" eb="3">
      <t>キフキン</t>
    </rPh>
    <rPh sb="5" eb="6">
      <t>タ</t>
    </rPh>
    <rPh sb="7" eb="9">
      <t>シュウニュウ</t>
    </rPh>
    <rPh sb="9" eb="12">
      <t>ヨテイガク</t>
    </rPh>
    <phoneticPr fontId="5"/>
  </si>
  <si>
    <t>対象経費支出予定額</t>
    <rPh sb="0" eb="2">
      <t>タイショウ</t>
    </rPh>
    <rPh sb="2" eb="4">
      <t>ケイヒ</t>
    </rPh>
    <rPh sb="4" eb="6">
      <t>シシュツ</t>
    </rPh>
    <rPh sb="6" eb="9">
      <t>ヨテイガク</t>
    </rPh>
    <phoneticPr fontId="5"/>
  </si>
  <si>
    <t>設置主体</t>
    <rPh sb="0" eb="2">
      <t>セッチ</t>
    </rPh>
    <rPh sb="2" eb="4">
      <t>シュタイ</t>
    </rPh>
    <phoneticPr fontId="5"/>
  </si>
  <si>
    <t>公立・
私立の別</t>
    <rPh sb="0" eb="2">
      <t>コウリツ</t>
    </rPh>
    <rPh sb="2" eb="4">
      <t>コッコウリツ</t>
    </rPh>
    <rPh sb="4" eb="6">
      <t>シリツ</t>
    </rPh>
    <rPh sb="7" eb="8">
      <t>ベツ</t>
    </rPh>
    <phoneticPr fontId="5"/>
  </si>
  <si>
    <t>施設名</t>
    <rPh sb="0" eb="3">
      <t>シセツメイ</t>
    </rPh>
    <phoneticPr fontId="5"/>
  </si>
  <si>
    <t>整理
番号</t>
    <rPh sb="0" eb="2">
      <t>セイリ</t>
    </rPh>
    <rPh sb="3" eb="5">
      <t>バンゴウ</t>
    </rPh>
    <phoneticPr fontId="5"/>
  </si>
  <si>
    <t>所在市区町村数</t>
    <rPh sb="0" eb="2">
      <t>ショザイ</t>
    </rPh>
    <rPh sb="2" eb="6">
      <t>シクチョウソン</t>
    </rPh>
    <rPh sb="6" eb="7">
      <t>スウ</t>
    </rPh>
    <phoneticPr fontId="5"/>
  </si>
  <si>
    <t>【２．事業計画の概要】</t>
    <rPh sb="3" eb="5">
      <t>ジギョウ</t>
    </rPh>
    <rPh sb="5" eb="7">
      <t>ケイカク</t>
    </rPh>
    <rPh sb="8" eb="10">
      <t>ガイヨウ</t>
    </rPh>
    <phoneticPr fontId="5"/>
  </si>
  <si>
    <t>合計</t>
    <rPh sb="0" eb="2">
      <t>ゴウケイ</t>
    </rPh>
    <phoneticPr fontId="5"/>
  </si>
  <si>
    <t>私立</t>
    <rPh sb="0" eb="2">
      <t>シリツ</t>
    </rPh>
    <phoneticPr fontId="5"/>
  </si>
  <si>
    <t>公立</t>
    <rPh sb="0" eb="2">
      <t>コウリツ</t>
    </rPh>
    <phoneticPr fontId="5"/>
  </si>
  <si>
    <t>児童発達支援事業所</t>
    <rPh sb="0" eb="9">
      <t>ジドウハッタツシエンジギョウショ</t>
    </rPh>
    <phoneticPr fontId="7"/>
  </si>
  <si>
    <t>児童発達支援センター</t>
    <rPh sb="0" eb="2">
      <t>ジドウ</t>
    </rPh>
    <rPh sb="2" eb="4">
      <t>ハッタツ</t>
    </rPh>
    <rPh sb="4" eb="6">
      <t>シエン</t>
    </rPh>
    <phoneticPr fontId="7"/>
  </si>
  <si>
    <t>設置台数計</t>
    <phoneticPr fontId="5"/>
  </si>
  <si>
    <t>設置種別計</t>
    <rPh sb="0" eb="2">
      <t>セッチ</t>
    </rPh>
    <rPh sb="2" eb="4">
      <t>シュベツ</t>
    </rPh>
    <rPh sb="4" eb="5">
      <t>ケイ</t>
    </rPh>
    <phoneticPr fontId="5"/>
  </si>
  <si>
    <t>種別</t>
    <rPh sb="0" eb="2">
      <t>シュベツ</t>
    </rPh>
    <phoneticPr fontId="5"/>
  </si>
  <si>
    <t>都道府県
指定都市
中核市　名</t>
    <rPh sb="0" eb="4">
      <t>トドウフケン</t>
    </rPh>
    <rPh sb="5" eb="7">
      <t>シテイ</t>
    </rPh>
    <rPh sb="7" eb="9">
      <t>トシ</t>
    </rPh>
    <rPh sb="10" eb="13">
      <t>チュウカクシ</t>
    </rPh>
    <rPh sb="14" eb="15">
      <t>メイ</t>
    </rPh>
    <phoneticPr fontId="5"/>
  </si>
  <si>
    <t>１．①欄には公立（自治体による設置）又は私立（社会福祉法人、株式会社、学校法人等による設置）を記載すること。</t>
    <phoneticPr fontId="3"/>
  </si>
  <si>
    <t>（記載上の注意）</t>
    <rPh sb="1" eb="3">
      <t>キサイ</t>
    </rPh>
    <rPh sb="3" eb="4">
      <t>ジョウ</t>
    </rPh>
    <rPh sb="5" eb="7">
      <t>チュウイ</t>
    </rPh>
    <phoneticPr fontId="3"/>
  </si>
  <si>
    <t>⑦（⑤－⑥）</t>
    <phoneticPr fontId="5"/>
  </si>
  <si>
    <t>②</t>
    <phoneticPr fontId="4"/>
  </si>
  <si>
    <t>導入備品内容
（主な購入物品）</t>
    <rPh sb="8" eb="9">
      <t>オモ</t>
    </rPh>
    <rPh sb="10" eb="12">
      <t>コウニュウ</t>
    </rPh>
    <rPh sb="12" eb="14">
      <t>ブッピン</t>
    </rPh>
    <phoneticPr fontId="7"/>
  </si>
  <si>
    <t>差引額</t>
    <rPh sb="0" eb="3">
      <t>サシヒキガク</t>
    </rPh>
    <phoneticPr fontId="7"/>
  </si>
  <si>
    <t>寄付金その他の収入予定額</t>
    <rPh sb="0" eb="3">
      <t>キフキン</t>
    </rPh>
    <rPh sb="5" eb="6">
      <t>タ</t>
    </rPh>
    <rPh sb="7" eb="9">
      <t>シュウニュウ</t>
    </rPh>
    <rPh sb="9" eb="12">
      <t>ヨテイガク</t>
    </rPh>
    <phoneticPr fontId="7"/>
  </si>
  <si>
    <t>対象経費支出予定額</t>
    <rPh sb="0" eb="2">
      <t>タイショウ</t>
    </rPh>
    <rPh sb="2" eb="4">
      <t>ケイヒ</t>
    </rPh>
    <rPh sb="4" eb="6">
      <t>シシュツ</t>
    </rPh>
    <rPh sb="6" eb="8">
      <t>ヨテイ</t>
    </rPh>
    <rPh sb="8" eb="9">
      <t>ガク</t>
    </rPh>
    <phoneticPr fontId="7"/>
  </si>
  <si>
    <t>施設名称</t>
    <rPh sb="0" eb="4">
      <t>シセツメイショウ</t>
    </rPh>
    <phoneticPr fontId="7"/>
  </si>
  <si>
    <t>設置主体</t>
    <rPh sb="0" eb="2">
      <t>セッチ</t>
    </rPh>
    <rPh sb="2" eb="4">
      <t>シュタイ</t>
    </rPh>
    <phoneticPr fontId="7"/>
  </si>
  <si>
    <t>施設種別</t>
    <rPh sb="0" eb="2">
      <t>シセツ</t>
    </rPh>
    <rPh sb="2" eb="3">
      <t>シュ</t>
    </rPh>
    <rPh sb="3" eb="4">
      <t>ベツ</t>
    </rPh>
    <phoneticPr fontId="4"/>
  </si>
  <si>
    <t>公立・
私立の別</t>
    <rPh sb="0" eb="2">
      <t>コウリツ</t>
    </rPh>
    <rPh sb="2" eb="4">
      <t>コッコウリツ</t>
    </rPh>
    <rPh sb="4" eb="6">
      <t>シリツ</t>
    </rPh>
    <rPh sb="7" eb="8">
      <t>ベツ</t>
    </rPh>
    <phoneticPr fontId="7"/>
  </si>
  <si>
    <t>整理
番号</t>
    <rPh sb="0" eb="2">
      <t>セイリ</t>
    </rPh>
    <rPh sb="3" eb="5">
      <t>バンゴウ</t>
    </rPh>
    <phoneticPr fontId="7"/>
  </si>
  <si>
    <t>「③登降園管理システム導入支援事業」</t>
    <phoneticPr fontId="5"/>
  </si>
  <si>
    <t>「②ＩＣＴを活用した子供の見守り支援事業」</t>
    <phoneticPr fontId="5"/>
  </si>
  <si>
    <t>６．⑬欄は、安全装置を設置する送迎用バスの台数を記載すること。</t>
    <rPh sb="3" eb="4">
      <t>ラン</t>
    </rPh>
    <rPh sb="6" eb="8">
      <t>アンゼン</t>
    </rPh>
    <rPh sb="8" eb="10">
      <t>ソウチ</t>
    </rPh>
    <rPh sb="11" eb="13">
      <t>セッチ</t>
    </rPh>
    <rPh sb="15" eb="18">
      <t>ソウゲイヨウ</t>
    </rPh>
    <rPh sb="21" eb="23">
      <t>ダイスウ</t>
    </rPh>
    <rPh sb="24" eb="26">
      <t>キサイ</t>
    </rPh>
    <phoneticPr fontId="7"/>
  </si>
  <si>
    <t>５．⑫欄は、⑪欄の額（１，０００円未満の端数が生じた場合でも、これを切り捨てず、円単位とする。）を記載すること。</t>
    <rPh sb="3" eb="4">
      <t>ラン</t>
    </rPh>
    <rPh sb="7" eb="8">
      <t>ラン</t>
    </rPh>
    <rPh sb="9" eb="10">
      <t>ガク</t>
    </rPh>
    <rPh sb="49" eb="51">
      <t>キサイ</t>
    </rPh>
    <phoneticPr fontId="7"/>
  </si>
  <si>
    <t>４．⑪欄は、⑨欄及び⑩欄を比較し、いずれか少ない方の額を記載すること。</t>
    <rPh sb="24" eb="25">
      <t>ホウ</t>
    </rPh>
    <phoneticPr fontId="5"/>
  </si>
  <si>
    <t>２．④欄には事業所が所在する市町村名を記載すること。</t>
    <phoneticPr fontId="5"/>
  </si>
  <si>
    <t>所在市区町村数</t>
    <rPh sb="0" eb="7">
      <t>ショザイシクチョウソンスウ</t>
    </rPh>
    <phoneticPr fontId="5"/>
  </si>
  <si>
    <t>自治体補助額</t>
    <rPh sb="0" eb="3">
      <t>ジチタイ</t>
    </rPh>
    <rPh sb="3" eb="6">
      <t>ホジョガク</t>
    </rPh>
    <phoneticPr fontId="5"/>
  </si>
  <si>
    <t>所在市区町村名</t>
    <rPh sb="0" eb="7">
      <t>ショザイシクチョウソンメイ</t>
    </rPh>
    <phoneticPr fontId="5"/>
  </si>
  <si>
    <t>所在市区町村名</t>
    <rPh sb="0" eb="2">
      <t>ショザイ</t>
    </rPh>
    <rPh sb="2" eb="6">
      <t>シクチョウソン</t>
    </rPh>
    <rPh sb="6" eb="7">
      <t>メイ</t>
    </rPh>
    <phoneticPr fontId="5"/>
  </si>
  <si>
    <t>（１）児童発達支援センター</t>
    <rPh sb="3" eb="5">
      <t>ジドウ</t>
    </rPh>
    <rPh sb="5" eb="7">
      <t>ハッタツ</t>
    </rPh>
    <rPh sb="7" eb="9">
      <t>シエン</t>
    </rPh>
    <phoneticPr fontId="5"/>
  </si>
  <si>
    <t>【１．施設種別の補助事業実施施設数】※自動計算の為、記入不要</t>
  </si>
  <si>
    <t>９．多機能型事業所については、次の通り１つの事業に集約すること。</t>
    <rPh sb="15" eb="16">
      <t>ツギ</t>
    </rPh>
    <rPh sb="17" eb="18">
      <t>トオ</t>
    </rPh>
    <phoneticPr fontId="5"/>
  </si>
  <si>
    <t>８．記載欄が不足する場合は適宜行を追加して記載すること。</t>
    <rPh sb="2" eb="4">
      <t>キサイ</t>
    </rPh>
    <rPh sb="4" eb="5">
      <t>ラン</t>
    </rPh>
    <rPh sb="6" eb="8">
      <t>フソク</t>
    </rPh>
    <rPh sb="10" eb="12">
      <t>バアイ</t>
    </rPh>
    <rPh sb="13" eb="15">
      <t>テキギ</t>
    </rPh>
    <rPh sb="15" eb="16">
      <t>ギョウ</t>
    </rPh>
    <rPh sb="17" eb="19">
      <t>ツイカ</t>
    </rPh>
    <rPh sb="21" eb="23">
      <t>キサイ</t>
    </rPh>
    <phoneticPr fontId="3"/>
  </si>
  <si>
    <t>⑮</t>
    <phoneticPr fontId="4"/>
  </si>
  <si>
    <t>⑬ (⑫×3／4)</t>
    <phoneticPr fontId="5"/>
  </si>
  <si>
    <t>（⑨×４／５）</t>
    <phoneticPr fontId="5"/>
  </si>
  <si>
    <t>２．⑨欄は、⑦欄及び⑧欄を比較し、いずれか少ない方の額を記載すること。</t>
    <phoneticPr fontId="5"/>
  </si>
  <si>
    <t>３．⑩欄は、⑨欄の額に４／５を乗じた額を記入すること。</t>
    <rPh sb="3" eb="4">
      <t>ラン</t>
    </rPh>
    <rPh sb="7" eb="8">
      <t>ラン</t>
    </rPh>
    <rPh sb="9" eb="10">
      <t>ガク</t>
    </rPh>
    <rPh sb="15" eb="16">
      <t>ジョウ</t>
    </rPh>
    <rPh sb="18" eb="19">
      <t>ガク</t>
    </rPh>
    <rPh sb="20" eb="22">
      <t>キニュウ</t>
    </rPh>
    <phoneticPr fontId="3"/>
  </si>
  <si>
    <t>４．⑫欄は、⑩欄と⑪欄を比較して、いずれか少ない方の額を記載すること。</t>
    <rPh sb="3" eb="4">
      <t>ラン</t>
    </rPh>
    <rPh sb="7" eb="8">
      <t>ラン</t>
    </rPh>
    <rPh sb="10" eb="11">
      <t>ラン</t>
    </rPh>
    <rPh sb="12" eb="14">
      <t>ヒカク</t>
    </rPh>
    <rPh sb="21" eb="22">
      <t>スク</t>
    </rPh>
    <rPh sb="24" eb="25">
      <t>ホウ</t>
    </rPh>
    <rPh sb="26" eb="27">
      <t>ガク</t>
    </rPh>
    <rPh sb="28" eb="30">
      <t>キサイ</t>
    </rPh>
    <phoneticPr fontId="3"/>
  </si>
  <si>
    <t>５．⑬欄は、⑫欄の額に交付要綱の別表の第５欄に定める補助率を乗じて得た額（１，０００円未満の端数が生じた場合は、これを切り捨てるものとする。）を記載すること。</t>
    <rPh sb="3" eb="4">
      <t>ラン</t>
    </rPh>
    <rPh sb="7" eb="8">
      <t>ラン</t>
    </rPh>
    <rPh sb="9" eb="10">
      <t>ガク</t>
    </rPh>
    <rPh sb="11" eb="13">
      <t>コウフ</t>
    </rPh>
    <rPh sb="13" eb="15">
      <t>ヨウコウ</t>
    </rPh>
    <rPh sb="16" eb="18">
      <t>ベッピョウ</t>
    </rPh>
    <rPh sb="19" eb="20">
      <t>ダイ</t>
    </rPh>
    <rPh sb="21" eb="22">
      <t>ラン</t>
    </rPh>
    <rPh sb="23" eb="24">
      <t>サダ</t>
    </rPh>
    <rPh sb="26" eb="29">
      <t>ホジョリツ</t>
    </rPh>
    <rPh sb="30" eb="31">
      <t>ジョウ</t>
    </rPh>
    <rPh sb="33" eb="34">
      <t>エ</t>
    </rPh>
    <rPh sb="35" eb="36">
      <t>ガク</t>
    </rPh>
    <rPh sb="42" eb="43">
      <t>エン</t>
    </rPh>
    <rPh sb="43" eb="45">
      <t>ミマン</t>
    </rPh>
    <rPh sb="46" eb="48">
      <t>ハスウ</t>
    </rPh>
    <rPh sb="49" eb="50">
      <t>ショウ</t>
    </rPh>
    <rPh sb="52" eb="54">
      <t>バアイ</t>
    </rPh>
    <rPh sb="59" eb="60">
      <t>キ</t>
    </rPh>
    <rPh sb="61" eb="62">
      <t>ス</t>
    </rPh>
    <rPh sb="72" eb="74">
      <t>キサイ</t>
    </rPh>
    <phoneticPr fontId="3"/>
  </si>
  <si>
    <t>６．⑭欄には、製品名等を記入すること。</t>
    <rPh sb="3" eb="4">
      <t>ラン</t>
    </rPh>
    <rPh sb="7" eb="10">
      <t>セイヒンメイ</t>
    </rPh>
    <rPh sb="10" eb="11">
      <t>トウ</t>
    </rPh>
    <rPh sb="12" eb="14">
      <t>キニュウ</t>
    </rPh>
    <phoneticPr fontId="3"/>
  </si>
  <si>
    <t>施設数</t>
    <rPh sb="0" eb="2">
      <t>シセツ</t>
    </rPh>
    <phoneticPr fontId="5"/>
  </si>
  <si>
    <t>３．⑨欄は、⑦欄及び⑧欄を比較し、いずれか少ない方の額を記載すること。</t>
    <rPh sb="24" eb="25">
      <t>ホウ</t>
    </rPh>
    <phoneticPr fontId="7"/>
  </si>
  <si>
    <r>
      <t xml:space="preserve">購入日
</t>
    </r>
    <r>
      <rPr>
        <sz val="10"/>
        <color theme="1"/>
        <rFont val="ＭＳ 明朝"/>
        <family val="1"/>
        <charset val="128"/>
      </rPr>
      <t>（年・月・日）</t>
    </r>
    <rPh sb="0" eb="2">
      <t>コウニュウ</t>
    </rPh>
    <rPh sb="2" eb="3">
      <t>ビ</t>
    </rPh>
    <rPh sb="5" eb="6">
      <t>ネン</t>
    </rPh>
    <rPh sb="7" eb="8">
      <t>ツキ</t>
    </rPh>
    <rPh sb="9" eb="10">
      <t>ヒ</t>
    </rPh>
    <phoneticPr fontId="4"/>
  </si>
  <si>
    <t>購入日
（年・月・日）</t>
    <rPh sb="0" eb="2">
      <t>コウニュウ</t>
    </rPh>
    <rPh sb="2" eb="3">
      <t>ヒ</t>
    </rPh>
    <rPh sb="5" eb="6">
      <t>トシ</t>
    </rPh>
    <rPh sb="7" eb="8">
      <t>ツキ</t>
    </rPh>
    <rPh sb="9" eb="10">
      <t>ヒ</t>
    </rPh>
    <phoneticPr fontId="4"/>
  </si>
  <si>
    <t>放課後等デイサービス事業所</t>
    <rPh sb="0" eb="4">
      <t>ホウカゴトウ</t>
    </rPh>
    <rPh sb="10" eb="13">
      <t>ジギョウショ</t>
    </rPh>
    <phoneticPr fontId="7"/>
  </si>
  <si>
    <t>　【（１）児童発達支援センター】と【（２）児童発達支援事業所】の多機能型の場合</t>
    <rPh sb="29" eb="30">
      <t>トコロ</t>
    </rPh>
    <rPh sb="32" eb="36">
      <t>タキノウガタ</t>
    </rPh>
    <rPh sb="37" eb="39">
      <t>バアイ</t>
    </rPh>
    <phoneticPr fontId="5"/>
  </si>
  <si>
    <t>　【（１）児童発達支援センター】と【（３）放課後等デイサービス事業所】の多機能型の場合</t>
    <rPh sb="31" eb="34">
      <t>ジギョウショ</t>
    </rPh>
    <rPh sb="36" eb="40">
      <t>タキノウガタ</t>
    </rPh>
    <rPh sb="41" eb="43">
      <t>バアイ</t>
    </rPh>
    <phoneticPr fontId="5"/>
  </si>
  <si>
    <t>　【（２）児童発達支援事業所】と【（３）放課後等デイサービス事業所】の多機能型の場合</t>
    <rPh sb="13" eb="14">
      <t>トコロ</t>
    </rPh>
    <rPh sb="30" eb="33">
      <t>ジギョウショ</t>
    </rPh>
    <rPh sb="35" eb="39">
      <t>タキノウガタ</t>
    </rPh>
    <rPh sb="40" eb="42">
      <t>バアイ</t>
    </rPh>
    <phoneticPr fontId="5"/>
  </si>
  <si>
    <t>　【（１）児童発達支援センター】と【（２）児童発達支援事業所】と【（３）放課後等デイサービス事業所】の多機能型の場合</t>
    <rPh sb="29" eb="30">
      <t>トコロ</t>
    </rPh>
    <rPh sb="46" eb="49">
      <t>ジギョウショ</t>
    </rPh>
    <rPh sb="51" eb="55">
      <t>タキノウガタ</t>
    </rPh>
    <rPh sb="56" eb="58">
      <t>バアイ</t>
    </rPh>
    <phoneticPr fontId="5"/>
  </si>
  <si>
    <t>⇒【（２）児童発達支援事業所】に集約する。</t>
    <rPh sb="13" eb="14">
      <t>トコロ</t>
    </rPh>
    <rPh sb="16" eb="18">
      <t>シュウヤク</t>
    </rPh>
    <phoneticPr fontId="5"/>
  </si>
  <si>
    <t>（２）児童発達支援事業所</t>
    <rPh sb="3" eb="5">
      <t>ジドウ</t>
    </rPh>
    <rPh sb="5" eb="7">
      <t>ハッタツ</t>
    </rPh>
    <rPh sb="7" eb="9">
      <t>シエン</t>
    </rPh>
    <rPh sb="9" eb="11">
      <t>ジギョウ</t>
    </rPh>
    <rPh sb="11" eb="12">
      <t>トコロ</t>
    </rPh>
    <phoneticPr fontId="5"/>
  </si>
  <si>
    <t>（３）放課後等デイサービス事業所</t>
    <rPh sb="3" eb="7">
      <t>ホウカゴナド</t>
    </rPh>
    <rPh sb="13" eb="16">
      <t>ジギョウショ</t>
    </rPh>
    <phoneticPr fontId="5"/>
  </si>
  <si>
    <t>10．記載欄が不足する場合は適宜行を追加して記載すること。</t>
    <rPh sb="3" eb="5">
      <t>キサイ</t>
    </rPh>
    <rPh sb="5" eb="6">
      <t>ラン</t>
    </rPh>
    <rPh sb="7" eb="9">
      <t>フソク</t>
    </rPh>
    <rPh sb="11" eb="13">
      <t>バアイ</t>
    </rPh>
    <rPh sb="14" eb="16">
      <t>テキギ</t>
    </rPh>
    <rPh sb="16" eb="17">
      <t>ギョウ</t>
    </rPh>
    <rPh sb="18" eb="20">
      <t>ツイカ</t>
    </rPh>
    <rPh sb="22" eb="24">
      <t>キサイ</t>
    </rPh>
    <phoneticPr fontId="7"/>
  </si>
  <si>
    <t>購入日
（年・月・日）</t>
    <rPh sb="0" eb="2">
      <t>コウニュウ</t>
    </rPh>
    <rPh sb="2" eb="3">
      <t>ビ</t>
    </rPh>
    <rPh sb="5" eb="6">
      <t>ネン</t>
    </rPh>
    <rPh sb="7" eb="8">
      <t>ツキ</t>
    </rPh>
    <rPh sb="9" eb="10">
      <t>ヒ</t>
    </rPh>
    <phoneticPr fontId="4"/>
  </si>
  <si>
    <t>B市</t>
    <rPh sb="1" eb="2">
      <t>シ</t>
    </rPh>
    <phoneticPr fontId="4"/>
  </si>
  <si>
    <t>例）</t>
    <rPh sb="0" eb="1">
      <t>レイ</t>
    </rPh>
    <phoneticPr fontId="4"/>
  </si>
  <si>
    <t>車両a：6
車両b：8</t>
    <rPh sb="0" eb="2">
      <t>シャリョウ</t>
    </rPh>
    <rPh sb="6" eb="8">
      <t>シャリョウ</t>
    </rPh>
    <phoneticPr fontId="4"/>
  </si>
  <si>
    <t>A児童発達支援センター</t>
    <phoneticPr fontId="4"/>
  </si>
  <si>
    <t>７．⑭欄は、安全装置を設置する送迎用バスの乗車定員を記載すること。なお、送迎用バスを複数所持している場合は、例で示したように、それぞれの乗車定員を記載すること。</t>
    <rPh sb="3" eb="4">
      <t>ラン</t>
    </rPh>
    <rPh sb="6" eb="8">
      <t>アンゼン</t>
    </rPh>
    <rPh sb="8" eb="10">
      <t>ソウチ</t>
    </rPh>
    <rPh sb="11" eb="13">
      <t>セッチ</t>
    </rPh>
    <rPh sb="15" eb="18">
      <t>ソウゲイヨウ</t>
    </rPh>
    <rPh sb="21" eb="23">
      <t>ジョウシャ</t>
    </rPh>
    <rPh sb="23" eb="25">
      <t>テイイン</t>
    </rPh>
    <rPh sb="26" eb="28">
      <t>キサイ</t>
    </rPh>
    <rPh sb="36" eb="39">
      <t>ソウゲイヨウ</t>
    </rPh>
    <rPh sb="42" eb="44">
      <t>フクスウ</t>
    </rPh>
    <rPh sb="44" eb="46">
      <t>ショジ</t>
    </rPh>
    <rPh sb="50" eb="52">
      <t>バアイ</t>
    </rPh>
    <rPh sb="54" eb="55">
      <t>レイ</t>
    </rPh>
    <rPh sb="56" eb="57">
      <t>シメ</t>
    </rPh>
    <rPh sb="68" eb="70">
      <t>ジョウシャ</t>
    </rPh>
    <rPh sb="70" eb="72">
      <t>テイイン</t>
    </rPh>
    <rPh sb="73" eb="75">
      <t>キサイ</t>
    </rPh>
    <phoneticPr fontId="7"/>
  </si>
  <si>
    <t>私立</t>
  </si>
  <si>
    <t>社会福祉法人</t>
    <rPh sb="0" eb="2">
      <t>シャカイ</t>
    </rPh>
    <rPh sb="2" eb="4">
      <t>フクシ</t>
    </rPh>
    <rPh sb="4" eb="6">
      <t>ホウジン</t>
    </rPh>
    <phoneticPr fontId="4"/>
  </si>
  <si>
    <t>A-001</t>
    <phoneticPr fontId="4"/>
  </si>
  <si>
    <t>11．１つの施設で装置が複数種ある場合は、装置の種類毎に記載すること。その場合、①～④は同一の記載とすること。</t>
    <rPh sb="6" eb="8">
      <t>シセツ</t>
    </rPh>
    <rPh sb="9" eb="11">
      <t>ソウチ</t>
    </rPh>
    <rPh sb="12" eb="14">
      <t>フクスウ</t>
    </rPh>
    <rPh sb="14" eb="15">
      <t>シュ</t>
    </rPh>
    <rPh sb="17" eb="19">
      <t>バアイ</t>
    </rPh>
    <rPh sb="21" eb="23">
      <t>ソウチ</t>
    </rPh>
    <rPh sb="24" eb="26">
      <t>シュルイ</t>
    </rPh>
    <rPh sb="26" eb="27">
      <t>ゴト</t>
    </rPh>
    <rPh sb="28" eb="30">
      <t>キサイ</t>
    </rPh>
    <rPh sb="37" eb="39">
      <t>バアイ</t>
    </rPh>
    <rPh sb="44" eb="46">
      <t>ドウイツ</t>
    </rPh>
    <rPh sb="47" eb="49">
      <t>キサイ</t>
    </rPh>
    <phoneticPr fontId="4"/>
  </si>
  <si>
    <t>⑱</t>
    <phoneticPr fontId="4"/>
  </si>
  <si>
    <t>⑰</t>
    <phoneticPr fontId="4"/>
  </si>
  <si>
    <t>⑲</t>
    <phoneticPr fontId="4"/>
  </si>
  <si>
    <t>⑳</t>
    <phoneticPr fontId="4"/>
  </si>
  <si>
    <t>○</t>
  </si>
  <si>
    <t>○</t>
    <phoneticPr fontId="4"/>
  </si>
  <si>
    <t>×</t>
    <phoneticPr fontId="4"/>
  </si>
  <si>
    <t>・</t>
    <phoneticPr fontId="4"/>
  </si>
  <si>
    <t>※１</t>
    <phoneticPr fontId="7"/>
  </si>
  <si>
    <t>「児童福祉法に基づく指定通所支援の事業等の人員、設備及び運営に関する基準」
（平成二十四年厚生労働省令第十五号）（抄）</t>
    <phoneticPr fontId="7"/>
  </si>
  <si>
    <t>（自動車を運行する場合の所在の確認）</t>
    <phoneticPr fontId="7"/>
  </si>
  <si>
    <t>第四十条の三　</t>
    <phoneticPr fontId="7"/>
  </si>
  <si>
    <t>２　指定児童発達支援事業者は、障害児の送迎を目的とした自動車（運転者席及びこれと並列の座席並びにこれらより一つ後方に備えられた前向きの座席以外の座席を有しないものその他利用の態様を勘案してこれと同程度に障害児の見落としのおそれが少ないと認められるものを除く。）を日常的に運行するときは、当該自動車にブザーその他の車内の障害児の見落としを防止する装置を備え、これを用いて前項に定める所在の確認（障害児の降車の際に限る。）を行わなければならない。</t>
    <phoneticPr fontId="7"/>
  </si>
  <si>
    <t>　　　　　　　「児童福祉施設の設備及び運営に関する基準等の一部を改正する省令について（通知）」（令和４年12月28日）第三の２について確認した。（※１及び※２参照）</t>
    <phoneticPr fontId="7"/>
  </si>
  <si>
    <t>※２</t>
    <phoneticPr fontId="7"/>
  </si>
  <si>
    <t>「児童福祉施設の設備及び運営に関する基準等の一部を改正する省令について（通知）」（令和４年12月28日）より一部抜粋</t>
    <phoneticPr fontId="7"/>
  </si>
  <si>
    <t>第三　留意事項
２　安全装置に係る義務付けの対象となる自動車
　通園を目的とした自動車のうち、座席が２列以下の自動車を除く全ての自動車が原則として安全装置に係る義務付けの対象となる。
　なお、座席が２列以下の自動車と同様に義務付けから除外される「その他利用の態様を勘案してこれと同程度に園児の見落としのおそれが少ないと認められるもの」については、例えば、座席が３列以上あるものの、園児が確実に３列目以降を使用できないように園児が確実に通過できない鍵付きの柵を車体に固着させて２列目までと３列目以降を隔絶することなどが考えられるが、安全装置が義務付けられる経緯・趣旨に鑑み、その判断は十分慎重に行うこと。
（※）「座席」には、車椅子を使用する園児が当該車椅子に乗ったまま乗車するためのスペースを含む。</t>
    <phoneticPr fontId="7"/>
  </si>
  <si>
    <t>※３</t>
    <phoneticPr fontId="7"/>
  </si>
  <si>
    <t>送迎用バスの置き去り防止を支援する安全装置のガイドライン
（https://www.mlit.go.jp/report/press/content/001579452.pdf）</t>
    <phoneticPr fontId="7"/>
  </si>
  <si>
    <t>　　　　　　　（当該事業所として自動車を保有しているが送迎を行っておらず、事業所外活動にのみ使用している場合や、職員が通常業務において外勤等にのみ使用している場合等を除く。）</t>
    <rPh sb="37" eb="40">
      <t>ジギョウショ</t>
    </rPh>
    <rPh sb="56" eb="58">
      <t>ショクイン</t>
    </rPh>
    <rPh sb="59" eb="61">
      <t>ツウジョウ</t>
    </rPh>
    <rPh sb="61" eb="63">
      <t>ギョウム</t>
    </rPh>
    <rPh sb="67" eb="69">
      <t>ガイキン</t>
    </rPh>
    <rPh sb="69" eb="70">
      <t>トウ</t>
    </rPh>
    <rPh sb="73" eb="75">
      <t>シヨウ</t>
    </rPh>
    <rPh sb="79" eb="81">
      <t>バアイ</t>
    </rPh>
    <phoneticPr fontId="7"/>
  </si>
  <si>
    <t>別紙③</t>
    <rPh sb="0" eb="2">
      <t>ベッシ</t>
    </rPh>
    <phoneticPr fontId="5"/>
  </si>
  <si>
    <t>別紙④</t>
    <rPh sb="0" eb="2">
      <t>ベッシ</t>
    </rPh>
    <phoneticPr fontId="7"/>
  </si>
  <si>
    <t>車両a：現在児童が３列目を使用しているため。
車両b：児童の障害特性上、柵を設置することで、安全を確保できなくなるため</t>
    <rPh sb="4" eb="6">
      <t>ゲンザイ</t>
    </rPh>
    <rPh sb="6" eb="8">
      <t>ジドウ</t>
    </rPh>
    <rPh sb="10" eb="12">
      <t>レツメ</t>
    </rPh>
    <rPh sb="13" eb="15">
      <t>シヨウ</t>
    </rPh>
    <rPh sb="27" eb="29">
      <t>ジドウ</t>
    </rPh>
    <rPh sb="30" eb="32">
      <t>ショウガイ</t>
    </rPh>
    <rPh sb="32" eb="34">
      <t>トクセイ</t>
    </rPh>
    <rPh sb="34" eb="35">
      <t>ジョウ</t>
    </rPh>
    <rPh sb="36" eb="37">
      <t>サク</t>
    </rPh>
    <rPh sb="38" eb="40">
      <t>セッチ</t>
    </rPh>
    <rPh sb="46" eb="48">
      <t>アンゼン</t>
    </rPh>
    <rPh sb="49" eb="51">
      <t>カクホ</t>
    </rPh>
    <phoneticPr fontId="7"/>
  </si>
  <si>
    <t>点検項目</t>
    <rPh sb="0" eb="2">
      <t>テンケン</t>
    </rPh>
    <rPh sb="2" eb="4">
      <t>コウモク</t>
    </rPh>
    <phoneticPr fontId="7"/>
  </si>
  <si>
    <t>㉑</t>
    <phoneticPr fontId="4"/>
  </si>
  <si>
    <t>㉒</t>
    <phoneticPr fontId="7"/>
  </si>
  <si>
    <t>　　　⑰欄　　「児童福祉法に基づく指定通所支援の事業等の人員、設備及び運営に関する基準」（令和４年厚生労働省令第175号）第四十条の三第２項及び</t>
    <phoneticPr fontId="4"/>
  </si>
  <si>
    <t>　　　⑱欄　　障害児の送迎を目的とし、日常的に運行する車両である。（※１参照）</t>
    <rPh sb="4" eb="5">
      <t>ラン</t>
    </rPh>
    <phoneticPr fontId="4"/>
  </si>
  <si>
    <t>　　　⑲欄　　座席を３列以上有する車両である。（※１及び※２参照）</t>
    <rPh sb="4" eb="5">
      <t>ラン</t>
    </rPh>
    <phoneticPr fontId="4"/>
  </si>
  <si>
    <t>　　　⑳欄　　３列目以降に子どもが立ち入れないようにして安全確保を図ることが困難な車両である。（※２参照）</t>
    <rPh sb="4" eb="5">
      <t>ラン</t>
    </rPh>
    <phoneticPr fontId="4"/>
  </si>
  <si>
    <t>　　　㉑欄　　送迎用バスの置き去り防止を支援する安全装置のガイドラインに適合する装置である。（※３参照）</t>
    <rPh sb="4" eb="5">
      <t>ラン</t>
    </rPh>
    <phoneticPr fontId="4"/>
  </si>
  <si>
    <t>13．点検項目⑰～㉒欄については、補助対象車両として適切であるか確認するために設けています。×がつく場合は、補助対象車両として認められません。</t>
    <rPh sb="3" eb="5">
      <t>テンケン</t>
    </rPh>
    <rPh sb="5" eb="7">
      <t>コウモク</t>
    </rPh>
    <rPh sb="10" eb="11">
      <t>ラン</t>
    </rPh>
    <rPh sb="17" eb="19">
      <t>ホジョ</t>
    </rPh>
    <rPh sb="19" eb="21">
      <t>タイショウ</t>
    </rPh>
    <rPh sb="21" eb="23">
      <t>シャリョウ</t>
    </rPh>
    <rPh sb="26" eb="28">
      <t>テキセツ</t>
    </rPh>
    <rPh sb="32" eb="34">
      <t>カクニン</t>
    </rPh>
    <rPh sb="39" eb="40">
      <t>モウ</t>
    </rPh>
    <rPh sb="50" eb="52">
      <t>バアイ</t>
    </rPh>
    <rPh sb="54" eb="56">
      <t>ホジョ</t>
    </rPh>
    <rPh sb="56" eb="58">
      <t>タイショウ</t>
    </rPh>
    <rPh sb="58" eb="60">
      <t>シャリョウ</t>
    </rPh>
    <rPh sb="63" eb="64">
      <t>ミト</t>
    </rPh>
    <phoneticPr fontId="4"/>
  </si>
  <si>
    <t>12．多機能型事業所については、１～３の順番。数字が小さい事業に集約すること（例：（１）児童発達支援センターと（３）放課後等デイサービスの場合、（０）の事業に集約すること。</t>
    <phoneticPr fontId="5"/>
  </si>
  <si>
    <t>　　　㉒欄　　⑳欄にて安全確保を図ることが困難であると判断した理由を記載すること。</t>
    <rPh sb="4" eb="5">
      <t>ラン</t>
    </rPh>
    <rPh sb="8" eb="9">
      <t>ラン</t>
    </rPh>
    <rPh sb="11" eb="13">
      <t>アンゼン</t>
    </rPh>
    <rPh sb="13" eb="15">
      <t>カクホ</t>
    </rPh>
    <rPh sb="16" eb="17">
      <t>ハカ</t>
    </rPh>
    <rPh sb="21" eb="23">
      <t>コンナン</t>
    </rPh>
    <rPh sb="27" eb="29">
      <t>ハンダン</t>
    </rPh>
    <rPh sb="31" eb="33">
      <t>リユウ</t>
    </rPh>
    <phoneticPr fontId="7"/>
  </si>
  <si>
    <t>９．⑯欄は購入日（本調査時において、未購入の場合は、令和５年度末までの予定日）を記入する。</t>
    <phoneticPr fontId="4"/>
  </si>
  <si>
    <t>７．⑮欄は購入日（本調査時において、未購入の場合は、令和５年度末までの予定日）を記入する。</t>
    <phoneticPr fontId="4"/>
  </si>
  <si>
    <t>８．⑮欄は、装置リスト（こども家庭庁ホームページ　https://www.cfa.go.jp/policies/child-safety/list/　に掲載）に記載された認定番号を、車両ごとに記載すること。</t>
    <rPh sb="15" eb="17">
      <t>カテイ</t>
    </rPh>
    <rPh sb="17" eb="18">
      <t>チョウ</t>
    </rPh>
    <phoneticPr fontId="7"/>
  </si>
  <si>
    <t>⑰</t>
  </si>
  <si>
    <t>⑱</t>
  </si>
  <si>
    <t>⑲</t>
  </si>
  <si>
    <t>⑳</t>
  </si>
  <si>
    <t>㉑</t>
  </si>
  <si>
    <t>㉒</t>
  </si>
  <si>
    <t>宮城県</t>
    <rPh sb="0" eb="3">
      <t>ミヤギケン</t>
    </rPh>
    <phoneticPr fontId="4"/>
  </si>
  <si>
    <t>A-001</t>
    <phoneticPr fontId="4"/>
  </si>
  <si>
    <t>A-002</t>
  </si>
  <si>
    <t>A-003</t>
  </si>
  <si>
    <t>A-004</t>
  </si>
  <si>
    <t>A-005</t>
  </si>
  <si>
    <t>A-006</t>
  </si>
  <si>
    <t>A-007</t>
  </si>
  <si>
    <t>A-008</t>
  </si>
  <si>
    <t>A-009</t>
  </si>
  <si>
    <t>A-010</t>
  </si>
  <si>
    <t>A-011</t>
  </si>
  <si>
    <t>A-012</t>
  </si>
  <si>
    <t>A-013</t>
  </si>
  <si>
    <t>A-014</t>
  </si>
  <si>
    <t>A-015</t>
  </si>
  <si>
    <t>A-016</t>
  </si>
  <si>
    <t>A-017</t>
  </si>
  <si>
    <t>A-018</t>
  </si>
  <si>
    <t>A-019</t>
  </si>
  <si>
    <t>A-020</t>
  </si>
  <si>
    <t>A-021</t>
  </si>
  <si>
    <t>A-022</t>
  </si>
  <si>
    <t>A-023</t>
  </si>
  <si>
    <t>A-024</t>
  </si>
  <si>
    <t>A-025</t>
  </si>
  <si>
    <t>A-026</t>
  </si>
  <si>
    <t>A-027</t>
  </si>
  <si>
    <t>A-028</t>
  </si>
  <si>
    <t>A-029</t>
  </si>
  <si>
    <t>A-030</t>
  </si>
  <si>
    <t>A-031</t>
  </si>
  <si>
    <t>A-032</t>
  </si>
  <si>
    <t>A-033</t>
  </si>
  <si>
    <t>A-034</t>
  </si>
  <si>
    <t>A-035</t>
  </si>
  <si>
    <t>A-036</t>
  </si>
  <si>
    <t>A-037</t>
  </si>
  <si>
    <t>A-038</t>
  </si>
  <si>
    <t>A-039</t>
  </si>
  <si>
    <t>A-040</t>
  </si>
  <si>
    <t>A-041</t>
  </si>
  <si>
    <t>B-001</t>
    <phoneticPr fontId="4"/>
  </si>
  <si>
    <t>B-002</t>
  </si>
  <si>
    <t>B-003</t>
  </si>
  <si>
    <t>B-004</t>
  </si>
  <si>
    <t>B-005</t>
  </si>
  <si>
    <t>B-006</t>
  </si>
  <si>
    <t>C-001</t>
    <phoneticPr fontId="4"/>
  </si>
  <si>
    <t>C-002</t>
  </si>
  <si>
    <t>C-003</t>
  </si>
  <si>
    <t>C-004</t>
  </si>
  <si>
    <t>C-005</t>
  </si>
  <si>
    <t>C-006</t>
  </si>
  <si>
    <t>C-007</t>
  </si>
  <si>
    <t>C-008</t>
  </si>
  <si>
    <t>C-009</t>
  </si>
  <si>
    <t>C-010</t>
  </si>
  <si>
    <t>C-011</t>
  </si>
  <si>
    <t>C-012</t>
  </si>
  <si>
    <t>宮城県</t>
    <rPh sb="0" eb="3">
      <t>ミヤギケン</t>
    </rPh>
    <phoneticPr fontId="4"/>
  </si>
  <si>
    <t>※⑰～㉑のいずれか１つでも○が付いていない場合は補助対象とはなりませんので御注意ください。</t>
    <rPh sb="15" eb="16">
      <t>ツ</t>
    </rPh>
    <rPh sb="21" eb="23">
      <t>バアイ</t>
    </rPh>
    <rPh sb="24" eb="26">
      <t>ホジョ</t>
    </rPh>
    <rPh sb="26" eb="28">
      <t>タイショウ</t>
    </rPh>
    <rPh sb="37" eb="40">
      <t>ゴチュウイ</t>
    </rPh>
    <phoneticPr fontId="4"/>
  </si>
  <si>
    <t>※⑰～㉑のいずれか１つでも○が付いていない場合は補助対象とはなりませんので御注意ください。</t>
    <phoneticPr fontId="4"/>
  </si>
  <si>
    <t>（間接補助事業分）　令和５年度　子ども安全安心対策事業「①送迎用バスの改修支援事業」　所要額調書</t>
    <rPh sb="1" eb="3">
      <t>カンセツ</t>
    </rPh>
    <rPh sb="3" eb="5">
      <t>ホジョ</t>
    </rPh>
    <rPh sb="5" eb="8">
      <t>ジギョウブン</t>
    </rPh>
    <rPh sb="10" eb="12">
      <t>レイワ</t>
    </rPh>
    <rPh sb="13" eb="15">
      <t>ネンド</t>
    </rPh>
    <rPh sb="16" eb="17">
      <t>コ</t>
    </rPh>
    <rPh sb="19" eb="21">
      <t>アンゼン</t>
    </rPh>
    <rPh sb="21" eb="23">
      <t>アンシン</t>
    </rPh>
    <rPh sb="23" eb="25">
      <t>タイサク</t>
    </rPh>
    <rPh sb="25" eb="27">
      <t>ジギョウ</t>
    </rPh>
    <rPh sb="43" eb="46">
      <t>ショヨウガク</t>
    </rPh>
    <rPh sb="46" eb="48">
      <t>チョウショ</t>
    </rPh>
    <phoneticPr fontId="5"/>
  </si>
  <si>
    <t>（間接補助事業分）令和５年度　子ども安全安心対策事業（②及び③の事業）　所要額調書</t>
    <rPh sb="1" eb="8">
      <t>カンセツホジョジギョウブン</t>
    </rPh>
    <rPh sb="15" eb="16">
      <t>コ</t>
    </rPh>
    <rPh sb="18" eb="20">
      <t>アンゼン</t>
    </rPh>
    <rPh sb="20" eb="22">
      <t>アンシン</t>
    </rPh>
    <rPh sb="22" eb="24">
      <t>タイサク</t>
    </rPh>
    <rPh sb="24" eb="26">
      <t>ジギョウ</t>
    </rPh>
    <rPh sb="28" eb="29">
      <t>オヨ</t>
    </rPh>
    <rPh sb="32" eb="34">
      <t>ジギョウ</t>
    </rPh>
    <rPh sb="36" eb="39">
      <t>ショヨウガク</t>
    </rPh>
    <rPh sb="39" eb="41">
      <t>チョウショ</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</si>
</sst>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9">
    <font>
      <sz val="11"/>
      <color theme="1"/>
      <name val="Yu Gothic"/>
      <family val="2"/>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6"/>
      <name val="Yu Gothic"/>
      <family val="3"/>
      <charset val="128"/>
      <scheme val="minor"/>
    </font>
    <font>
      <sz val="6"/>
      <name val="ＭＳ Ｐゴシック"/>
      <family val="3"/>
      <charset val="128"/>
    </font>
    <font>
      <sz val="11"/>
      <name val="ＭＳ Ｐゴシック"/>
      <family val="3"/>
      <charset val="128"/>
    </font>
    <font>
      <sz val="6"/>
      <name val="Yu Gothic"/>
      <family val="2"/>
      <charset val="128"/>
      <scheme val="minor"/>
    </font>
    <font>
      <sz val="11"/>
      <color theme="1"/>
      <name val="ＭＳ ゴシック"/>
      <family val="3"/>
      <charset val="128"/>
    </font>
    <font>
      <sz val="11"/>
      <color theme="1"/>
      <name val="ＭＳ 明朝"/>
      <family val="1"/>
      <charset val="128"/>
    </font>
    <font>
      <b/>
      <sz val="20"/>
      <color theme="1"/>
      <name val="ＭＳ 明朝"/>
      <family val="1"/>
      <charset val="128"/>
    </font>
    <font>
      <sz val="20"/>
      <color theme="1"/>
      <name val="ＭＳ 明朝"/>
      <family val="1"/>
      <charset val="128"/>
    </font>
    <font>
      <sz val="14"/>
      <color theme="1"/>
      <name val="ＭＳ 明朝"/>
      <family val="1"/>
      <charset val="128"/>
    </font>
    <font>
      <sz val="12"/>
      <color theme="1"/>
      <name val="ＭＳ 明朝"/>
      <family val="1"/>
      <charset val="128"/>
    </font>
    <font>
      <b/>
      <sz val="22"/>
      <color theme="1"/>
      <name val="ＭＳ 明朝"/>
      <family val="1"/>
      <charset val="128"/>
    </font>
    <font>
      <sz val="11"/>
      <color theme="1"/>
      <name val="Yu Gothic"/>
      <family val="2"/>
      <scheme val="minor"/>
    </font>
    <font>
      <sz val="10"/>
      <color theme="1"/>
      <name val="ＭＳ 明朝"/>
      <family val="1"/>
      <charset val="128"/>
    </font>
    <font>
      <sz val="9"/>
      <color theme="1"/>
      <name val="ＭＳ 明朝"/>
      <family val="1"/>
      <charset val="128"/>
    </font>
    <font>
      <sz val="11"/>
      <color theme="1"/>
      <name val="Yu Gothic"/>
      <family val="3"/>
      <charset val="128"/>
      <scheme val="minor"/>
    </font>
    <font>
      <sz val="16"/>
      <color theme="1"/>
      <name val="ＭＳ 明朝"/>
      <family val="1"/>
      <charset val="128"/>
    </font>
    <font>
      <sz val="12"/>
      <color theme="1"/>
      <name val="Yu Gothic"/>
      <family val="3"/>
      <charset val="128"/>
      <scheme val="minor"/>
    </font>
    <font>
      <sz val="11"/>
      <color theme="1"/>
      <name val="ＭＳ Ｐゴシック"/>
      <family val="3"/>
      <charset val="128"/>
    </font>
    <font>
      <b/>
      <sz val="12"/>
      <color theme="1"/>
      <name val="ＭＳ 明朝"/>
      <family val="1"/>
      <charset val="128"/>
    </font>
    <font>
      <b/>
      <sz val="11"/>
      <color theme="1"/>
      <name val="ＭＳ 明朝"/>
      <family val="1"/>
      <charset val="128"/>
    </font>
    <font>
      <b/>
      <sz val="12"/>
      <color theme="1"/>
      <name val="ＭＳ ゴシック"/>
      <family val="3"/>
      <charset val="128"/>
    </font>
    <font>
      <b/>
      <sz val="16"/>
      <color theme="1"/>
      <name val="ＭＳ ゴシック"/>
      <family val="3"/>
      <charset val="128"/>
    </font>
    <font>
      <b/>
      <sz val="12"/>
      <color theme="1"/>
      <name val="Yu Gothic"/>
      <family val="3"/>
      <charset val="128"/>
      <scheme val="minor"/>
    </font>
    <font>
      <sz val="16"/>
      <color theme="1"/>
      <name val="ＭＳ ゴシック"/>
      <family val="3"/>
      <charset val="128"/>
    </font>
    <font>
      <sz val="8"/>
      <color theme="1"/>
      <name val="Yu Gothic"/>
      <family val="3"/>
      <charset val="128"/>
      <scheme val="minor"/>
    </font>
  </fonts>
  <fills count="3">
    <fill>
      <patternFill patternType="none"/>
    </fill>
    <fill>
      <patternFill patternType="gray125"/>
    </fill>
    <fill>
      <patternFill patternType="solid">
        <fgColor rgb="FFFFFF00"/>
        <bgColor indexed="64"/>
      </patternFill>
    </fill>
  </fills>
  <borders count="67">
    <border>
      <left/>
      <right/>
      <top/>
      <bottom/>
      <diagonal/>
    </border>
    <border diagonalUp="1">
      <left style="medium">
        <color indexed="64"/>
      </left>
      <right style="medium">
        <color indexed="64"/>
      </right>
      <top/>
      <bottom style="medium">
        <color indexed="64"/>
      </bottom>
      <diagonal style="thin">
        <color indexed="64"/>
      </diagonal>
    </border>
    <border diagonalUp="1">
      <left style="thin">
        <color indexed="64"/>
      </left>
      <right style="medium">
        <color indexed="64"/>
      </right>
      <top/>
      <bottom style="medium">
        <color indexed="64"/>
      </bottom>
      <diagonal style="thin">
        <color indexed="64"/>
      </diagonal>
    </border>
    <border diagonalUp="1">
      <left style="thin">
        <color indexed="64"/>
      </left>
      <right style="thin">
        <color indexed="64"/>
      </right>
      <top/>
      <bottom style="medium">
        <color indexed="64"/>
      </bottom>
      <diagonal style="thin">
        <color indexed="64"/>
      </diagonal>
    </border>
    <border>
      <left style="thin">
        <color indexed="64"/>
      </left>
      <right style="thin">
        <color indexed="64"/>
      </right>
      <top/>
      <bottom style="medium">
        <color indexed="64"/>
      </bottom>
      <diagonal/>
    </border>
    <border diagonalUp="1">
      <left/>
      <right style="thin">
        <color indexed="64"/>
      </right>
      <top/>
      <bottom style="medium">
        <color indexed="64"/>
      </bottom>
      <diagonal style="thin">
        <color indexed="64"/>
      </diagonal>
    </border>
    <border diagonalUp="1">
      <left/>
      <right/>
      <top/>
      <bottom style="medium">
        <color indexed="64"/>
      </bottom>
      <diagonal style="thin">
        <color indexed="64"/>
      </diagonal>
    </border>
    <border>
      <left style="medium">
        <color indexed="64"/>
      </left>
      <right/>
      <top/>
      <bottom style="medium">
        <color indexed="64"/>
      </bottom>
      <diagonal/>
    </border>
    <border>
      <left style="medium">
        <color indexed="64"/>
      </left>
      <right style="medium">
        <color indexed="64"/>
      </right>
      <top style="thin">
        <color indexed="64"/>
      </top>
      <bottom style="medium">
        <color indexed="64"/>
      </bottom>
      <diagonal/>
    </border>
    <border diagonalUp="1">
      <left style="medium">
        <color indexed="64"/>
      </left>
      <right style="medium">
        <color indexed="64"/>
      </right>
      <top style="medium">
        <color indexed="64"/>
      </top>
      <bottom/>
      <diagonal style="thin">
        <color indexed="64"/>
      </diagonal>
    </border>
    <border diagonalUp="1">
      <left style="thin">
        <color indexed="64"/>
      </left>
      <right style="medium">
        <color indexed="64"/>
      </right>
      <top style="medium">
        <color indexed="64"/>
      </top>
      <bottom/>
      <diagonal style="thin">
        <color indexed="64"/>
      </diagonal>
    </border>
    <border diagonalUp="1">
      <left style="thin">
        <color indexed="64"/>
      </left>
      <right style="thin">
        <color indexed="64"/>
      </right>
      <top style="medium">
        <color indexed="64"/>
      </top>
      <bottom/>
      <diagonal style="thin">
        <color indexed="64"/>
      </diagonal>
    </border>
    <border>
      <left/>
      <right style="thin">
        <color indexed="64"/>
      </right>
      <top style="medium">
        <color indexed="64"/>
      </top>
      <bottom/>
      <diagonal/>
    </border>
    <border>
      <left style="thin">
        <color indexed="64"/>
      </left>
      <right style="thin">
        <color indexed="64"/>
      </right>
      <top style="medium">
        <color indexed="64"/>
      </top>
      <bottom/>
      <diagonal/>
    </border>
    <border diagonalUp="1">
      <left/>
      <right style="thin">
        <color indexed="64"/>
      </right>
      <top style="medium">
        <color indexed="64"/>
      </top>
      <bottom/>
      <diagonal style="thin">
        <color indexed="64"/>
      </diagonal>
    </border>
    <border diagonalUp="1">
      <left/>
      <right/>
      <top style="medium">
        <color indexed="64"/>
      </top>
      <bottom/>
      <diagonal style="thin">
        <color indexed="64"/>
      </diagonal>
    </border>
    <border>
      <left style="medium">
        <color indexed="64"/>
      </left>
      <right/>
      <top style="medium">
        <color indexed="64"/>
      </top>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medium">
        <color indexed="64"/>
      </right>
      <top style="medium">
        <color indexed="64"/>
      </top>
      <bottom style="thin">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bottom/>
      <diagonal/>
    </border>
    <border>
      <left style="medium">
        <color indexed="64"/>
      </left>
      <right style="thin">
        <color indexed="64"/>
      </right>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diagonalDown="1">
      <left style="medium">
        <color indexed="64"/>
      </left>
      <right style="thin">
        <color indexed="64"/>
      </right>
      <top style="medium">
        <color indexed="64"/>
      </top>
      <bottom style="medium">
        <color indexed="64"/>
      </bottom>
      <diagonal style="thin">
        <color indexed="64"/>
      </diagonal>
    </border>
    <border>
      <left style="medium">
        <color indexed="64"/>
      </left>
      <right style="medium">
        <color indexed="64"/>
      </right>
      <top style="medium">
        <color indexed="64"/>
      </top>
      <bottom style="medium">
        <color indexed="64"/>
      </bottom>
      <diagonal/>
    </border>
    <border diagonalUp="1">
      <left style="thin">
        <color indexed="64"/>
      </left>
      <right style="thin">
        <color indexed="64"/>
      </right>
      <top/>
      <bottom style="thin">
        <color indexed="64"/>
      </bottom>
      <diagonal style="thin">
        <color indexed="64"/>
      </diagonal>
    </border>
    <border>
      <left style="thin">
        <color indexed="64"/>
      </left>
      <right style="thin">
        <color indexed="64"/>
      </right>
      <top/>
      <bottom style="thin">
        <color indexed="64"/>
      </bottom>
      <diagonal/>
    </border>
    <border diagonalUp="1">
      <left style="thin">
        <color indexed="64"/>
      </left>
      <right style="thin">
        <color indexed="64"/>
      </right>
      <top style="double">
        <color indexed="64"/>
      </top>
      <bottom/>
      <diagonal style="thin">
        <color indexed="64"/>
      </diagonal>
    </border>
    <border>
      <left style="thin">
        <color indexed="64"/>
      </left>
      <right style="thin">
        <color indexed="64"/>
      </right>
      <top style="double">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diagonal/>
    </border>
    <border>
      <left/>
      <right/>
      <top/>
      <bottom style="medium">
        <color indexed="64"/>
      </bottom>
      <diagonal/>
    </border>
    <border>
      <left/>
      <right/>
      <top style="medium">
        <color indexed="64"/>
      </top>
      <bottom style="medium">
        <color indexed="64"/>
      </bottom>
      <diagonal/>
    </border>
    <border>
      <left style="thin">
        <color indexed="64"/>
      </left>
      <right/>
      <top/>
      <bottom/>
      <diagonal/>
    </border>
    <border diagonalUp="1">
      <left style="thin">
        <color indexed="64"/>
      </left>
      <right style="thin">
        <color indexed="64"/>
      </right>
      <top style="medium">
        <color indexed="64"/>
      </top>
      <bottom style="thin">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bottom style="medium">
        <color indexed="64"/>
      </bottom>
      <diagonal/>
    </border>
    <border>
      <left/>
      <right/>
      <top style="medium">
        <color indexed="64"/>
      </top>
      <bottom/>
      <diagonal/>
    </border>
    <border>
      <left style="medium">
        <color indexed="64"/>
      </left>
      <right/>
      <top/>
      <bottom/>
      <diagonal/>
    </border>
    <border>
      <left/>
      <right style="medium">
        <color indexed="64"/>
      </right>
      <top style="medium">
        <color indexed="64"/>
      </top>
      <bottom/>
      <diagonal/>
    </border>
    <border diagonalUp="1">
      <left style="medium">
        <color indexed="64"/>
      </left>
      <right/>
      <top style="medium">
        <color indexed="64"/>
      </top>
      <bottom/>
      <diagonal style="thin">
        <color indexed="64"/>
      </diagonal>
    </border>
    <border diagonalUp="1">
      <left style="medium">
        <color indexed="64"/>
      </left>
      <right/>
      <top/>
      <bottom style="medium">
        <color indexed="64"/>
      </bottom>
      <diagonal style="thin">
        <color indexed="64"/>
      </diagonal>
    </border>
    <border>
      <left/>
      <right style="medium">
        <color indexed="64"/>
      </right>
      <top/>
      <bottom/>
      <diagonal/>
    </border>
  </borders>
  <cellStyleXfs count="13">
    <xf numFmtId="0" fontId="0" fillId="0" borderId="0"/>
    <xf numFmtId="0" fontId="3" fillId="0" borderId="0">
      <alignment vertical="center"/>
    </xf>
    <xf numFmtId="38" fontId="3" fillId="0" borderId="0" applyFont="0" applyFill="0" applyBorder="0" applyAlignment="0" applyProtection="0">
      <alignment vertical="center"/>
    </xf>
    <xf numFmtId="0" fontId="6" fillId="0" borderId="0"/>
    <xf numFmtId="0" fontId="6" fillId="0" borderId="0">
      <alignment vertical="center"/>
    </xf>
    <xf numFmtId="38" fontId="6" fillId="0" borderId="0" applyFont="0" applyFill="0" applyBorder="0" applyAlignment="0" applyProtection="0">
      <alignment vertical="center"/>
    </xf>
    <xf numFmtId="0" fontId="6" fillId="0" borderId="0">
      <alignment vertical="center"/>
    </xf>
    <xf numFmtId="38" fontId="2" fillId="0" borderId="0" applyFont="0" applyFill="0" applyBorder="0" applyAlignment="0" applyProtection="0">
      <alignment vertical="center"/>
    </xf>
    <xf numFmtId="0" fontId="6" fillId="0" borderId="0"/>
    <xf numFmtId="0" fontId="2" fillId="0" borderId="0">
      <alignment vertical="center"/>
    </xf>
    <xf numFmtId="0" fontId="6" fillId="0" borderId="0"/>
    <xf numFmtId="38" fontId="15" fillId="0" borderId="0" applyFont="0" applyFill="0" applyBorder="0" applyAlignment="0" applyProtection="0">
      <alignment vertical="center"/>
    </xf>
    <xf numFmtId="0" fontId="1" fillId="0" borderId="0">
      <alignment vertical="center"/>
    </xf>
  </cellStyleXfs>
  <cellXfs count="221">
    <xf numFmtId="0" fontId="0" fillId="0" borderId="0" xfId="0"/>
    <xf numFmtId="38" fontId="9" fillId="2" borderId="21" xfId="11" applyFont="1" applyFill="1" applyBorder="1">
      <alignment vertical="center"/>
    </xf>
    <xf numFmtId="38" fontId="9" fillId="0" borderId="21" xfId="11" applyFont="1" applyBorder="1">
      <alignment vertical="center"/>
    </xf>
    <xf numFmtId="38" fontId="9" fillId="0" borderId="48" xfId="11" applyFont="1" applyBorder="1">
      <alignment vertical="center"/>
    </xf>
    <xf numFmtId="38" fontId="9" fillId="2" borderId="37" xfId="11" applyFont="1" applyFill="1" applyBorder="1">
      <alignment vertical="center"/>
    </xf>
    <xf numFmtId="38" fontId="9" fillId="2" borderId="48" xfId="11" applyFont="1" applyFill="1" applyBorder="1">
      <alignment vertical="center"/>
    </xf>
    <xf numFmtId="38" fontId="9" fillId="2" borderId="46" xfId="11" applyFont="1" applyFill="1" applyBorder="1">
      <alignment vertical="center"/>
    </xf>
    <xf numFmtId="38" fontId="9" fillId="0" borderId="45" xfId="11" applyFont="1" applyBorder="1" applyAlignment="1">
      <alignment horizontal="right" vertical="center"/>
    </xf>
    <xf numFmtId="38" fontId="9" fillId="0" borderId="43" xfId="11" applyFont="1" applyFill="1" applyBorder="1">
      <alignment vertical="center"/>
    </xf>
    <xf numFmtId="38" fontId="8" fillId="0" borderId="0" xfId="11" applyFont="1" applyAlignment="1">
      <alignment horizontal="left" vertical="center"/>
    </xf>
    <xf numFmtId="38" fontId="12" fillId="0" borderId="0" xfId="11" applyFont="1">
      <alignment vertical="center"/>
    </xf>
    <xf numFmtId="38" fontId="9" fillId="0" borderId="0" xfId="11" applyFont="1">
      <alignment vertical="center"/>
    </xf>
    <xf numFmtId="38" fontId="10" fillId="0" borderId="0" xfId="11" applyFont="1">
      <alignment vertical="center"/>
    </xf>
    <xf numFmtId="38" fontId="9" fillId="0" borderId="21" xfId="11" applyFont="1" applyBorder="1" applyAlignment="1">
      <alignment horizontal="center" vertical="center" wrapText="1"/>
    </xf>
    <xf numFmtId="38" fontId="9" fillId="0" borderId="21" xfId="11" applyFont="1" applyBorder="1" applyAlignment="1">
      <alignment horizontal="center" vertical="center"/>
    </xf>
    <xf numFmtId="38" fontId="9" fillId="0" borderId="49" xfId="11" applyFont="1" applyBorder="1" applyAlignment="1">
      <alignment horizontal="center" vertical="center"/>
    </xf>
    <xf numFmtId="38" fontId="9" fillId="0" borderId="48" xfId="11" applyFont="1" applyBorder="1" applyAlignment="1">
      <alignment horizontal="center" vertical="center" wrapText="1"/>
    </xf>
    <xf numFmtId="38" fontId="9" fillId="0" borderId="0" xfId="11" applyFont="1" applyAlignment="1">
      <alignment horizontal="center" vertical="center"/>
    </xf>
    <xf numFmtId="38" fontId="9" fillId="0" borderId="21" xfId="11" applyFont="1" applyBorder="1" applyAlignment="1">
      <alignment horizontal="right" vertical="center" wrapText="1"/>
    </xf>
    <xf numFmtId="38" fontId="9" fillId="0" borderId="21" xfId="11" applyFont="1" applyBorder="1" applyAlignment="1">
      <alignment horizontal="right" vertical="center"/>
    </xf>
    <xf numFmtId="38" fontId="9" fillId="0" borderId="49" xfId="11" applyFont="1" applyBorder="1" applyAlignment="1">
      <alignment horizontal="right" vertical="center"/>
    </xf>
    <xf numFmtId="38" fontId="9" fillId="0" borderId="0" xfId="11" applyFont="1" applyAlignment="1">
      <alignment horizontal="right" vertical="center"/>
    </xf>
    <xf numFmtId="38" fontId="9" fillId="2" borderId="49" xfId="11" applyFont="1" applyFill="1" applyBorder="1">
      <alignment vertical="center"/>
    </xf>
    <xf numFmtId="38" fontId="9" fillId="2" borderId="47" xfId="11" applyFont="1" applyFill="1" applyBorder="1">
      <alignment vertical="center"/>
    </xf>
    <xf numFmtId="38" fontId="9" fillId="0" borderId="45" xfId="11" applyFont="1" applyBorder="1" applyAlignment="1">
      <alignment horizontal="right" vertical="top" wrapText="1"/>
    </xf>
    <xf numFmtId="38" fontId="9" fillId="0" borderId="43" xfId="11" applyFont="1" applyFill="1" applyBorder="1" applyAlignment="1">
      <alignment vertical="center" wrapText="1"/>
    </xf>
    <xf numFmtId="38" fontId="8" fillId="0" borderId="0" xfId="11" applyFont="1" applyFill="1" applyBorder="1" applyAlignment="1">
      <alignment vertical="center"/>
    </xf>
    <xf numFmtId="38" fontId="8" fillId="0" borderId="0" xfId="11" applyFont="1" applyAlignment="1">
      <alignment horizontal="center" vertical="center"/>
    </xf>
    <xf numFmtId="38" fontId="8" fillId="0" borderId="0" xfId="11" applyFont="1" applyFill="1" applyBorder="1">
      <alignment vertical="center"/>
    </xf>
    <xf numFmtId="38" fontId="9" fillId="0" borderId="0" xfId="11" applyFont="1" applyFill="1" applyBorder="1">
      <alignment vertical="center"/>
    </xf>
    <xf numFmtId="38" fontId="8" fillId="0" borderId="0" xfId="11" applyFont="1">
      <alignment vertical="center"/>
    </xf>
    <xf numFmtId="38" fontId="9" fillId="0" borderId="0" xfId="11" applyFont="1" applyAlignment="1">
      <alignment vertical="center" wrapText="1"/>
    </xf>
    <xf numFmtId="38" fontId="13" fillId="0" borderId="53" xfId="11" applyFont="1" applyBorder="1" applyAlignment="1">
      <alignment horizontal="right" vertical="center"/>
    </xf>
    <xf numFmtId="38" fontId="14" fillId="0" borderId="0" xfId="11" applyFont="1">
      <alignment vertical="center"/>
    </xf>
    <xf numFmtId="38" fontId="16" fillId="0" borderId="21" xfId="11" applyFont="1" applyBorder="1" applyAlignment="1">
      <alignment horizontal="center" vertical="center" wrapText="1"/>
    </xf>
    <xf numFmtId="38" fontId="13" fillId="0" borderId="0" xfId="11" applyFont="1" applyAlignment="1">
      <alignment vertical="center" shrinkToFit="1"/>
    </xf>
    <xf numFmtId="38" fontId="13" fillId="0" borderId="0" xfId="11" applyFont="1">
      <alignment vertical="center"/>
    </xf>
    <xf numFmtId="38" fontId="12" fillId="0" borderId="0" xfId="11" applyFont="1" applyAlignment="1">
      <alignment horizontal="left" vertical="center" shrinkToFit="1"/>
    </xf>
    <xf numFmtId="38" fontId="13" fillId="0" borderId="0" xfId="11" applyFont="1" applyAlignment="1">
      <alignment horizontal="center" vertical="center"/>
    </xf>
    <xf numFmtId="38" fontId="13" fillId="0" borderId="41" xfId="11" applyFont="1" applyBorder="1" applyAlignment="1">
      <alignment vertical="center" wrapText="1" shrinkToFit="1"/>
    </xf>
    <xf numFmtId="38" fontId="17" fillId="0" borderId="21" xfId="11" applyFont="1" applyBorder="1" applyAlignment="1">
      <alignment horizontal="center" vertical="center" wrapText="1"/>
    </xf>
    <xf numFmtId="38" fontId="8" fillId="0" borderId="0" xfId="11" applyFont="1" applyFill="1">
      <alignment vertical="center"/>
    </xf>
    <xf numFmtId="38" fontId="9" fillId="0" borderId="0" xfId="11" applyFont="1" applyFill="1">
      <alignment vertical="center"/>
    </xf>
    <xf numFmtId="38" fontId="18" fillId="0" borderId="0" xfId="11" applyFont="1">
      <alignment vertical="center"/>
    </xf>
    <xf numFmtId="38" fontId="9" fillId="0" borderId="33" xfId="11" applyFont="1" applyFill="1" applyBorder="1" applyAlignment="1">
      <alignment vertical="center" wrapText="1"/>
    </xf>
    <xf numFmtId="38" fontId="13" fillId="0" borderId="0" xfId="11" applyFont="1" applyAlignment="1">
      <alignment vertical="center" wrapText="1" shrinkToFit="1"/>
    </xf>
    <xf numFmtId="38" fontId="19" fillId="0" borderId="0" xfId="11" applyFont="1">
      <alignment vertical="center"/>
    </xf>
    <xf numFmtId="38" fontId="13" fillId="0" borderId="0" xfId="11" applyFont="1" applyFill="1" applyAlignment="1">
      <alignment horizontal="right" vertical="center"/>
    </xf>
    <xf numFmtId="38" fontId="20" fillId="0" borderId="0" xfId="11" applyFont="1">
      <alignment vertical="center"/>
    </xf>
    <xf numFmtId="38" fontId="13" fillId="0" borderId="40" xfId="11" applyFont="1" applyBorder="1" applyAlignment="1">
      <alignment horizontal="center" vertical="center"/>
    </xf>
    <xf numFmtId="38" fontId="13" fillId="0" borderId="32" xfId="11" applyFont="1" applyBorder="1" applyAlignment="1">
      <alignment horizontal="center" vertical="center"/>
    </xf>
    <xf numFmtId="38" fontId="13" fillId="0" borderId="38" xfId="11" applyFont="1" applyBorder="1" applyAlignment="1">
      <alignment horizontal="center" vertical="center"/>
    </xf>
    <xf numFmtId="38" fontId="13" fillId="0" borderId="39" xfId="11" applyFont="1" applyBorder="1" applyAlignment="1">
      <alignment horizontal="center" vertical="center"/>
    </xf>
    <xf numFmtId="38" fontId="13" fillId="0" borderId="0" xfId="11" applyFont="1" applyFill="1" applyBorder="1" applyAlignment="1">
      <alignment horizontal="center" vertical="center"/>
    </xf>
    <xf numFmtId="38" fontId="13" fillId="0" borderId="21" xfId="11" applyFont="1" applyBorder="1" applyAlignment="1">
      <alignment horizontal="center" vertical="center"/>
    </xf>
    <xf numFmtId="38" fontId="13" fillId="0" borderId="20" xfId="11" applyFont="1" applyBorder="1">
      <alignment vertical="center"/>
    </xf>
    <xf numFmtId="38" fontId="13" fillId="0" borderId="0" xfId="11" applyFont="1" applyFill="1" applyBorder="1" applyAlignment="1">
      <alignment vertical="center" shrinkToFit="1"/>
    </xf>
    <xf numFmtId="38" fontId="13" fillId="0" borderId="37" xfId="11" applyFont="1" applyBorder="1" applyAlignment="1">
      <alignment horizontal="center" vertical="center"/>
    </xf>
    <xf numFmtId="38" fontId="13" fillId="0" borderId="36" xfId="11" applyFont="1" applyBorder="1">
      <alignment vertical="center"/>
    </xf>
    <xf numFmtId="38" fontId="13" fillId="0" borderId="19" xfId="11" applyFont="1" applyBorder="1" applyAlignment="1">
      <alignment horizontal="center" vertical="center"/>
    </xf>
    <xf numFmtId="38" fontId="13" fillId="0" borderId="18" xfId="11" applyFont="1" applyBorder="1">
      <alignment vertical="center"/>
    </xf>
    <xf numFmtId="38" fontId="22" fillId="0" borderId="26" xfId="11" applyFont="1" applyBorder="1">
      <alignment vertical="center"/>
    </xf>
    <xf numFmtId="38" fontId="22" fillId="0" borderId="27" xfId="11" applyFont="1" applyBorder="1">
      <alignment vertical="center"/>
    </xf>
    <xf numFmtId="38" fontId="22" fillId="0" borderId="31" xfId="11" applyFont="1" applyBorder="1">
      <alignment vertical="center"/>
    </xf>
    <xf numFmtId="38" fontId="22" fillId="0" borderId="0" xfId="11" applyFont="1" applyFill="1" applyBorder="1">
      <alignment vertical="center"/>
    </xf>
    <xf numFmtId="38" fontId="22" fillId="0" borderId="0" xfId="11" applyFont="1">
      <alignment vertical="center"/>
    </xf>
    <xf numFmtId="38" fontId="13" fillId="0" borderId="0" xfId="11" applyFont="1" applyFill="1">
      <alignment vertical="center"/>
    </xf>
    <xf numFmtId="38" fontId="18" fillId="0" borderId="0" xfId="11" applyFont="1" applyAlignment="1">
      <alignment horizontal="center" vertical="center"/>
    </xf>
    <xf numFmtId="38" fontId="9" fillId="0" borderId="29" xfId="11" applyFont="1" applyBorder="1" applyAlignment="1">
      <alignment horizontal="center" vertical="center"/>
    </xf>
    <xf numFmtId="38" fontId="9" fillId="0" borderId="13" xfId="11" applyFont="1" applyBorder="1" applyAlignment="1">
      <alignment horizontal="center" vertical="center" wrapText="1"/>
    </xf>
    <xf numFmtId="38" fontId="9" fillId="0" borderId="13" xfId="11" applyFont="1" applyBorder="1" applyAlignment="1">
      <alignment horizontal="center" vertical="center"/>
    </xf>
    <xf numFmtId="38" fontId="9" fillId="0" borderId="13" xfId="11" applyFont="1" applyFill="1" applyBorder="1" applyAlignment="1">
      <alignment horizontal="center" vertical="center" wrapText="1"/>
    </xf>
    <xf numFmtId="38" fontId="16" fillId="0" borderId="28" xfId="11" applyFont="1" applyBorder="1" applyAlignment="1">
      <alignment vertical="center" wrapText="1"/>
    </xf>
    <xf numFmtId="38" fontId="18" fillId="0" borderId="0" xfId="11" applyFont="1" applyAlignment="1">
      <alignment horizontal="right" vertical="center"/>
    </xf>
    <xf numFmtId="38" fontId="13" fillId="0" borderId="27" xfId="11" applyFont="1" applyBorder="1" applyAlignment="1">
      <alignment horizontal="right" vertical="center"/>
    </xf>
    <xf numFmtId="38" fontId="13" fillId="0" borderId="4" xfId="11" applyFont="1" applyBorder="1" applyAlignment="1">
      <alignment horizontal="right" vertical="center" wrapText="1"/>
    </xf>
    <xf numFmtId="38" fontId="13" fillId="0" borderId="4" xfId="11" applyFont="1" applyBorder="1" applyAlignment="1">
      <alignment horizontal="right" vertical="center"/>
    </xf>
    <xf numFmtId="38" fontId="13" fillId="0" borderId="4" xfId="11" applyFont="1" applyFill="1" applyBorder="1" applyAlignment="1">
      <alignment horizontal="right" vertical="center" wrapText="1"/>
    </xf>
    <xf numFmtId="38" fontId="13" fillId="0" borderId="25" xfId="11" applyFont="1" applyBorder="1" applyAlignment="1">
      <alignment horizontal="right" vertical="center" wrapText="1"/>
    </xf>
    <xf numFmtId="38" fontId="13" fillId="0" borderId="16" xfId="11" applyFont="1" applyBorder="1" applyAlignment="1">
      <alignment horizontal="right" vertical="center"/>
    </xf>
    <xf numFmtId="38" fontId="13" fillId="0" borderId="12" xfId="11" applyFont="1" applyBorder="1">
      <alignment vertical="center"/>
    </xf>
    <xf numFmtId="38" fontId="9" fillId="0" borderId="13" xfId="11" applyFont="1" applyBorder="1" applyAlignment="1">
      <alignment horizontal="right" vertical="center"/>
    </xf>
    <xf numFmtId="38" fontId="9" fillId="0" borderId="12" xfId="11" applyFont="1" applyBorder="1" applyAlignment="1">
      <alignment horizontal="right" vertical="center"/>
    </xf>
    <xf numFmtId="38" fontId="13" fillId="0" borderId="7" xfId="11" applyFont="1" applyBorder="1">
      <alignment vertical="center"/>
    </xf>
    <xf numFmtId="38" fontId="13" fillId="0" borderId="4" xfId="11" applyFont="1" applyFill="1" applyBorder="1">
      <alignment vertical="center"/>
    </xf>
    <xf numFmtId="38" fontId="22" fillId="0" borderId="0" xfId="11" applyFont="1" applyAlignment="1">
      <alignment horizontal="right" vertical="center"/>
    </xf>
    <xf numFmtId="38" fontId="22" fillId="0" borderId="0" xfId="11" applyFont="1" applyAlignment="1">
      <alignment horizontal="center" vertical="center"/>
    </xf>
    <xf numFmtId="38" fontId="24" fillId="0" borderId="0" xfId="11" applyFont="1" applyAlignment="1">
      <alignment horizontal="right" vertical="center"/>
    </xf>
    <xf numFmtId="38" fontId="24" fillId="0" borderId="0" xfId="11" applyFont="1" applyAlignment="1">
      <alignment horizontal="center" vertical="center"/>
    </xf>
    <xf numFmtId="38" fontId="8" fillId="0" borderId="0" xfId="11" applyFont="1" applyAlignment="1">
      <alignment horizontal="right" vertical="center"/>
    </xf>
    <xf numFmtId="38" fontId="8" fillId="0" borderId="0" xfId="11" applyFont="1" applyAlignment="1">
      <alignment vertical="center"/>
    </xf>
    <xf numFmtId="38" fontId="8" fillId="0" borderId="0" xfId="11" applyFont="1" applyAlignment="1">
      <alignment vertical="center" wrapText="1"/>
    </xf>
    <xf numFmtId="38" fontId="13" fillId="2" borderId="21" xfId="11" applyFont="1" applyFill="1" applyBorder="1" applyAlignment="1">
      <alignment horizontal="right" vertical="center"/>
    </xf>
    <xf numFmtId="38" fontId="13" fillId="0" borderId="21" xfId="11" applyFont="1" applyBorder="1" applyAlignment="1">
      <alignment horizontal="right" vertical="center"/>
    </xf>
    <xf numFmtId="38" fontId="18" fillId="0" borderId="0" xfId="11" applyFont="1" applyAlignment="1">
      <alignment horizontal="right"/>
    </xf>
    <xf numFmtId="38" fontId="13" fillId="0" borderId="23" xfId="11" applyFont="1" applyBorder="1" applyAlignment="1">
      <alignment horizontal="right" vertical="center"/>
    </xf>
    <xf numFmtId="38" fontId="13" fillId="2" borderId="23" xfId="11" applyFont="1" applyFill="1" applyBorder="1" applyAlignment="1">
      <alignment horizontal="right" vertical="center"/>
    </xf>
    <xf numFmtId="38" fontId="9" fillId="0" borderId="17" xfId="11" applyFont="1" applyBorder="1" applyAlignment="1">
      <alignment horizontal="right" vertical="center"/>
    </xf>
    <xf numFmtId="38" fontId="13" fillId="0" borderId="52" xfId="11" applyFont="1" applyBorder="1" applyAlignment="1">
      <alignment horizontal="right" vertical="center"/>
    </xf>
    <xf numFmtId="38" fontId="13" fillId="0" borderId="52" xfId="11" applyFont="1" applyFill="1" applyBorder="1" applyAlignment="1">
      <alignment horizontal="right" vertical="center" wrapText="1"/>
    </xf>
    <xf numFmtId="38" fontId="13" fillId="0" borderId="21" xfId="11" applyFont="1" applyFill="1" applyBorder="1" applyAlignment="1">
      <alignment horizontal="right" vertical="center"/>
    </xf>
    <xf numFmtId="38" fontId="13" fillId="0" borderId="21" xfId="11" applyFont="1" applyBorder="1" applyAlignment="1">
      <alignment vertical="center"/>
    </xf>
    <xf numFmtId="38" fontId="13" fillId="0" borderId="19" xfId="11" applyFont="1" applyBorder="1" applyAlignment="1">
      <alignment vertical="center"/>
    </xf>
    <xf numFmtId="38" fontId="13" fillId="2" borderId="21" xfId="11" applyFont="1" applyFill="1" applyBorder="1" applyAlignment="1">
      <alignment vertical="center"/>
    </xf>
    <xf numFmtId="38" fontId="13" fillId="0" borderId="23" xfId="11" applyFont="1" applyBorder="1" applyAlignment="1">
      <alignment vertical="center"/>
    </xf>
    <xf numFmtId="38" fontId="13" fillId="2" borderId="23" xfId="11" applyFont="1" applyFill="1" applyBorder="1" applyAlignment="1">
      <alignment vertical="center"/>
    </xf>
    <xf numFmtId="38" fontId="18" fillId="0" borderId="0" xfId="11" applyFont="1" applyAlignment="1"/>
    <xf numFmtId="38" fontId="13" fillId="0" borderId="23" xfId="11" applyFont="1" applyFill="1" applyBorder="1" applyAlignment="1">
      <alignment horizontal="right" vertical="center" wrapText="1"/>
    </xf>
    <xf numFmtId="38" fontId="13" fillId="0" borderId="21" xfId="11" applyFont="1" applyFill="1" applyBorder="1" applyAlignment="1">
      <alignment horizontal="right" vertical="center" wrapText="1"/>
    </xf>
    <xf numFmtId="38" fontId="13" fillId="2" borderId="24" xfId="11" applyFont="1" applyFill="1" applyBorder="1" applyAlignment="1">
      <alignment horizontal="left" vertical="center" wrapText="1"/>
    </xf>
    <xf numFmtId="38" fontId="13" fillId="2" borderId="22" xfId="11" applyFont="1" applyFill="1" applyBorder="1" applyAlignment="1">
      <alignment horizontal="left" vertical="center" wrapText="1"/>
    </xf>
    <xf numFmtId="38" fontId="13" fillId="2" borderId="23" xfId="11" applyFont="1" applyFill="1" applyBorder="1" applyAlignment="1">
      <alignment horizontal="right" vertical="center" wrapText="1"/>
    </xf>
    <xf numFmtId="38" fontId="13" fillId="2" borderId="21" xfId="11" applyFont="1" applyFill="1" applyBorder="1" applyAlignment="1">
      <alignment horizontal="right" vertical="center" wrapText="1"/>
    </xf>
    <xf numFmtId="38" fontId="13" fillId="2" borderId="19" xfId="11" applyFont="1" applyFill="1" applyBorder="1" applyAlignment="1">
      <alignment horizontal="right" vertical="center" wrapText="1"/>
    </xf>
    <xf numFmtId="38" fontId="9" fillId="0" borderId="35" xfId="11" applyFont="1" applyBorder="1" applyAlignment="1">
      <alignment horizontal="left" vertical="center" wrapText="1"/>
    </xf>
    <xf numFmtId="38" fontId="13" fillId="0" borderId="0" xfId="11" applyFont="1" applyAlignment="1">
      <alignment horizontal="left" vertical="center" wrapText="1"/>
    </xf>
    <xf numFmtId="38" fontId="13" fillId="2" borderId="58" xfId="11" applyFont="1" applyFill="1" applyBorder="1" applyAlignment="1">
      <alignment horizontal="right" vertical="center"/>
    </xf>
    <xf numFmtId="38" fontId="13" fillId="2" borderId="20" xfId="11" applyFont="1" applyFill="1" applyBorder="1" applyAlignment="1">
      <alignment horizontal="right" vertical="center"/>
    </xf>
    <xf numFmtId="38" fontId="13" fillId="2" borderId="18" xfId="11" applyFont="1" applyFill="1" applyBorder="1" applyAlignment="1">
      <alignment horizontal="right" vertical="center"/>
    </xf>
    <xf numFmtId="38" fontId="13" fillId="0" borderId="60" xfId="11" applyFont="1" applyBorder="1" applyAlignment="1">
      <alignment horizontal="right" vertical="center"/>
    </xf>
    <xf numFmtId="38" fontId="9" fillId="0" borderId="39" xfId="11" applyFont="1" applyBorder="1" applyAlignment="1">
      <alignment horizontal="center" vertical="center"/>
    </xf>
    <xf numFmtId="38" fontId="9" fillId="0" borderId="51" xfId="11" applyFont="1" applyBorder="1" applyAlignment="1">
      <alignment horizontal="center" vertical="center"/>
    </xf>
    <xf numFmtId="38" fontId="9" fillId="0" borderId="50" xfId="11" applyFont="1" applyBorder="1" applyAlignment="1">
      <alignment horizontal="center" vertical="center"/>
    </xf>
    <xf numFmtId="38" fontId="8" fillId="0" borderId="62" xfId="11" applyFont="1" applyBorder="1" applyAlignment="1">
      <alignment vertical="center" wrapText="1"/>
    </xf>
    <xf numFmtId="38" fontId="8" fillId="0" borderId="62" xfId="11" applyFont="1" applyFill="1" applyBorder="1">
      <alignment vertical="center"/>
    </xf>
    <xf numFmtId="38" fontId="8" fillId="0" borderId="7" xfId="11" applyFont="1" applyFill="1" applyBorder="1">
      <alignment vertical="center"/>
    </xf>
    <xf numFmtId="38" fontId="18" fillId="0" borderId="60" xfId="11" applyFont="1" applyBorder="1" applyAlignment="1">
      <alignment horizontal="right" vertical="center"/>
    </xf>
    <xf numFmtId="38" fontId="9" fillId="2" borderId="23" xfId="11" applyFont="1" applyFill="1" applyBorder="1" applyAlignment="1">
      <alignment horizontal="center" vertical="center"/>
    </xf>
    <xf numFmtId="38" fontId="9" fillId="2" borderId="59" xfId="11" applyFont="1" applyFill="1" applyBorder="1" applyAlignment="1">
      <alignment horizontal="center" vertical="center"/>
    </xf>
    <xf numFmtId="38" fontId="18" fillId="2" borderId="58" xfId="11" applyFont="1" applyFill="1" applyBorder="1" applyAlignment="1">
      <alignment horizontal="right" vertical="center"/>
    </xf>
    <xf numFmtId="38" fontId="9" fillId="2" borderId="21" xfId="11" applyFont="1" applyFill="1" applyBorder="1" applyAlignment="1">
      <alignment horizontal="center" vertical="center"/>
    </xf>
    <xf numFmtId="38" fontId="9" fillId="2" borderId="49" xfId="11" applyFont="1" applyFill="1" applyBorder="1" applyAlignment="1">
      <alignment horizontal="center" vertical="center"/>
    </xf>
    <xf numFmtId="38" fontId="18" fillId="2" borderId="20" xfId="11" applyFont="1" applyFill="1" applyBorder="1" applyAlignment="1">
      <alignment horizontal="right" vertical="center"/>
    </xf>
    <xf numFmtId="38" fontId="9" fillId="2" borderId="37" xfId="11" applyFont="1" applyFill="1" applyBorder="1" applyAlignment="1">
      <alignment horizontal="center" vertical="center"/>
    </xf>
    <xf numFmtId="38" fontId="9" fillId="2" borderId="47" xfId="11" applyFont="1" applyFill="1" applyBorder="1" applyAlignment="1">
      <alignment horizontal="center" vertical="center"/>
    </xf>
    <xf numFmtId="38" fontId="18" fillId="2" borderId="18" xfId="11" applyFont="1" applyFill="1" applyBorder="1" applyAlignment="1">
      <alignment horizontal="right" vertical="center"/>
    </xf>
    <xf numFmtId="38" fontId="9" fillId="0" borderId="0" xfId="11" applyFont="1" applyAlignment="1">
      <alignment horizontal="left" vertical="center"/>
    </xf>
    <xf numFmtId="0" fontId="25" fillId="0" borderId="16" xfId="0" applyFont="1" applyBorder="1" applyAlignment="1">
      <alignment vertical="center" wrapText="1"/>
    </xf>
    <xf numFmtId="0" fontId="24" fillId="0" borderId="62" xfId="0" applyFont="1" applyBorder="1" applyAlignment="1">
      <alignment vertical="center"/>
    </xf>
    <xf numFmtId="0" fontId="25" fillId="0" borderId="62" xfId="0" applyFont="1" applyBorder="1" applyAlignment="1">
      <alignment vertical="center"/>
    </xf>
    <xf numFmtId="0" fontId="24" fillId="0" borderId="62" xfId="0" applyFont="1" applyBorder="1" applyAlignment="1">
      <alignment vertical="top"/>
    </xf>
    <xf numFmtId="38" fontId="18" fillId="0" borderId="0" xfId="11" applyFont="1" applyBorder="1">
      <alignment vertical="center"/>
    </xf>
    <xf numFmtId="38" fontId="18" fillId="0" borderId="66" xfId="11" applyFont="1" applyBorder="1">
      <alignment vertical="center"/>
    </xf>
    <xf numFmtId="0" fontId="25" fillId="0" borderId="62" xfId="0" applyFont="1" applyBorder="1" applyAlignment="1">
      <alignment vertical="top" wrapText="1"/>
    </xf>
    <xf numFmtId="0" fontId="24" fillId="0" borderId="0" xfId="0" applyFont="1" applyBorder="1" applyAlignment="1">
      <alignment vertical="center" wrapText="1"/>
    </xf>
    <xf numFmtId="38" fontId="28" fillId="0" borderId="41" xfId="11" applyFont="1" applyBorder="1" applyAlignment="1">
      <alignment horizontal="left" vertical="center" wrapText="1"/>
    </xf>
    <xf numFmtId="38" fontId="13" fillId="0" borderId="55" xfId="11" applyFont="1" applyFill="1" applyBorder="1" applyAlignment="1">
      <alignment horizontal="left" vertical="center" wrapText="1"/>
    </xf>
    <xf numFmtId="38" fontId="13" fillId="0" borderId="52" xfId="11" applyFont="1" applyFill="1" applyBorder="1" applyAlignment="1">
      <alignment horizontal="left" vertical="center" wrapText="1"/>
    </xf>
    <xf numFmtId="58" fontId="13" fillId="0" borderId="50" xfId="11" applyNumberFormat="1" applyFont="1" applyBorder="1" applyAlignment="1">
      <alignment horizontal="left" vertical="center" wrapText="1"/>
    </xf>
    <xf numFmtId="38" fontId="13" fillId="0" borderId="23" xfId="11" applyFont="1" applyFill="1" applyBorder="1" applyAlignment="1">
      <alignment vertical="center"/>
    </xf>
    <xf numFmtId="38" fontId="13" fillId="0" borderId="21" xfId="11" applyFont="1" applyFill="1" applyBorder="1" applyAlignment="1">
      <alignment vertical="center"/>
    </xf>
    <xf numFmtId="38" fontId="9" fillId="0" borderId="48" xfId="11" applyFont="1" applyFill="1" applyBorder="1">
      <alignment vertical="center"/>
    </xf>
    <xf numFmtId="38" fontId="9" fillId="0" borderId="46" xfId="11" applyFont="1" applyFill="1" applyBorder="1">
      <alignment vertical="center"/>
    </xf>
    <xf numFmtId="38" fontId="9" fillId="0" borderId="30" xfId="11" applyFont="1" applyBorder="1" applyAlignment="1">
      <alignment horizontal="right" vertical="center" wrapText="1"/>
    </xf>
    <xf numFmtId="38" fontId="9" fillId="0" borderId="17" xfId="11" applyFont="1" applyBorder="1" applyAlignment="1">
      <alignment horizontal="right" vertical="center"/>
    </xf>
    <xf numFmtId="38" fontId="13" fillId="0" borderId="0" xfId="11" applyFont="1" applyAlignment="1">
      <alignment vertical="center" shrinkToFit="1"/>
    </xf>
    <xf numFmtId="38" fontId="9" fillId="0" borderId="9" xfId="11" applyFont="1" applyBorder="1" applyAlignment="1">
      <alignment horizontal="center" vertical="center"/>
    </xf>
    <xf numFmtId="38" fontId="9" fillId="0" borderId="1" xfId="11" applyFont="1" applyBorder="1" applyAlignment="1">
      <alignment horizontal="center" vertical="center"/>
    </xf>
    <xf numFmtId="38" fontId="9" fillId="0" borderId="17" xfId="11" applyFont="1" applyBorder="1" applyAlignment="1">
      <alignment horizontal="center" vertical="center"/>
    </xf>
    <xf numFmtId="38" fontId="9" fillId="0" borderId="8" xfId="11" applyFont="1" applyBorder="1" applyAlignment="1">
      <alignment horizontal="center" vertical="center"/>
    </xf>
    <xf numFmtId="38" fontId="22" fillId="0" borderId="11" xfId="11" applyFont="1" applyBorder="1">
      <alignment vertical="center"/>
    </xf>
    <xf numFmtId="38" fontId="22" fillId="0" borderId="3" xfId="11" applyFont="1" applyBorder="1">
      <alignment vertical="center"/>
    </xf>
    <xf numFmtId="38" fontId="13" fillId="0" borderId="11" xfId="11" applyFont="1" applyFill="1" applyBorder="1" applyAlignment="1">
      <alignment horizontal="center" vertical="center"/>
    </xf>
    <xf numFmtId="38" fontId="13" fillId="0" borderId="3" xfId="11" applyFont="1" applyFill="1" applyBorder="1" applyAlignment="1">
      <alignment horizontal="center" vertical="center"/>
    </xf>
    <xf numFmtId="38" fontId="13" fillId="0" borderId="10" xfId="11" applyFont="1" applyFill="1" applyBorder="1" applyAlignment="1">
      <alignment horizontal="center" vertical="center"/>
    </xf>
    <xf numFmtId="38" fontId="13" fillId="0" borderId="2" xfId="11" applyFont="1" applyFill="1" applyBorder="1" applyAlignment="1">
      <alignment horizontal="center" vertical="center"/>
    </xf>
    <xf numFmtId="38" fontId="22" fillId="0" borderId="33" xfId="11" applyFont="1" applyBorder="1" applyAlignment="1">
      <alignment horizontal="center" vertical="center"/>
    </xf>
    <xf numFmtId="38" fontId="23" fillId="0" borderId="32" xfId="11" applyFont="1" applyBorder="1" applyAlignment="1">
      <alignment horizontal="center" vertical="center"/>
    </xf>
    <xf numFmtId="38" fontId="9" fillId="0" borderId="35" xfId="11" applyFont="1" applyBorder="1" applyAlignment="1">
      <alignment horizontal="center" vertical="center" wrapText="1" shrinkToFit="1"/>
    </xf>
    <xf numFmtId="38" fontId="9" fillId="0" borderId="27" xfId="11" applyFont="1" applyBorder="1" applyAlignment="1">
      <alignment horizontal="center" vertical="center" wrapText="1" shrinkToFit="1"/>
    </xf>
    <xf numFmtId="38" fontId="9" fillId="0" borderId="35" xfId="11" applyFont="1" applyBorder="1" applyAlignment="1">
      <alignment vertical="center" shrinkToFit="1"/>
    </xf>
    <xf numFmtId="38" fontId="9" fillId="0" borderId="27" xfId="11" applyFont="1" applyBorder="1" applyAlignment="1">
      <alignment vertical="center" shrinkToFit="1"/>
    </xf>
    <xf numFmtId="38" fontId="21" fillId="0" borderId="34" xfId="11" applyFont="1" applyBorder="1" applyAlignment="1">
      <alignment vertical="center" shrinkToFit="1"/>
    </xf>
    <xf numFmtId="38" fontId="21" fillId="0" borderId="26" xfId="11" applyFont="1" applyBorder="1" applyAlignment="1">
      <alignment vertical="center" shrinkToFit="1"/>
    </xf>
    <xf numFmtId="38" fontId="18" fillId="0" borderId="0" xfId="11" applyFont="1" applyAlignment="1">
      <alignment horizontal="right"/>
    </xf>
    <xf numFmtId="38" fontId="22" fillId="0" borderId="15" xfId="11" applyFont="1" applyBorder="1">
      <alignment vertical="center"/>
    </xf>
    <xf numFmtId="38" fontId="22" fillId="0" borderId="6" xfId="11" applyFont="1" applyBorder="1">
      <alignment vertical="center"/>
    </xf>
    <xf numFmtId="38" fontId="22" fillId="0" borderId="14" xfId="11" applyFont="1" applyBorder="1">
      <alignment vertical="center"/>
    </xf>
    <xf numFmtId="38" fontId="22" fillId="0" borderId="5" xfId="11" applyFont="1" applyBorder="1">
      <alignment vertical="center"/>
    </xf>
    <xf numFmtId="38" fontId="22" fillId="0" borderId="56" xfId="11" applyFont="1" applyBorder="1">
      <alignment vertical="center"/>
    </xf>
    <xf numFmtId="38" fontId="22" fillId="0" borderId="57" xfId="11" applyFont="1" applyBorder="1">
      <alignment vertical="center"/>
    </xf>
    <xf numFmtId="38" fontId="10" fillId="0" borderId="0" xfId="11" applyFont="1" applyAlignment="1">
      <alignment horizontal="center" vertical="center" wrapText="1"/>
    </xf>
    <xf numFmtId="38" fontId="11" fillId="0" borderId="0" xfId="11" applyFont="1" applyAlignment="1">
      <alignment horizontal="center" vertical="center" wrapText="1"/>
    </xf>
    <xf numFmtId="38" fontId="13" fillId="0" borderId="35" xfId="11" applyFont="1" applyBorder="1" applyAlignment="1">
      <alignment horizontal="center" vertical="center" wrapText="1" shrinkToFit="1"/>
    </xf>
    <xf numFmtId="38" fontId="13" fillId="0" borderId="27" xfId="11" applyFont="1" applyBorder="1" applyAlignment="1">
      <alignment horizontal="center" vertical="center" wrapText="1" shrinkToFit="1"/>
    </xf>
    <xf numFmtId="38" fontId="13" fillId="0" borderId="33" xfId="11" applyFont="1" applyFill="1" applyBorder="1" applyAlignment="1">
      <alignment horizontal="center" vertical="center" shrinkToFit="1"/>
    </xf>
    <xf numFmtId="38" fontId="13" fillId="0" borderId="38" xfId="11" applyFont="1" applyFill="1" applyBorder="1" applyAlignment="1">
      <alignment horizontal="center" vertical="center" shrinkToFit="1"/>
    </xf>
    <xf numFmtId="38" fontId="9" fillId="0" borderId="33" xfId="11" applyFont="1" applyBorder="1" applyAlignment="1">
      <alignment horizontal="center" vertical="center"/>
    </xf>
    <xf numFmtId="38" fontId="9" fillId="0" borderId="54" xfId="11" applyFont="1" applyBorder="1" applyAlignment="1">
      <alignment horizontal="center" vertical="center"/>
    </xf>
    <xf numFmtId="38" fontId="9" fillId="0" borderId="38" xfId="11" applyFont="1" applyBorder="1" applyAlignment="1">
      <alignment horizontal="center" vertical="center"/>
    </xf>
    <xf numFmtId="38" fontId="9" fillId="0" borderId="64" xfId="11" applyFont="1" applyBorder="1">
      <alignment vertical="center"/>
    </xf>
    <xf numFmtId="38" fontId="9" fillId="0" borderId="15" xfId="11" applyFont="1" applyBorder="1">
      <alignment vertical="center"/>
    </xf>
    <xf numFmtId="38" fontId="9" fillId="0" borderId="65" xfId="11" applyFont="1" applyBorder="1">
      <alignment vertical="center"/>
    </xf>
    <xf numFmtId="38" fontId="9" fillId="0" borderId="6" xfId="11" applyFont="1" applyBorder="1">
      <alignment vertical="center"/>
    </xf>
    <xf numFmtId="38" fontId="18" fillId="0" borderId="10" xfId="11" applyFont="1" applyBorder="1">
      <alignment vertical="center"/>
    </xf>
    <xf numFmtId="38" fontId="18" fillId="0" borderId="2" xfId="11" applyFont="1" applyBorder="1">
      <alignment vertical="center"/>
    </xf>
    <xf numFmtId="0" fontId="24" fillId="0" borderId="0" xfId="0" applyFont="1" applyBorder="1" applyAlignment="1">
      <alignment vertical="center" wrapText="1"/>
    </xf>
    <xf numFmtId="0" fontId="24" fillId="0" borderId="66" xfId="0" applyFont="1" applyBorder="1" applyAlignment="1">
      <alignment vertical="center" wrapText="1"/>
    </xf>
    <xf numFmtId="0" fontId="24" fillId="0" borderId="53" xfId="0" applyFont="1" applyBorder="1" applyAlignment="1">
      <alignment vertical="center" wrapText="1"/>
    </xf>
    <xf numFmtId="0" fontId="24" fillId="0" borderId="31" xfId="0" applyFont="1" applyBorder="1" applyAlignment="1">
      <alignment vertical="center" wrapText="1"/>
    </xf>
    <xf numFmtId="0" fontId="27" fillId="0" borderId="16" xfId="0" applyFont="1" applyBorder="1" applyAlignment="1">
      <alignment vertical="top"/>
    </xf>
    <xf numFmtId="0" fontId="27" fillId="0" borderId="7" xfId="0" applyFont="1" applyBorder="1" applyAlignment="1">
      <alignment vertical="top"/>
    </xf>
    <xf numFmtId="0" fontId="24" fillId="0" borderId="61" xfId="0" applyFont="1" applyBorder="1" applyAlignment="1">
      <alignment vertical="center" wrapText="1"/>
    </xf>
    <xf numFmtId="0" fontId="24" fillId="0" borderId="63" xfId="0" applyFont="1" applyBorder="1" applyAlignment="1">
      <alignment vertical="center" wrapText="1"/>
    </xf>
    <xf numFmtId="0" fontId="24" fillId="0" borderId="0" xfId="0" applyFont="1" applyBorder="1" applyAlignment="1">
      <alignment vertical="center"/>
    </xf>
    <xf numFmtId="0" fontId="24" fillId="0" borderId="66" xfId="0" applyFont="1" applyBorder="1" applyAlignment="1">
      <alignment vertical="center"/>
    </xf>
    <xf numFmtId="0" fontId="24" fillId="0" borderId="0" xfId="0" applyFont="1" applyBorder="1" applyAlignment="1">
      <alignment vertical="top" wrapText="1"/>
    </xf>
    <xf numFmtId="0" fontId="24" fillId="0" borderId="66" xfId="0" applyFont="1" applyBorder="1" applyAlignment="1">
      <alignment vertical="top" wrapText="1"/>
    </xf>
    <xf numFmtId="0" fontId="24" fillId="0" borderId="53" xfId="0" applyFont="1" applyBorder="1" applyAlignment="1">
      <alignment vertical="top" wrapText="1"/>
    </xf>
    <xf numFmtId="0" fontId="24" fillId="0" borderId="31" xfId="0" applyFont="1" applyBorder="1" applyAlignment="1">
      <alignment vertical="top" wrapText="1"/>
    </xf>
    <xf numFmtId="0" fontId="26" fillId="0" borderId="61" xfId="0" applyFont="1" applyBorder="1" applyAlignment="1">
      <alignment vertical="center" wrapText="1"/>
    </xf>
    <xf numFmtId="0" fontId="26" fillId="0" borderId="63" xfId="0" applyFont="1" applyBorder="1" applyAlignment="1">
      <alignment vertical="center" wrapText="1"/>
    </xf>
    <xf numFmtId="38" fontId="9" fillId="0" borderId="44" xfId="11" applyFont="1" applyBorder="1" applyAlignment="1">
      <alignment horizontal="center" vertical="center"/>
    </xf>
    <xf numFmtId="38" fontId="9" fillId="0" borderId="42" xfId="11" applyFont="1" applyBorder="1" applyAlignment="1">
      <alignment horizontal="center" vertical="center"/>
    </xf>
    <xf numFmtId="38" fontId="11" fillId="0" borderId="0" xfId="11" applyFont="1" applyAlignment="1">
      <alignment horizontal="center" vertical="center"/>
    </xf>
    <xf numFmtId="38" fontId="9" fillId="0" borderId="44" xfId="11" applyFont="1" applyBorder="1" applyAlignment="1">
      <alignment horizontal="center" vertical="top" wrapText="1"/>
    </xf>
    <xf numFmtId="38" fontId="9" fillId="0" borderId="42" xfId="11" applyFont="1" applyBorder="1" applyAlignment="1">
      <alignment horizontal="center" vertical="top" wrapText="1"/>
    </xf>
    <xf numFmtId="38" fontId="12" fillId="0" borderId="0" xfId="11" applyFont="1" applyAlignment="1">
      <alignment horizontal="left" vertical="center" shrinkToFit="1"/>
    </xf>
    <xf numFmtId="38" fontId="9" fillId="0" borderId="33" xfId="11" applyFont="1" applyFill="1" applyBorder="1" applyAlignment="1">
      <alignment horizontal="center" vertical="center"/>
    </xf>
    <xf numFmtId="38" fontId="9" fillId="0" borderId="54" xfId="11" applyFont="1" applyFill="1" applyBorder="1" applyAlignment="1">
      <alignment horizontal="center" vertical="center"/>
    </xf>
    <xf numFmtId="38" fontId="9" fillId="0" borderId="38" xfId="11" applyFont="1" applyFill="1" applyBorder="1" applyAlignment="1">
      <alignment horizontal="center" vertical="center"/>
    </xf>
  </cellXfs>
  <cellStyles count="13">
    <cellStyle name="桁区切り" xfId="11" builtinId="6"/>
    <cellStyle name="桁区切り 2" xfId="5"/>
    <cellStyle name="桁区切り 5" xfId="2"/>
    <cellStyle name="桁区切り 6" xfId="7"/>
    <cellStyle name="標準" xfId="0" builtinId="0"/>
    <cellStyle name="標準 10" xfId="10"/>
    <cellStyle name="標準 12" xfId="8"/>
    <cellStyle name="標準 13" xfId="3"/>
    <cellStyle name="標準 2" xfId="12"/>
    <cellStyle name="標準 2 2 3" xfId="1"/>
    <cellStyle name="標準 2 3" xfId="4"/>
    <cellStyle name="標準 27" xfId="6"/>
    <cellStyle name="標準 7"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31</xdr:col>
      <xdr:colOff>73025</xdr:colOff>
      <xdr:row>1</xdr:row>
      <xdr:rowOff>187325</xdr:rowOff>
    </xdr:from>
    <xdr:to>
      <xdr:col>43</xdr:col>
      <xdr:colOff>49213</xdr:colOff>
      <xdr:row>4</xdr:row>
      <xdr:rowOff>611981</xdr:rowOff>
    </xdr:to>
    <xdr:sp macro="" textlink="">
      <xdr:nvSpPr>
        <xdr:cNvPr id="2" name="正方形/長方形 1">
          <a:extLst>
            <a:ext uri="{FF2B5EF4-FFF2-40B4-BE49-F238E27FC236}">
              <a16:creationId xmlns:a16="http://schemas.microsoft.com/office/drawing/2014/main" id="{8DE0BC80-E3ED-4FE6-A812-ABBCD50C9F32}"/>
            </a:ext>
          </a:extLst>
        </xdr:cNvPr>
        <xdr:cNvSpPr/>
      </xdr:nvSpPr>
      <xdr:spPr>
        <a:xfrm>
          <a:off x="28895675" y="415925"/>
          <a:ext cx="8205788" cy="1262856"/>
        </a:xfrm>
        <a:prstGeom prst="rect">
          <a:avLst/>
        </a:prstGeom>
        <a:solidFill>
          <a:schemeClr val="bg2"/>
        </a:solid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b="1" baseline="0">
              <a:solidFill>
                <a:srgbClr val="FFFF00"/>
              </a:solidFill>
            </a:rPr>
            <a:t>黄色</a:t>
          </a:r>
          <a:r>
            <a:rPr kumimoji="1" lang="ja-JP" altLang="en-US" sz="2400" b="1" baseline="0">
              <a:solidFill>
                <a:schemeClr val="tx1"/>
              </a:solidFill>
            </a:rPr>
            <a:t>で塗りつぶされた部分のみ記入してください</a:t>
          </a:r>
          <a:endParaRPr kumimoji="1" lang="en-US" altLang="ja-JP" sz="2400" b="1" baseline="0">
            <a:solidFill>
              <a:schemeClr val="tx1"/>
            </a:solidFill>
          </a:endParaRPr>
        </a:p>
        <a:p>
          <a:pPr algn="l"/>
          <a:r>
            <a:rPr kumimoji="1" lang="ja-JP" altLang="en-US" sz="2400" b="1" baseline="0">
              <a:solidFill>
                <a:schemeClr val="tx1"/>
              </a:solidFill>
            </a:rPr>
            <a:t>（</a:t>
          </a:r>
          <a:r>
            <a:rPr kumimoji="1" lang="en-US" altLang="ja-JP" sz="2400" b="1" baseline="0">
              <a:solidFill>
                <a:schemeClr val="tx1"/>
              </a:solidFill>
            </a:rPr>
            <a:t>※</a:t>
          </a:r>
          <a:r>
            <a:rPr kumimoji="1" lang="ja-JP" altLang="en-US" sz="2400" b="1" baseline="0">
              <a:solidFill>
                <a:schemeClr val="tx1"/>
              </a:solidFill>
            </a:rPr>
            <a:t>白で塗りつぶしている部分は数式が入っています</a:t>
          </a:r>
          <a:r>
            <a:rPr kumimoji="1" lang="ja-JP" altLang="en-US" sz="1800" b="1" baseline="0">
              <a:solidFill>
                <a:schemeClr val="tx1"/>
              </a:solidFill>
            </a:rPr>
            <a:t>）</a:t>
          </a:r>
          <a:endParaRPr kumimoji="1" lang="en-US" altLang="ja-JP" sz="1800" b="1" baseline="0">
            <a:solidFill>
              <a:schemeClr val="tx1"/>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18</xdr:col>
      <xdr:colOff>190500</xdr:colOff>
      <xdr:row>0</xdr:row>
      <xdr:rowOff>122464</xdr:rowOff>
    </xdr:from>
    <xdr:to>
      <xdr:col>30</xdr:col>
      <xdr:colOff>193902</xdr:colOff>
      <xdr:row>4</xdr:row>
      <xdr:rowOff>433727</xdr:rowOff>
    </xdr:to>
    <xdr:sp macro="" textlink="">
      <xdr:nvSpPr>
        <xdr:cNvPr id="2" name="正方形/長方形 1">
          <a:extLst>
            <a:ext uri="{FF2B5EF4-FFF2-40B4-BE49-F238E27FC236}">
              <a16:creationId xmlns:a16="http://schemas.microsoft.com/office/drawing/2014/main" id="{E9DC4454-3A14-4ADA-A969-0148C8D90142}"/>
            </a:ext>
          </a:extLst>
        </xdr:cNvPr>
        <xdr:cNvSpPr/>
      </xdr:nvSpPr>
      <xdr:spPr>
        <a:xfrm>
          <a:off x="18383250" y="122464"/>
          <a:ext cx="8167688" cy="1250156"/>
        </a:xfrm>
        <a:prstGeom prst="rect">
          <a:avLst/>
        </a:prstGeom>
        <a:solidFill>
          <a:schemeClr val="bg2"/>
        </a:solid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b="1" baseline="0">
              <a:solidFill>
                <a:srgbClr val="FFFF00"/>
              </a:solidFill>
            </a:rPr>
            <a:t>黄色</a:t>
          </a:r>
          <a:r>
            <a:rPr kumimoji="1" lang="ja-JP" altLang="en-US" sz="2400" b="1" baseline="0">
              <a:solidFill>
                <a:schemeClr val="tx1"/>
              </a:solidFill>
            </a:rPr>
            <a:t>で塗りつぶされた部分のみ記入してください</a:t>
          </a:r>
          <a:endParaRPr kumimoji="1" lang="en-US" altLang="ja-JP" sz="2400" b="1" baseline="0">
            <a:solidFill>
              <a:schemeClr val="tx1"/>
            </a:solidFill>
          </a:endParaRPr>
        </a:p>
        <a:p>
          <a:pPr algn="l"/>
          <a:r>
            <a:rPr kumimoji="1" lang="ja-JP" altLang="en-US" sz="2400" b="1" baseline="0">
              <a:solidFill>
                <a:schemeClr val="tx1"/>
              </a:solidFill>
            </a:rPr>
            <a:t>（</a:t>
          </a:r>
          <a:r>
            <a:rPr kumimoji="1" lang="en-US" altLang="ja-JP" sz="2400" b="1" baseline="0">
              <a:solidFill>
                <a:schemeClr val="tx1"/>
              </a:solidFill>
            </a:rPr>
            <a:t>※</a:t>
          </a:r>
          <a:r>
            <a:rPr kumimoji="1" lang="ja-JP" altLang="en-US" sz="2400" b="1" baseline="0">
              <a:solidFill>
                <a:schemeClr val="tx1"/>
              </a:solidFill>
            </a:rPr>
            <a:t>白で塗りつぶしている部分は数式が入っています</a:t>
          </a:r>
          <a:r>
            <a:rPr kumimoji="1" lang="ja-JP" altLang="en-US" sz="1800" b="1" baseline="0">
              <a:solidFill>
                <a:schemeClr val="tx1"/>
              </a:solidFill>
            </a:rPr>
            <a:t>）</a:t>
          </a:r>
          <a:endParaRPr kumimoji="1" lang="en-US" altLang="ja-JP" sz="1800" b="1" baseline="0">
            <a:solidFill>
              <a:schemeClr val="tx1"/>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enlsv\&#29983;&#28079;&#23398;&#32722;&#35506;&#20849;&#36890;\&#23478;&#24237;&#25391;&#33288;\&#12415;&#12406;&#65306;&#12487;&#12473;&#12463;&#12488;&#12483;&#12503;&#12501;&#12457;&#12523;&#12480;&#12540;\&#37117;&#36947;&#24220;&#30476;&#29031;&#20250;\&#20877;&#22996;&#35351;&#21332;&#35696;&#20250;&#35519;&#12409;\&#65296;&#65304;&#33576;&#22478;&#30476;&#65306;&#21029;&#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集計表１"/>
      <sheetName val="集計表２"/>
      <sheetName val="Sheet2"/>
      <sheetName val="リスト参照"/>
      <sheetName val="Sheet1"/>
      <sheetName val="様式2-1-①・②"/>
      <sheetName val="リスト"/>
      <sheetName val="参考"/>
      <sheetName val="Sheet3"/>
    </sheetNames>
    <sheetDataSet>
      <sheetData sheetId="0" refreshError="1"/>
      <sheetData sheetId="1" refreshError="1">
        <row r="4">
          <cell r="E4" t="str">
            <v>協議会</v>
          </cell>
          <cell r="F4" t="str">
            <v>サポーターリーダー</v>
          </cell>
          <cell r="G4">
            <v>0</v>
          </cell>
          <cell r="H4">
            <v>0</v>
          </cell>
          <cell r="I4">
            <v>0</v>
          </cell>
          <cell r="J4">
            <v>0</v>
          </cell>
          <cell r="K4">
            <v>0</v>
          </cell>
          <cell r="L4">
            <v>0</v>
          </cell>
          <cell r="M4">
            <v>0</v>
          </cell>
          <cell r="N4">
            <v>0</v>
          </cell>
          <cell r="O4">
            <v>0</v>
          </cell>
          <cell r="P4">
            <v>0</v>
          </cell>
          <cell r="Q4">
            <v>0</v>
          </cell>
          <cell r="R4" t="str">
            <v>サポーターリーダー</v>
          </cell>
        </row>
        <row r="5">
          <cell r="C5" t="str">
            <v>諸謝金</v>
          </cell>
          <cell r="D5" t="str">
            <v>旅費</v>
          </cell>
          <cell r="E5" t="str">
            <v>消耗品費</v>
          </cell>
          <cell r="F5" t="str">
            <v>印刷製本</v>
          </cell>
          <cell r="G5" t="str">
            <v>通信運搬</v>
          </cell>
          <cell r="H5" t="str">
            <v>借料損料</v>
          </cell>
          <cell r="I5" t="str">
            <v>会議費</v>
          </cell>
          <cell r="J5" t="str">
            <v>賃金</v>
          </cell>
          <cell r="K5" t="str">
            <v>保険料</v>
          </cell>
          <cell r="L5" t="str">
            <v>雑役務</v>
          </cell>
          <cell r="M5" t="str">
            <v>小計</v>
          </cell>
          <cell r="N5" t="str">
            <v>講座数</v>
          </cell>
          <cell r="O5" t="str">
            <v>リーダー</v>
          </cell>
          <cell r="P5" t="str">
            <v>諸謝金</v>
          </cell>
          <cell r="Q5" t="str">
            <v>旅費</v>
          </cell>
          <cell r="R5" t="str">
            <v>消耗品費</v>
          </cell>
          <cell r="S5" t="str">
            <v>印刷製本</v>
          </cell>
          <cell r="T5" t="str">
            <v>通信運搬</v>
          </cell>
          <cell r="U5" t="str">
            <v>借料損料</v>
          </cell>
          <cell r="V5" t="str">
            <v>会議費</v>
          </cell>
          <cell r="W5" t="str">
            <v>賃金</v>
          </cell>
          <cell r="X5" t="str">
            <v>保険料</v>
          </cell>
          <cell r="Y5" t="str">
            <v>雑役務</v>
          </cell>
          <cell r="Z5" t="str">
            <v>小計</v>
          </cell>
          <cell r="AA5" t="str">
            <v>講座数</v>
          </cell>
          <cell r="AB5" t="str">
            <v>総回数</v>
          </cell>
          <cell r="AC5" t="str">
            <v>諸謝金</v>
          </cell>
          <cell r="AD5" t="str">
            <v>旅費</v>
          </cell>
        </row>
        <row r="6">
          <cell r="A6">
            <v>1</v>
          </cell>
          <cell r="B6" t="str">
            <v>　水戸市</v>
          </cell>
          <cell r="C6">
            <v>0</v>
          </cell>
          <cell r="D6">
            <v>0</v>
          </cell>
          <cell r="E6">
            <v>0</v>
          </cell>
          <cell r="F6">
            <v>0</v>
          </cell>
          <cell r="G6">
            <v>0</v>
          </cell>
          <cell r="H6">
            <v>0</v>
          </cell>
          <cell r="I6">
            <v>0</v>
          </cell>
          <cell r="J6">
            <v>0</v>
          </cell>
          <cell r="K6">
            <v>0</v>
          </cell>
          <cell r="L6">
            <v>0</v>
          </cell>
          <cell r="M6">
            <v>0</v>
          </cell>
          <cell r="N6">
            <v>0</v>
          </cell>
          <cell r="O6">
            <v>0</v>
          </cell>
          <cell r="P6">
            <v>0</v>
          </cell>
          <cell r="Q6">
            <v>0</v>
          </cell>
          <cell r="R6">
            <v>0</v>
          </cell>
          <cell r="S6">
            <v>0</v>
          </cell>
          <cell r="T6">
            <v>0</v>
          </cell>
          <cell r="U6">
            <v>0</v>
          </cell>
          <cell r="V6">
            <v>0</v>
          </cell>
          <cell r="W6">
            <v>0</v>
          </cell>
          <cell r="X6">
            <v>0</v>
          </cell>
          <cell r="Y6">
            <v>0</v>
          </cell>
          <cell r="Z6">
            <v>0</v>
          </cell>
        </row>
        <row r="7">
          <cell r="A7">
            <v>2</v>
          </cell>
          <cell r="B7" t="str">
            <v>　日立市</v>
          </cell>
          <cell r="C7">
            <v>0</v>
          </cell>
          <cell r="D7">
            <v>0</v>
          </cell>
          <cell r="E7">
            <v>0</v>
          </cell>
          <cell r="F7">
            <v>0</v>
          </cell>
          <cell r="G7">
            <v>0</v>
          </cell>
          <cell r="H7">
            <v>0</v>
          </cell>
          <cell r="I7">
            <v>0</v>
          </cell>
          <cell r="J7">
            <v>0</v>
          </cell>
          <cell r="K7">
            <v>0</v>
          </cell>
          <cell r="L7">
            <v>0</v>
          </cell>
          <cell r="M7">
            <v>0</v>
          </cell>
          <cell r="N7">
            <v>0</v>
          </cell>
          <cell r="O7">
            <v>0</v>
          </cell>
          <cell r="P7">
            <v>0</v>
          </cell>
          <cell r="Q7">
            <v>0</v>
          </cell>
          <cell r="R7">
            <v>0</v>
          </cell>
          <cell r="S7">
            <v>0</v>
          </cell>
          <cell r="T7">
            <v>0</v>
          </cell>
          <cell r="U7">
            <v>0</v>
          </cell>
          <cell r="V7">
            <v>0</v>
          </cell>
          <cell r="W7">
            <v>0</v>
          </cell>
          <cell r="X7">
            <v>0</v>
          </cell>
          <cell r="Y7">
            <v>0</v>
          </cell>
          <cell r="Z7">
            <v>0</v>
          </cell>
        </row>
        <row r="8">
          <cell r="A8">
            <v>3</v>
          </cell>
          <cell r="B8" t="str">
            <v>　土浦市</v>
          </cell>
          <cell r="C8">
            <v>18000</v>
          </cell>
          <cell r="D8">
            <v>10600</v>
          </cell>
          <cell r="E8">
            <v>10600</v>
          </cell>
          <cell r="F8">
            <v>37217</v>
          </cell>
          <cell r="G8">
            <v>0</v>
          </cell>
          <cell r="H8">
            <v>17</v>
          </cell>
          <cell r="I8">
            <v>8617</v>
          </cell>
          <cell r="J8">
            <v>119000</v>
          </cell>
          <cell r="K8">
            <v>0</v>
          </cell>
          <cell r="L8">
            <v>0</v>
          </cell>
          <cell r="M8">
            <v>37217</v>
          </cell>
          <cell r="N8">
            <v>0</v>
          </cell>
          <cell r="O8">
            <v>0</v>
          </cell>
          <cell r="P8">
            <v>0</v>
          </cell>
          <cell r="Q8">
            <v>0</v>
          </cell>
          <cell r="R8">
            <v>0</v>
          </cell>
          <cell r="S8">
            <v>0</v>
          </cell>
          <cell r="T8">
            <v>0</v>
          </cell>
          <cell r="U8">
            <v>0</v>
          </cell>
          <cell r="V8">
            <v>0</v>
          </cell>
          <cell r="W8">
            <v>0</v>
          </cell>
          <cell r="X8">
            <v>0</v>
          </cell>
          <cell r="Y8">
            <v>0</v>
          </cell>
          <cell r="Z8">
            <v>0</v>
          </cell>
          <cell r="AA8">
            <v>17</v>
          </cell>
          <cell r="AB8">
            <v>17</v>
          </cell>
          <cell r="AC8">
            <v>119000</v>
          </cell>
        </row>
        <row r="9">
          <cell r="A9">
            <v>4</v>
          </cell>
          <cell r="B9" t="str">
            <v>　古河市</v>
          </cell>
          <cell r="C9">
            <v>0</v>
          </cell>
          <cell r="D9">
            <v>0</v>
          </cell>
          <cell r="E9">
            <v>0</v>
          </cell>
          <cell r="F9">
            <v>0</v>
          </cell>
          <cell r="G9">
            <v>0</v>
          </cell>
          <cell r="H9">
            <v>0</v>
          </cell>
          <cell r="I9">
            <v>0</v>
          </cell>
          <cell r="J9">
            <v>0</v>
          </cell>
          <cell r="K9">
            <v>0</v>
          </cell>
          <cell r="L9">
            <v>0</v>
          </cell>
          <cell r="M9">
            <v>0</v>
          </cell>
          <cell r="N9">
            <v>0</v>
          </cell>
          <cell r="O9">
            <v>0</v>
          </cell>
          <cell r="P9">
            <v>0</v>
          </cell>
          <cell r="Q9">
            <v>0</v>
          </cell>
          <cell r="R9">
            <v>0</v>
          </cell>
          <cell r="S9">
            <v>0</v>
          </cell>
          <cell r="T9">
            <v>0</v>
          </cell>
          <cell r="U9">
            <v>0</v>
          </cell>
          <cell r="V9">
            <v>0</v>
          </cell>
          <cell r="W9">
            <v>0</v>
          </cell>
          <cell r="X9">
            <v>0</v>
          </cell>
          <cell r="Y9">
            <v>0</v>
          </cell>
          <cell r="Z9">
            <v>0</v>
          </cell>
        </row>
        <row r="10">
          <cell r="A10">
            <v>5</v>
          </cell>
          <cell r="B10" t="str">
            <v>　石岡市</v>
          </cell>
          <cell r="C10">
            <v>18000</v>
          </cell>
          <cell r="D10">
            <v>2000</v>
          </cell>
          <cell r="E10">
            <v>2000</v>
          </cell>
          <cell r="F10">
            <v>0</v>
          </cell>
          <cell r="G10">
            <v>13</v>
          </cell>
          <cell r="H10">
            <v>13</v>
          </cell>
          <cell r="I10">
            <v>195000</v>
          </cell>
          <cell r="J10">
            <v>0</v>
          </cell>
          <cell r="K10">
            <v>0</v>
          </cell>
          <cell r="L10">
            <v>0</v>
          </cell>
          <cell r="M10">
            <v>20000</v>
          </cell>
          <cell r="N10">
            <v>0</v>
          </cell>
          <cell r="O10">
            <v>0</v>
          </cell>
          <cell r="P10">
            <v>0</v>
          </cell>
          <cell r="Q10">
            <v>0</v>
          </cell>
          <cell r="R10">
            <v>0</v>
          </cell>
          <cell r="S10">
            <v>0</v>
          </cell>
          <cell r="T10">
            <v>0</v>
          </cell>
          <cell r="U10">
            <v>0</v>
          </cell>
          <cell r="V10">
            <v>0</v>
          </cell>
          <cell r="W10">
            <v>0</v>
          </cell>
          <cell r="X10">
            <v>0</v>
          </cell>
          <cell r="Y10">
            <v>0</v>
          </cell>
          <cell r="Z10">
            <v>0</v>
          </cell>
          <cell r="AA10">
            <v>13</v>
          </cell>
          <cell r="AB10">
            <v>13</v>
          </cell>
          <cell r="AC10">
            <v>195000</v>
          </cell>
        </row>
        <row r="11">
          <cell r="A11">
            <v>6</v>
          </cell>
          <cell r="B11" t="str">
            <v>　下館市</v>
          </cell>
          <cell r="C11">
            <v>0</v>
          </cell>
          <cell r="D11">
            <v>0</v>
          </cell>
          <cell r="E11">
            <v>0</v>
          </cell>
          <cell r="F11">
            <v>0</v>
          </cell>
          <cell r="G11">
            <v>0</v>
          </cell>
          <cell r="H11">
            <v>0</v>
          </cell>
          <cell r="I11">
            <v>0</v>
          </cell>
          <cell r="J11">
            <v>0</v>
          </cell>
          <cell r="K11">
            <v>0</v>
          </cell>
          <cell r="L11">
            <v>0</v>
          </cell>
          <cell r="M11">
            <v>0</v>
          </cell>
          <cell r="N11">
            <v>0</v>
          </cell>
          <cell r="O11">
            <v>0</v>
          </cell>
          <cell r="P11">
            <v>0</v>
          </cell>
          <cell r="Q11">
            <v>0</v>
          </cell>
          <cell r="R11">
            <v>0</v>
          </cell>
          <cell r="S11">
            <v>0</v>
          </cell>
          <cell r="T11">
            <v>0</v>
          </cell>
          <cell r="U11">
            <v>0</v>
          </cell>
          <cell r="V11">
            <v>0</v>
          </cell>
          <cell r="W11">
            <v>0</v>
          </cell>
          <cell r="X11">
            <v>0</v>
          </cell>
          <cell r="Y11">
            <v>0</v>
          </cell>
          <cell r="Z11">
            <v>0</v>
          </cell>
        </row>
        <row r="12">
          <cell r="A12">
            <v>7</v>
          </cell>
          <cell r="B12" t="str">
            <v>　結城市</v>
          </cell>
          <cell r="C12">
            <v>4000</v>
          </cell>
          <cell r="D12">
            <v>4000</v>
          </cell>
          <cell r="E12">
            <v>4000</v>
          </cell>
          <cell r="F12">
            <v>18000</v>
          </cell>
          <cell r="G12">
            <v>4000</v>
          </cell>
          <cell r="H12">
            <v>2000</v>
          </cell>
          <cell r="I12">
            <v>18000</v>
          </cell>
          <cell r="J12">
            <v>10</v>
          </cell>
          <cell r="K12">
            <v>50000</v>
          </cell>
          <cell r="L12">
            <v>2000</v>
          </cell>
          <cell r="M12">
            <v>28000</v>
          </cell>
          <cell r="N12">
            <v>0</v>
          </cell>
          <cell r="O12">
            <v>0</v>
          </cell>
          <cell r="P12">
            <v>0</v>
          </cell>
          <cell r="Q12">
            <v>0</v>
          </cell>
          <cell r="R12">
            <v>0</v>
          </cell>
          <cell r="S12">
            <v>0</v>
          </cell>
          <cell r="T12">
            <v>0</v>
          </cell>
          <cell r="U12">
            <v>0</v>
          </cell>
          <cell r="V12">
            <v>0</v>
          </cell>
          <cell r="W12">
            <v>0</v>
          </cell>
          <cell r="X12">
            <v>0</v>
          </cell>
          <cell r="Y12">
            <v>0</v>
          </cell>
          <cell r="Z12">
            <v>0</v>
          </cell>
          <cell r="AA12">
            <v>10</v>
          </cell>
          <cell r="AB12">
            <v>10</v>
          </cell>
          <cell r="AC12">
            <v>50000</v>
          </cell>
          <cell r="AD12">
            <v>2000</v>
          </cell>
        </row>
        <row r="13">
          <cell r="A13">
            <v>8</v>
          </cell>
          <cell r="B13" t="str">
            <v>　龍ヶ崎市</v>
          </cell>
          <cell r="C13">
            <v>8000</v>
          </cell>
          <cell r="D13">
            <v>8000</v>
          </cell>
          <cell r="E13">
            <v>35000</v>
          </cell>
          <cell r="F13">
            <v>100000</v>
          </cell>
          <cell r="G13">
            <v>18240</v>
          </cell>
          <cell r="H13">
            <v>0</v>
          </cell>
          <cell r="I13">
            <v>17</v>
          </cell>
          <cell r="J13">
            <v>17</v>
          </cell>
          <cell r="K13">
            <v>340000</v>
          </cell>
          <cell r="L13">
            <v>0</v>
          </cell>
          <cell r="M13">
            <v>161240</v>
          </cell>
          <cell r="N13">
            <v>0</v>
          </cell>
          <cell r="O13">
            <v>0</v>
          </cell>
          <cell r="P13">
            <v>0</v>
          </cell>
          <cell r="Q13">
            <v>0</v>
          </cell>
          <cell r="R13">
            <v>0</v>
          </cell>
          <cell r="S13">
            <v>0</v>
          </cell>
          <cell r="T13">
            <v>0</v>
          </cell>
          <cell r="U13">
            <v>0</v>
          </cell>
          <cell r="V13">
            <v>0</v>
          </cell>
          <cell r="W13">
            <v>0</v>
          </cell>
          <cell r="X13">
            <v>0</v>
          </cell>
          <cell r="Y13">
            <v>0</v>
          </cell>
          <cell r="Z13">
            <v>0</v>
          </cell>
          <cell r="AA13">
            <v>17</v>
          </cell>
          <cell r="AB13">
            <v>17</v>
          </cell>
          <cell r="AC13">
            <v>340000</v>
          </cell>
        </row>
        <row r="14">
          <cell r="A14">
            <v>9</v>
          </cell>
          <cell r="B14" t="str">
            <v>　下妻市</v>
          </cell>
          <cell r="C14">
            <v>32000</v>
          </cell>
          <cell r="D14">
            <v>20000</v>
          </cell>
          <cell r="E14">
            <v>4800</v>
          </cell>
          <cell r="F14">
            <v>20000</v>
          </cell>
          <cell r="G14">
            <v>0</v>
          </cell>
          <cell r="H14">
            <v>2</v>
          </cell>
          <cell r="I14">
            <v>4800</v>
          </cell>
          <cell r="J14">
            <v>52000</v>
          </cell>
          <cell r="K14">
            <v>0</v>
          </cell>
          <cell r="L14">
            <v>0</v>
          </cell>
          <cell r="M14">
            <v>56800</v>
          </cell>
          <cell r="N14">
            <v>0</v>
          </cell>
          <cell r="O14">
            <v>0</v>
          </cell>
          <cell r="P14">
            <v>0</v>
          </cell>
          <cell r="Q14">
            <v>0</v>
          </cell>
          <cell r="R14">
            <v>0</v>
          </cell>
          <cell r="S14">
            <v>0</v>
          </cell>
          <cell r="T14">
            <v>0</v>
          </cell>
          <cell r="U14">
            <v>0</v>
          </cell>
          <cell r="V14">
            <v>0</v>
          </cell>
          <cell r="W14">
            <v>0</v>
          </cell>
          <cell r="X14">
            <v>0</v>
          </cell>
          <cell r="Y14">
            <v>0</v>
          </cell>
          <cell r="Z14">
            <v>0</v>
          </cell>
          <cell r="AA14">
            <v>2</v>
          </cell>
          <cell r="AB14">
            <v>2</v>
          </cell>
          <cell r="AC14">
            <v>52000</v>
          </cell>
        </row>
        <row r="15">
          <cell r="A15">
            <v>10</v>
          </cell>
          <cell r="B15" t="str">
            <v>　水海道市</v>
          </cell>
          <cell r="C15">
            <v>30000</v>
          </cell>
          <cell r="D15">
            <v>3000</v>
          </cell>
          <cell r="E15">
            <v>3000</v>
          </cell>
          <cell r="F15">
            <v>0</v>
          </cell>
          <cell r="G15">
            <v>32</v>
          </cell>
          <cell r="H15">
            <v>32</v>
          </cell>
          <cell r="I15">
            <v>420000</v>
          </cell>
          <cell r="J15">
            <v>0</v>
          </cell>
          <cell r="K15">
            <v>0</v>
          </cell>
          <cell r="L15">
            <v>0</v>
          </cell>
          <cell r="M15">
            <v>33000</v>
          </cell>
          <cell r="N15">
            <v>0</v>
          </cell>
          <cell r="O15">
            <v>0</v>
          </cell>
          <cell r="P15">
            <v>0</v>
          </cell>
          <cell r="Q15">
            <v>0</v>
          </cell>
          <cell r="R15">
            <v>0</v>
          </cell>
          <cell r="S15">
            <v>0</v>
          </cell>
          <cell r="T15">
            <v>0</v>
          </cell>
          <cell r="U15">
            <v>0</v>
          </cell>
          <cell r="V15">
            <v>0</v>
          </cell>
          <cell r="W15">
            <v>0</v>
          </cell>
          <cell r="X15">
            <v>0</v>
          </cell>
          <cell r="Y15">
            <v>0</v>
          </cell>
          <cell r="Z15">
            <v>0</v>
          </cell>
          <cell r="AA15">
            <v>32</v>
          </cell>
          <cell r="AB15">
            <v>32</v>
          </cell>
          <cell r="AC15">
            <v>420000</v>
          </cell>
        </row>
        <row r="16">
          <cell r="A16">
            <v>11</v>
          </cell>
          <cell r="B16" t="str">
            <v>　常陸太田市</v>
          </cell>
          <cell r="C16">
            <v>0</v>
          </cell>
          <cell r="D16">
            <v>0</v>
          </cell>
          <cell r="E16">
            <v>0</v>
          </cell>
          <cell r="F16">
            <v>0</v>
          </cell>
          <cell r="G16">
            <v>0</v>
          </cell>
          <cell r="H16">
            <v>0</v>
          </cell>
          <cell r="I16">
            <v>0</v>
          </cell>
          <cell r="J16">
            <v>0</v>
          </cell>
          <cell r="K16">
            <v>0</v>
          </cell>
          <cell r="L16">
            <v>0</v>
          </cell>
          <cell r="M16">
            <v>0</v>
          </cell>
          <cell r="N16">
            <v>0</v>
          </cell>
          <cell r="O16">
            <v>0</v>
          </cell>
          <cell r="P16">
            <v>0</v>
          </cell>
          <cell r="Q16">
            <v>0</v>
          </cell>
          <cell r="R16">
            <v>0</v>
          </cell>
          <cell r="S16">
            <v>0</v>
          </cell>
          <cell r="T16">
            <v>0</v>
          </cell>
          <cell r="U16">
            <v>0</v>
          </cell>
          <cell r="V16">
            <v>0</v>
          </cell>
          <cell r="W16">
            <v>0</v>
          </cell>
          <cell r="X16">
            <v>0</v>
          </cell>
          <cell r="Y16">
            <v>0</v>
          </cell>
          <cell r="Z16">
            <v>0</v>
          </cell>
        </row>
        <row r="17">
          <cell r="A17">
            <v>12</v>
          </cell>
          <cell r="B17" t="str">
            <v xml:space="preserve">  高萩市</v>
          </cell>
          <cell r="C17">
            <v>65600</v>
          </cell>
          <cell r="D17">
            <v>3200</v>
          </cell>
          <cell r="E17">
            <v>8400</v>
          </cell>
          <cell r="F17">
            <v>77200</v>
          </cell>
          <cell r="G17">
            <v>3200</v>
          </cell>
          <cell r="H17">
            <v>15</v>
          </cell>
          <cell r="I17">
            <v>8400</v>
          </cell>
          <cell r="J17">
            <v>75000</v>
          </cell>
          <cell r="K17">
            <v>0</v>
          </cell>
          <cell r="L17">
            <v>0</v>
          </cell>
          <cell r="M17">
            <v>77200</v>
          </cell>
          <cell r="N17">
            <v>0</v>
          </cell>
          <cell r="O17">
            <v>0</v>
          </cell>
          <cell r="P17">
            <v>0</v>
          </cell>
          <cell r="Q17">
            <v>0</v>
          </cell>
          <cell r="R17">
            <v>0</v>
          </cell>
          <cell r="S17">
            <v>0</v>
          </cell>
          <cell r="T17">
            <v>0</v>
          </cell>
          <cell r="U17">
            <v>0</v>
          </cell>
          <cell r="V17">
            <v>0</v>
          </cell>
          <cell r="W17">
            <v>0</v>
          </cell>
          <cell r="X17">
            <v>0</v>
          </cell>
          <cell r="Y17">
            <v>0</v>
          </cell>
          <cell r="Z17">
            <v>0</v>
          </cell>
          <cell r="AA17">
            <v>15</v>
          </cell>
          <cell r="AB17">
            <v>15</v>
          </cell>
          <cell r="AC17">
            <v>75000</v>
          </cell>
        </row>
        <row r="18">
          <cell r="A18">
            <v>13</v>
          </cell>
          <cell r="B18" t="str">
            <v>　北茨城市</v>
          </cell>
          <cell r="C18">
            <v>0</v>
          </cell>
          <cell r="D18">
            <v>0</v>
          </cell>
          <cell r="E18">
            <v>0</v>
          </cell>
          <cell r="F18">
            <v>0</v>
          </cell>
          <cell r="G18">
            <v>0</v>
          </cell>
          <cell r="H18">
            <v>0</v>
          </cell>
          <cell r="I18">
            <v>0</v>
          </cell>
          <cell r="J18">
            <v>0</v>
          </cell>
          <cell r="K18">
            <v>0</v>
          </cell>
          <cell r="L18">
            <v>0</v>
          </cell>
          <cell r="M18">
            <v>0</v>
          </cell>
          <cell r="N18">
            <v>0</v>
          </cell>
          <cell r="O18">
            <v>0</v>
          </cell>
          <cell r="P18">
            <v>0</v>
          </cell>
          <cell r="Q18">
            <v>0</v>
          </cell>
          <cell r="R18">
            <v>0</v>
          </cell>
          <cell r="S18">
            <v>0</v>
          </cell>
          <cell r="T18">
            <v>0</v>
          </cell>
          <cell r="U18">
            <v>0</v>
          </cell>
          <cell r="V18">
            <v>0</v>
          </cell>
          <cell r="W18">
            <v>0</v>
          </cell>
          <cell r="X18">
            <v>0</v>
          </cell>
          <cell r="Y18">
            <v>0</v>
          </cell>
          <cell r="Z18">
            <v>0</v>
          </cell>
        </row>
        <row r="19">
          <cell r="A19">
            <v>14</v>
          </cell>
          <cell r="B19" t="str">
            <v>　笠間市</v>
          </cell>
          <cell r="C19">
            <v>0</v>
          </cell>
          <cell r="D19">
            <v>0</v>
          </cell>
          <cell r="E19">
            <v>15</v>
          </cell>
          <cell r="F19">
            <v>15</v>
          </cell>
          <cell r="G19">
            <v>100000</v>
          </cell>
          <cell r="H19">
            <v>0</v>
          </cell>
          <cell r="I19">
            <v>0</v>
          </cell>
          <cell r="J19">
            <v>0</v>
          </cell>
          <cell r="K19">
            <v>0</v>
          </cell>
          <cell r="L19">
            <v>0</v>
          </cell>
          <cell r="M19">
            <v>0</v>
          </cell>
          <cell r="N19">
            <v>0</v>
          </cell>
          <cell r="O19">
            <v>0</v>
          </cell>
          <cell r="P19">
            <v>0</v>
          </cell>
          <cell r="Q19">
            <v>0</v>
          </cell>
          <cell r="R19">
            <v>0</v>
          </cell>
          <cell r="S19">
            <v>0</v>
          </cell>
          <cell r="T19">
            <v>0</v>
          </cell>
          <cell r="U19">
            <v>0</v>
          </cell>
          <cell r="V19">
            <v>0</v>
          </cell>
          <cell r="W19">
            <v>0</v>
          </cell>
          <cell r="X19">
            <v>0</v>
          </cell>
          <cell r="Y19">
            <v>0</v>
          </cell>
          <cell r="Z19">
            <v>0</v>
          </cell>
          <cell r="AA19">
            <v>15</v>
          </cell>
          <cell r="AB19">
            <v>15</v>
          </cell>
          <cell r="AC19">
            <v>100000</v>
          </cell>
        </row>
        <row r="20">
          <cell r="A20">
            <v>15</v>
          </cell>
          <cell r="B20" t="str">
            <v>　取手市</v>
          </cell>
          <cell r="C20">
            <v>21600</v>
          </cell>
          <cell r="D20">
            <v>21600</v>
          </cell>
          <cell r="E20">
            <v>0</v>
          </cell>
          <cell r="F20">
            <v>36</v>
          </cell>
          <cell r="G20">
            <v>36</v>
          </cell>
          <cell r="H20">
            <v>303000</v>
          </cell>
          <cell r="I20">
            <v>21600</v>
          </cell>
          <cell r="J20">
            <v>0</v>
          </cell>
          <cell r="K20">
            <v>0</v>
          </cell>
          <cell r="L20">
            <v>0</v>
          </cell>
          <cell r="M20">
            <v>21600</v>
          </cell>
          <cell r="N20">
            <v>0</v>
          </cell>
          <cell r="O20">
            <v>0</v>
          </cell>
          <cell r="P20">
            <v>0</v>
          </cell>
          <cell r="Q20">
            <v>0</v>
          </cell>
          <cell r="R20">
            <v>0</v>
          </cell>
          <cell r="S20">
            <v>0</v>
          </cell>
          <cell r="T20">
            <v>0</v>
          </cell>
          <cell r="U20">
            <v>0</v>
          </cell>
          <cell r="V20">
            <v>0</v>
          </cell>
          <cell r="W20">
            <v>0</v>
          </cell>
          <cell r="X20">
            <v>0</v>
          </cell>
          <cell r="Y20">
            <v>0</v>
          </cell>
          <cell r="Z20">
            <v>0</v>
          </cell>
          <cell r="AA20">
            <v>36</v>
          </cell>
          <cell r="AB20">
            <v>36</v>
          </cell>
          <cell r="AC20">
            <v>303000</v>
          </cell>
        </row>
        <row r="21">
          <cell r="A21">
            <v>16</v>
          </cell>
          <cell r="B21" t="str">
            <v>　岩井市</v>
          </cell>
          <cell r="C21">
            <v>0</v>
          </cell>
          <cell r="D21">
            <v>0</v>
          </cell>
          <cell r="E21">
            <v>0</v>
          </cell>
          <cell r="F21">
            <v>0</v>
          </cell>
          <cell r="G21">
            <v>0</v>
          </cell>
          <cell r="H21">
            <v>0</v>
          </cell>
          <cell r="I21">
            <v>0</v>
          </cell>
          <cell r="J21">
            <v>0</v>
          </cell>
          <cell r="K21">
            <v>0</v>
          </cell>
          <cell r="L21">
            <v>0</v>
          </cell>
          <cell r="M21">
            <v>0</v>
          </cell>
          <cell r="N21">
            <v>0</v>
          </cell>
          <cell r="O21">
            <v>0</v>
          </cell>
          <cell r="P21">
            <v>0</v>
          </cell>
          <cell r="Q21">
            <v>0</v>
          </cell>
          <cell r="R21">
            <v>0</v>
          </cell>
          <cell r="S21">
            <v>0</v>
          </cell>
          <cell r="T21">
            <v>0</v>
          </cell>
          <cell r="U21">
            <v>0</v>
          </cell>
          <cell r="V21">
            <v>0</v>
          </cell>
          <cell r="W21">
            <v>0</v>
          </cell>
          <cell r="X21">
            <v>0</v>
          </cell>
          <cell r="Y21">
            <v>0</v>
          </cell>
          <cell r="Z21">
            <v>0</v>
          </cell>
        </row>
        <row r="22">
          <cell r="A22">
            <v>17</v>
          </cell>
          <cell r="B22" t="str">
            <v>　牛久市</v>
          </cell>
          <cell r="C22">
            <v>0</v>
          </cell>
          <cell r="D22">
            <v>0</v>
          </cell>
          <cell r="E22">
            <v>0</v>
          </cell>
          <cell r="F22">
            <v>0</v>
          </cell>
          <cell r="G22">
            <v>0</v>
          </cell>
          <cell r="H22">
            <v>0</v>
          </cell>
          <cell r="I22">
            <v>0</v>
          </cell>
          <cell r="J22">
            <v>0</v>
          </cell>
          <cell r="K22">
            <v>0</v>
          </cell>
          <cell r="L22">
            <v>0</v>
          </cell>
          <cell r="M22">
            <v>0</v>
          </cell>
          <cell r="N22">
            <v>0</v>
          </cell>
          <cell r="O22">
            <v>0</v>
          </cell>
          <cell r="P22">
            <v>0</v>
          </cell>
          <cell r="Q22">
            <v>0</v>
          </cell>
          <cell r="R22">
            <v>0</v>
          </cell>
          <cell r="S22">
            <v>0</v>
          </cell>
          <cell r="T22">
            <v>0</v>
          </cell>
          <cell r="U22">
            <v>0</v>
          </cell>
          <cell r="V22">
            <v>0</v>
          </cell>
          <cell r="W22">
            <v>0</v>
          </cell>
          <cell r="X22">
            <v>0</v>
          </cell>
          <cell r="Y22">
            <v>0</v>
          </cell>
          <cell r="Z22">
            <v>0</v>
          </cell>
        </row>
        <row r="23">
          <cell r="A23">
            <v>18</v>
          </cell>
          <cell r="B23" t="str">
            <v>　つくば市</v>
          </cell>
          <cell r="C23">
            <v>0</v>
          </cell>
          <cell r="D23">
            <v>0</v>
          </cell>
          <cell r="E23">
            <v>0</v>
          </cell>
          <cell r="F23">
            <v>0</v>
          </cell>
          <cell r="G23">
            <v>0</v>
          </cell>
          <cell r="H23">
            <v>0</v>
          </cell>
          <cell r="I23">
            <v>0</v>
          </cell>
          <cell r="J23">
            <v>0</v>
          </cell>
          <cell r="K23">
            <v>0</v>
          </cell>
          <cell r="L23">
            <v>0</v>
          </cell>
          <cell r="M23">
            <v>0</v>
          </cell>
          <cell r="N23">
            <v>0</v>
          </cell>
          <cell r="O23">
            <v>0</v>
          </cell>
          <cell r="P23">
            <v>0</v>
          </cell>
          <cell r="Q23">
            <v>0</v>
          </cell>
          <cell r="R23">
            <v>0</v>
          </cell>
          <cell r="S23">
            <v>0</v>
          </cell>
          <cell r="T23">
            <v>0</v>
          </cell>
          <cell r="U23">
            <v>0</v>
          </cell>
          <cell r="V23">
            <v>0</v>
          </cell>
          <cell r="W23">
            <v>0</v>
          </cell>
          <cell r="X23">
            <v>0</v>
          </cell>
          <cell r="Y23">
            <v>0</v>
          </cell>
          <cell r="Z23">
            <v>0</v>
          </cell>
        </row>
        <row r="24">
          <cell r="A24">
            <v>19</v>
          </cell>
          <cell r="B24" t="str">
            <v>　ひたちなか市</v>
          </cell>
          <cell r="C24">
            <v>0</v>
          </cell>
          <cell r="D24">
            <v>0</v>
          </cell>
          <cell r="E24">
            <v>0</v>
          </cell>
          <cell r="F24">
            <v>0</v>
          </cell>
          <cell r="G24">
            <v>0</v>
          </cell>
          <cell r="H24">
            <v>0</v>
          </cell>
          <cell r="I24">
            <v>0</v>
          </cell>
          <cell r="J24">
            <v>0</v>
          </cell>
          <cell r="K24">
            <v>0</v>
          </cell>
          <cell r="L24">
            <v>0</v>
          </cell>
          <cell r="M24">
            <v>0</v>
          </cell>
          <cell r="N24">
            <v>0</v>
          </cell>
          <cell r="O24">
            <v>0</v>
          </cell>
          <cell r="P24">
            <v>0</v>
          </cell>
          <cell r="Q24">
            <v>0</v>
          </cell>
          <cell r="R24">
            <v>0</v>
          </cell>
          <cell r="S24">
            <v>0</v>
          </cell>
          <cell r="T24">
            <v>0</v>
          </cell>
          <cell r="U24">
            <v>0</v>
          </cell>
          <cell r="V24">
            <v>0</v>
          </cell>
          <cell r="W24">
            <v>0</v>
          </cell>
          <cell r="X24">
            <v>0</v>
          </cell>
          <cell r="Y24">
            <v>0</v>
          </cell>
          <cell r="Z24">
            <v>0</v>
          </cell>
        </row>
        <row r="25">
          <cell r="A25">
            <v>20</v>
          </cell>
          <cell r="B25" t="str">
            <v>　鹿嶋市</v>
          </cell>
          <cell r="C25">
            <v>2000</v>
          </cell>
          <cell r="D25">
            <v>2000</v>
          </cell>
          <cell r="E25">
            <v>2000</v>
          </cell>
          <cell r="F25">
            <v>21</v>
          </cell>
          <cell r="G25">
            <v>21</v>
          </cell>
          <cell r="H25">
            <v>392000</v>
          </cell>
          <cell r="I25">
            <v>0</v>
          </cell>
          <cell r="J25">
            <v>0</v>
          </cell>
          <cell r="K25">
            <v>0</v>
          </cell>
          <cell r="L25">
            <v>0</v>
          </cell>
          <cell r="M25">
            <v>2000</v>
          </cell>
          <cell r="N25">
            <v>0</v>
          </cell>
          <cell r="O25">
            <v>0</v>
          </cell>
          <cell r="P25">
            <v>0</v>
          </cell>
          <cell r="Q25">
            <v>0</v>
          </cell>
          <cell r="R25">
            <v>0</v>
          </cell>
          <cell r="S25">
            <v>0</v>
          </cell>
          <cell r="T25">
            <v>0</v>
          </cell>
          <cell r="U25">
            <v>0</v>
          </cell>
          <cell r="V25">
            <v>0</v>
          </cell>
          <cell r="W25">
            <v>0</v>
          </cell>
          <cell r="X25">
            <v>0</v>
          </cell>
          <cell r="Y25">
            <v>0</v>
          </cell>
          <cell r="Z25">
            <v>0</v>
          </cell>
          <cell r="AA25">
            <v>21</v>
          </cell>
          <cell r="AB25">
            <v>21</v>
          </cell>
          <cell r="AC25">
            <v>392000</v>
          </cell>
        </row>
        <row r="26">
          <cell r="A26">
            <v>21</v>
          </cell>
          <cell r="B26" t="str">
            <v>　潮来市</v>
          </cell>
          <cell r="C26">
            <v>18000</v>
          </cell>
          <cell r="D26">
            <v>10000</v>
          </cell>
          <cell r="E26">
            <v>28000</v>
          </cell>
          <cell r="F26">
            <v>0</v>
          </cell>
          <cell r="G26">
            <v>15</v>
          </cell>
          <cell r="H26">
            <v>16</v>
          </cell>
          <cell r="I26">
            <v>10000</v>
          </cell>
          <cell r="J26">
            <v>0</v>
          </cell>
          <cell r="K26">
            <v>0</v>
          </cell>
          <cell r="L26">
            <v>0</v>
          </cell>
          <cell r="M26">
            <v>28000</v>
          </cell>
          <cell r="N26">
            <v>0</v>
          </cell>
          <cell r="O26">
            <v>0</v>
          </cell>
          <cell r="P26">
            <v>0</v>
          </cell>
          <cell r="Q26">
            <v>0</v>
          </cell>
          <cell r="R26">
            <v>0</v>
          </cell>
          <cell r="S26">
            <v>0</v>
          </cell>
          <cell r="T26">
            <v>0</v>
          </cell>
          <cell r="U26">
            <v>0</v>
          </cell>
          <cell r="V26">
            <v>0</v>
          </cell>
          <cell r="W26">
            <v>0</v>
          </cell>
          <cell r="X26">
            <v>0</v>
          </cell>
          <cell r="Y26">
            <v>0</v>
          </cell>
          <cell r="Z26">
            <v>0</v>
          </cell>
          <cell r="AA26">
            <v>15</v>
          </cell>
          <cell r="AB26">
            <v>16</v>
          </cell>
          <cell r="AC26">
            <v>100000</v>
          </cell>
        </row>
        <row r="27">
          <cell r="A27">
            <v>22</v>
          </cell>
          <cell r="B27" t="str">
            <v>　守谷市</v>
          </cell>
          <cell r="C27">
            <v>0</v>
          </cell>
          <cell r="D27">
            <v>0</v>
          </cell>
          <cell r="E27">
            <v>0</v>
          </cell>
          <cell r="F27">
            <v>0</v>
          </cell>
          <cell r="G27">
            <v>0</v>
          </cell>
          <cell r="H27">
            <v>0</v>
          </cell>
          <cell r="I27">
            <v>0</v>
          </cell>
          <cell r="J27">
            <v>0</v>
          </cell>
          <cell r="K27">
            <v>0</v>
          </cell>
          <cell r="L27">
            <v>0</v>
          </cell>
          <cell r="M27">
            <v>0</v>
          </cell>
          <cell r="N27">
            <v>0</v>
          </cell>
          <cell r="O27">
            <v>0</v>
          </cell>
          <cell r="P27">
            <v>0</v>
          </cell>
          <cell r="Q27">
            <v>0</v>
          </cell>
          <cell r="R27">
            <v>0</v>
          </cell>
          <cell r="S27">
            <v>0</v>
          </cell>
          <cell r="T27">
            <v>0</v>
          </cell>
          <cell r="U27">
            <v>0</v>
          </cell>
          <cell r="V27">
            <v>0</v>
          </cell>
          <cell r="W27">
            <v>0</v>
          </cell>
          <cell r="X27">
            <v>0</v>
          </cell>
          <cell r="Y27">
            <v>0</v>
          </cell>
          <cell r="Z27">
            <v>0</v>
          </cell>
        </row>
        <row r="28">
          <cell r="B28" t="str">
            <v>小　　計</v>
          </cell>
          <cell r="C28">
            <v>181600</v>
          </cell>
          <cell r="D28">
            <v>8000</v>
          </cell>
          <cell r="E28">
            <v>56600</v>
          </cell>
          <cell r="F28">
            <v>120000</v>
          </cell>
          <cell r="G28">
            <v>25440</v>
          </cell>
          <cell r="H28">
            <v>2000</v>
          </cell>
          <cell r="I28">
            <v>71417</v>
          </cell>
          <cell r="J28">
            <v>0</v>
          </cell>
          <cell r="K28">
            <v>0</v>
          </cell>
          <cell r="L28">
            <v>0</v>
          </cell>
          <cell r="M28">
            <v>465057</v>
          </cell>
          <cell r="N28">
            <v>0</v>
          </cell>
          <cell r="O28">
            <v>0</v>
          </cell>
          <cell r="P28">
            <v>0</v>
          </cell>
          <cell r="Q28">
            <v>0</v>
          </cell>
          <cell r="R28">
            <v>0</v>
          </cell>
          <cell r="S28">
            <v>0</v>
          </cell>
          <cell r="T28">
            <v>0</v>
          </cell>
          <cell r="U28">
            <v>0</v>
          </cell>
          <cell r="V28">
            <v>0</v>
          </cell>
          <cell r="W28">
            <v>0</v>
          </cell>
          <cell r="X28">
            <v>0</v>
          </cell>
          <cell r="Y28">
            <v>0</v>
          </cell>
          <cell r="Z28">
            <v>0</v>
          </cell>
          <cell r="AA28">
            <v>193</v>
          </cell>
          <cell r="AB28">
            <v>194</v>
          </cell>
          <cell r="AC28">
            <v>2146000</v>
          </cell>
          <cell r="AD28">
            <v>2000</v>
          </cell>
        </row>
        <row r="29">
          <cell r="M29">
            <v>0</v>
          </cell>
          <cell r="N29">
            <v>0</v>
          </cell>
          <cell r="O29">
            <v>0</v>
          </cell>
          <cell r="P29">
            <v>0</v>
          </cell>
          <cell r="Q29">
            <v>0</v>
          </cell>
          <cell r="R29">
            <v>0</v>
          </cell>
          <cell r="S29">
            <v>0</v>
          </cell>
          <cell r="T29">
            <v>0</v>
          </cell>
          <cell r="U29">
            <v>0</v>
          </cell>
          <cell r="V29">
            <v>0</v>
          </cell>
          <cell r="W29">
            <v>0</v>
          </cell>
          <cell r="X29">
            <v>0</v>
          </cell>
          <cell r="Y29">
            <v>0</v>
          </cell>
          <cell r="Z29">
            <v>0</v>
          </cell>
        </row>
        <row r="30">
          <cell r="M30">
            <v>0</v>
          </cell>
          <cell r="N30">
            <v>0</v>
          </cell>
          <cell r="O30">
            <v>0</v>
          </cell>
          <cell r="P30">
            <v>0</v>
          </cell>
          <cell r="Q30">
            <v>0</v>
          </cell>
          <cell r="R30">
            <v>0</v>
          </cell>
          <cell r="S30">
            <v>0</v>
          </cell>
          <cell r="T30">
            <v>0</v>
          </cell>
          <cell r="U30">
            <v>0</v>
          </cell>
          <cell r="V30">
            <v>0</v>
          </cell>
          <cell r="W30">
            <v>0</v>
          </cell>
          <cell r="X30">
            <v>0</v>
          </cell>
          <cell r="Y30">
            <v>0</v>
          </cell>
          <cell r="Z30">
            <v>0</v>
          </cell>
        </row>
        <row r="31">
          <cell r="M31">
            <v>0</v>
          </cell>
          <cell r="N31">
            <v>0</v>
          </cell>
          <cell r="O31">
            <v>0</v>
          </cell>
          <cell r="P31">
            <v>0</v>
          </cell>
          <cell r="Q31">
            <v>0</v>
          </cell>
          <cell r="R31">
            <v>0</v>
          </cell>
          <cell r="S31">
            <v>0</v>
          </cell>
          <cell r="T31">
            <v>0</v>
          </cell>
          <cell r="U31">
            <v>0</v>
          </cell>
          <cell r="V31">
            <v>0</v>
          </cell>
          <cell r="W31">
            <v>0</v>
          </cell>
          <cell r="X31">
            <v>0</v>
          </cell>
          <cell r="Y31">
            <v>0</v>
          </cell>
          <cell r="Z31">
            <v>0</v>
          </cell>
        </row>
        <row r="32">
          <cell r="A32">
            <v>23</v>
          </cell>
          <cell r="B32" t="str">
            <v>　茨城町</v>
          </cell>
          <cell r="C32">
            <v>16000</v>
          </cell>
          <cell r="D32">
            <v>2000</v>
          </cell>
          <cell r="E32">
            <v>2000</v>
          </cell>
          <cell r="F32">
            <v>20000</v>
          </cell>
          <cell r="G32">
            <v>0</v>
          </cell>
          <cell r="H32">
            <v>13</v>
          </cell>
          <cell r="I32">
            <v>2000</v>
          </cell>
          <cell r="J32">
            <v>190000</v>
          </cell>
          <cell r="K32">
            <v>0</v>
          </cell>
          <cell r="L32">
            <v>0</v>
          </cell>
          <cell r="M32">
            <v>20000</v>
          </cell>
          <cell r="N32">
            <v>0</v>
          </cell>
          <cell r="O32">
            <v>0</v>
          </cell>
          <cell r="P32">
            <v>0</v>
          </cell>
          <cell r="Q32">
            <v>0</v>
          </cell>
          <cell r="R32">
            <v>0</v>
          </cell>
          <cell r="S32">
            <v>0</v>
          </cell>
          <cell r="T32">
            <v>0</v>
          </cell>
          <cell r="U32">
            <v>0</v>
          </cell>
          <cell r="V32">
            <v>0</v>
          </cell>
          <cell r="W32">
            <v>0</v>
          </cell>
          <cell r="X32">
            <v>0</v>
          </cell>
          <cell r="Y32">
            <v>0</v>
          </cell>
          <cell r="Z32">
            <v>0</v>
          </cell>
          <cell r="AA32">
            <v>13</v>
          </cell>
          <cell r="AB32">
            <v>13</v>
          </cell>
          <cell r="AC32">
            <v>190000</v>
          </cell>
        </row>
        <row r="33">
          <cell r="A33">
            <v>24</v>
          </cell>
          <cell r="B33" t="str">
            <v>　小川町</v>
          </cell>
          <cell r="C33">
            <v>0</v>
          </cell>
          <cell r="D33">
            <v>0</v>
          </cell>
          <cell r="E33">
            <v>0</v>
          </cell>
          <cell r="F33">
            <v>0</v>
          </cell>
          <cell r="G33">
            <v>0</v>
          </cell>
          <cell r="H33">
            <v>0</v>
          </cell>
          <cell r="I33">
            <v>0</v>
          </cell>
          <cell r="J33">
            <v>0</v>
          </cell>
          <cell r="K33">
            <v>0</v>
          </cell>
          <cell r="L33">
            <v>0</v>
          </cell>
          <cell r="M33">
            <v>0</v>
          </cell>
          <cell r="N33">
            <v>0</v>
          </cell>
          <cell r="O33">
            <v>0</v>
          </cell>
          <cell r="P33">
            <v>0</v>
          </cell>
          <cell r="Q33">
            <v>0</v>
          </cell>
          <cell r="R33">
            <v>0</v>
          </cell>
          <cell r="S33">
            <v>0</v>
          </cell>
          <cell r="T33">
            <v>0</v>
          </cell>
          <cell r="U33">
            <v>0</v>
          </cell>
          <cell r="V33">
            <v>0</v>
          </cell>
          <cell r="W33">
            <v>0</v>
          </cell>
          <cell r="X33">
            <v>0</v>
          </cell>
          <cell r="Y33">
            <v>0</v>
          </cell>
          <cell r="Z33">
            <v>0</v>
          </cell>
        </row>
        <row r="34">
          <cell r="A34">
            <v>25</v>
          </cell>
          <cell r="B34" t="str">
            <v>　美野里町</v>
          </cell>
          <cell r="C34">
            <v>157500</v>
          </cell>
          <cell r="D34">
            <v>16754</v>
          </cell>
          <cell r="E34">
            <v>16754</v>
          </cell>
          <cell r="F34">
            <v>6300</v>
          </cell>
          <cell r="G34">
            <v>4000</v>
          </cell>
          <cell r="H34">
            <v>0</v>
          </cell>
          <cell r="I34">
            <v>6300</v>
          </cell>
          <cell r="J34">
            <v>4</v>
          </cell>
          <cell r="K34">
            <v>40000</v>
          </cell>
          <cell r="L34">
            <v>4400</v>
          </cell>
          <cell r="M34">
            <v>184554</v>
          </cell>
          <cell r="N34">
            <v>0</v>
          </cell>
          <cell r="O34">
            <v>0</v>
          </cell>
          <cell r="P34">
            <v>0</v>
          </cell>
          <cell r="Q34">
            <v>0</v>
          </cell>
          <cell r="R34">
            <v>0</v>
          </cell>
          <cell r="S34">
            <v>0</v>
          </cell>
          <cell r="T34">
            <v>0</v>
          </cell>
          <cell r="U34">
            <v>0</v>
          </cell>
          <cell r="V34">
            <v>0</v>
          </cell>
          <cell r="W34">
            <v>0</v>
          </cell>
          <cell r="X34">
            <v>0</v>
          </cell>
          <cell r="Y34">
            <v>0</v>
          </cell>
          <cell r="Z34">
            <v>0</v>
          </cell>
          <cell r="AA34">
            <v>1</v>
          </cell>
          <cell r="AB34">
            <v>4</v>
          </cell>
          <cell r="AC34">
            <v>40000</v>
          </cell>
          <cell r="AD34">
            <v>4400</v>
          </cell>
        </row>
        <row r="35">
          <cell r="A35">
            <v>26</v>
          </cell>
          <cell r="B35" t="str">
            <v>　内原町</v>
          </cell>
          <cell r="C35">
            <v>0</v>
          </cell>
          <cell r="D35">
            <v>0</v>
          </cell>
          <cell r="E35">
            <v>0</v>
          </cell>
          <cell r="F35">
            <v>0</v>
          </cell>
          <cell r="G35">
            <v>0</v>
          </cell>
          <cell r="H35">
            <v>0</v>
          </cell>
          <cell r="I35">
            <v>0</v>
          </cell>
          <cell r="J35">
            <v>0</v>
          </cell>
          <cell r="K35">
            <v>0</v>
          </cell>
          <cell r="L35">
            <v>0</v>
          </cell>
          <cell r="M35">
            <v>0</v>
          </cell>
          <cell r="N35">
            <v>0</v>
          </cell>
          <cell r="O35">
            <v>0</v>
          </cell>
          <cell r="P35">
            <v>0</v>
          </cell>
          <cell r="Q35">
            <v>0</v>
          </cell>
          <cell r="R35">
            <v>0</v>
          </cell>
          <cell r="S35">
            <v>0</v>
          </cell>
          <cell r="T35">
            <v>0</v>
          </cell>
          <cell r="U35">
            <v>0</v>
          </cell>
          <cell r="V35">
            <v>0</v>
          </cell>
          <cell r="W35">
            <v>0</v>
          </cell>
          <cell r="X35">
            <v>0</v>
          </cell>
          <cell r="Y35">
            <v>0</v>
          </cell>
          <cell r="Z35">
            <v>0</v>
          </cell>
        </row>
        <row r="36">
          <cell r="A36">
            <v>27</v>
          </cell>
          <cell r="B36" t="str">
            <v>　常北町</v>
          </cell>
          <cell r="C36">
            <v>7200</v>
          </cell>
          <cell r="D36">
            <v>7200</v>
          </cell>
          <cell r="E36">
            <v>0</v>
          </cell>
          <cell r="F36">
            <v>4</v>
          </cell>
          <cell r="G36">
            <v>4</v>
          </cell>
          <cell r="H36">
            <v>28000</v>
          </cell>
          <cell r="I36">
            <v>7200</v>
          </cell>
          <cell r="J36">
            <v>0</v>
          </cell>
          <cell r="K36">
            <v>0</v>
          </cell>
          <cell r="L36">
            <v>0</v>
          </cell>
          <cell r="M36">
            <v>7200</v>
          </cell>
          <cell r="N36">
            <v>0</v>
          </cell>
          <cell r="O36">
            <v>0</v>
          </cell>
          <cell r="P36">
            <v>0</v>
          </cell>
          <cell r="Q36">
            <v>0</v>
          </cell>
          <cell r="R36">
            <v>0</v>
          </cell>
          <cell r="S36">
            <v>0</v>
          </cell>
          <cell r="T36">
            <v>0</v>
          </cell>
          <cell r="U36">
            <v>0</v>
          </cell>
          <cell r="V36">
            <v>0</v>
          </cell>
          <cell r="W36">
            <v>0</v>
          </cell>
          <cell r="X36">
            <v>0</v>
          </cell>
          <cell r="Y36">
            <v>0</v>
          </cell>
          <cell r="Z36">
            <v>0</v>
          </cell>
          <cell r="AA36">
            <v>4</v>
          </cell>
          <cell r="AB36">
            <v>4</v>
          </cell>
          <cell r="AC36">
            <v>28000</v>
          </cell>
        </row>
        <row r="37">
          <cell r="A37">
            <v>28</v>
          </cell>
          <cell r="B37" t="str">
            <v>　大洗町</v>
          </cell>
          <cell r="C37">
            <v>0</v>
          </cell>
          <cell r="D37">
            <v>0</v>
          </cell>
          <cell r="E37">
            <v>0</v>
          </cell>
          <cell r="F37">
            <v>0</v>
          </cell>
          <cell r="G37">
            <v>0</v>
          </cell>
          <cell r="H37">
            <v>0</v>
          </cell>
          <cell r="I37">
            <v>0</v>
          </cell>
          <cell r="J37">
            <v>0</v>
          </cell>
          <cell r="K37">
            <v>0</v>
          </cell>
          <cell r="L37">
            <v>0</v>
          </cell>
          <cell r="M37">
            <v>0</v>
          </cell>
          <cell r="N37">
            <v>0</v>
          </cell>
          <cell r="O37">
            <v>0</v>
          </cell>
          <cell r="P37">
            <v>0</v>
          </cell>
          <cell r="Q37">
            <v>0</v>
          </cell>
          <cell r="R37">
            <v>0</v>
          </cell>
          <cell r="S37">
            <v>0</v>
          </cell>
          <cell r="T37">
            <v>0</v>
          </cell>
          <cell r="U37">
            <v>0</v>
          </cell>
          <cell r="V37">
            <v>0</v>
          </cell>
          <cell r="W37">
            <v>0</v>
          </cell>
          <cell r="X37">
            <v>0</v>
          </cell>
          <cell r="Y37">
            <v>0</v>
          </cell>
          <cell r="Z37">
            <v>0</v>
          </cell>
        </row>
        <row r="38">
          <cell r="A38">
            <v>29</v>
          </cell>
          <cell r="B38" t="str">
            <v>　友部町</v>
          </cell>
          <cell r="C38">
            <v>0</v>
          </cell>
          <cell r="D38">
            <v>0</v>
          </cell>
          <cell r="E38">
            <v>7</v>
          </cell>
          <cell r="F38">
            <v>7</v>
          </cell>
          <cell r="G38">
            <v>120000</v>
          </cell>
          <cell r="H38">
            <v>0</v>
          </cell>
          <cell r="I38">
            <v>0</v>
          </cell>
          <cell r="J38">
            <v>0</v>
          </cell>
          <cell r="K38">
            <v>0</v>
          </cell>
          <cell r="L38">
            <v>0</v>
          </cell>
          <cell r="M38">
            <v>0</v>
          </cell>
          <cell r="N38">
            <v>0</v>
          </cell>
          <cell r="O38">
            <v>0</v>
          </cell>
          <cell r="P38">
            <v>0</v>
          </cell>
          <cell r="Q38">
            <v>0</v>
          </cell>
          <cell r="R38">
            <v>0</v>
          </cell>
          <cell r="S38">
            <v>0</v>
          </cell>
          <cell r="T38">
            <v>0</v>
          </cell>
          <cell r="U38">
            <v>0</v>
          </cell>
          <cell r="V38">
            <v>0</v>
          </cell>
          <cell r="W38">
            <v>0</v>
          </cell>
          <cell r="X38">
            <v>0</v>
          </cell>
          <cell r="Y38">
            <v>0</v>
          </cell>
          <cell r="Z38">
            <v>0</v>
          </cell>
          <cell r="AA38">
            <v>7</v>
          </cell>
          <cell r="AB38">
            <v>7</v>
          </cell>
          <cell r="AC38">
            <v>120000</v>
          </cell>
        </row>
        <row r="39">
          <cell r="A39">
            <v>30</v>
          </cell>
          <cell r="B39" t="str">
            <v>　岩間町</v>
          </cell>
          <cell r="C39">
            <v>2000</v>
          </cell>
          <cell r="D39">
            <v>2400</v>
          </cell>
          <cell r="E39">
            <v>2000</v>
          </cell>
          <cell r="F39">
            <v>0</v>
          </cell>
          <cell r="G39">
            <v>2400</v>
          </cell>
          <cell r="H39">
            <v>25</v>
          </cell>
          <cell r="I39">
            <v>232000</v>
          </cell>
          <cell r="J39">
            <v>0</v>
          </cell>
          <cell r="K39">
            <v>0</v>
          </cell>
          <cell r="L39">
            <v>0</v>
          </cell>
          <cell r="M39">
            <v>4400</v>
          </cell>
          <cell r="N39">
            <v>0</v>
          </cell>
          <cell r="O39">
            <v>0</v>
          </cell>
          <cell r="P39">
            <v>0</v>
          </cell>
          <cell r="Q39">
            <v>0</v>
          </cell>
          <cell r="R39">
            <v>0</v>
          </cell>
          <cell r="S39">
            <v>0</v>
          </cell>
          <cell r="T39">
            <v>0</v>
          </cell>
          <cell r="U39">
            <v>0</v>
          </cell>
          <cell r="V39">
            <v>0</v>
          </cell>
          <cell r="W39">
            <v>0</v>
          </cell>
          <cell r="X39">
            <v>0</v>
          </cell>
          <cell r="Y39">
            <v>0</v>
          </cell>
          <cell r="Z39">
            <v>0</v>
          </cell>
          <cell r="AA39">
            <v>25</v>
          </cell>
          <cell r="AB39">
            <v>25</v>
          </cell>
          <cell r="AC39">
            <v>232000</v>
          </cell>
        </row>
        <row r="40">
          <cell r="A40">
            <v>31</v>
          </cell>
          <cell r="B40" t="str">
            <v>　岩瀬町</v>
          </cell>
          <cell r="C40">
            <v>0</v>
          </cell>
          <cell r="D40">
            <v>0</v>
          </cell>
          <cell r="E40">
            <v>5</v>
          </cell>
          <cell r="F40">
            <v>5</v>
          </cell>
          <cell r="G40">
            <v>50000</v>
          </cell>
          <cell r="H40">
            <v>0</v>
          </cell>
          <cell r="I40">
            <v>0</v>
          </cell>
          <cell r="J40">
            <v>0</v>
          </cell>
          <cell r="K40">
            <v>0</v>
          </cell>
          <cell r="L40">
            <v>0</v>
          </cell>
          <cell r="M40">
            <v>0</v>
          </cell>
          <cell r="N40">
            <v>0</v>
          </cell>
          <cell r="O40">
            <v>0</v>
          </cell>
          <cell r="P40">
            <v>0</v>
          </cell>
          <cell r="Q40">
            <v>0</v>
          </cell>
          <cell r="R40">
            <v>0</v>
          </cell>
          <cell r="S40">
            <v>0</v>
          </cell>
          <cell r="T40">
            <v>0</v>
          </cell>
          <cell r="U40">
            <v>0</v>
          </cell>
          <cell r="V40">
            <v>0</v>
          </cell>
          <cell r="W40">
            <v>0</v>
          </cell>
          <cell r="X40">
            <v>0</v>
          </cell>
          <cell r="Y40">
            <v>0</v>
          </cell>
          <cell r="Z40">
            <v>0</v>
          </cell>
          <cell r="AA40">
            <v>5</v>
          </cell>
          <cell r="AB40">
            <v>5</v>
          </cell>
          <cell r="AC40">
            <v>50000</v>
          </cell>
        </row>
        <row r="41">
          <cell r="A41">
            <v>32</v>
          </cell>
          <cell r="B41" t="str">
            <v>　那珂町</v>
          </cell>
          <cell r="C41">
            <v>0</v>
          </cell>
          <cell r="D41">
            <v>0</v>
          </cell>
          <cell r="E41">
            <v>0</v>
          </cell>
          <cell r="F41">
            <v>0</v>
          </cell>
          <cell r="G41">
            <v>0</v>
          </cell>
          <cell r="H41">
            <v>0</v>
          </cell>
          <cell r="I41">
            <v>0</v>
          </cell>
          <cell r="J41">
            <v>0</v>
          </cell>
          <cell r="K41">
            <v>0</v>
          </cell>
          <cell r="L41">
            <v>0</v>
          </cell>
          <cell r="M41">
            <v>0</v>
          </cell>
          <cell r="N41">
            <v>0</v>
          </cell>
          <cell r="O41">
            <v>0</v>
          </cell>
          <cell r="P41">
            <v>0</v>
          </cell>
          <cell r="Q41">
            <v>0</v>
          </cell>
          <cell r="R41">
            <v>0</v>
          </cell>
          <cell r="S41">
            <v>0</v>
          </cell>
          <cell r="T41">
            <v>0</v>
          </cell>
          <cell r="U41">
            <v>0</v>
          </cell>
          <cell r="V41">
            <v>0</v>
          </cell>
          <cell r="W41">
            <v>0</v>
          </cell>
          <cell r="X41">
            <v>0</v>
          </cell>
          <cell r="Y41">
            <v>0</v>
          </cell>
          <cell r="Z41">
            <v>0</v>
          </cell>
        </row>
        <row r="42">
          <cell r="A42">
            <v>33</v>
          </cell>
          <cell r="B42" t="str">
            <v>　瓜連町</v>
          </cell>
          <cell r="C42">
            <v>0</v>
          </cell>
          <cell r="D42">
            <v>0</v>
          </cell>
          <cell r="E42">
            <v>0</v>
          </cell>
          <cell r="F42">
            <v>0</v>
          </cell>
          <cell r="G42">
            <v>0</v>
          </cell>
          <cell r="H42">
            <v>0</v>
          </cell>
          <cell r="I42">
            <v>0</v>
          </cell>
          <cell r="J42">
            <v>0</v>
          </cell>
          <cell r="K42">
            <v>0</v>
          </cell>
          <cell r="L42">
            <v>0</v>
          </cell>
          <cell r="M42">
            <v>0</v>
          </cell>
          <cell r="N42">
            <v>0</v>
          </cell>
          <cell r="O42">
            <v>0</v>
          </cell>
          <cell r="P42">
            <v>0</v>
          </cell>
          <cell r="Q42">
            <v>0</v>
          </cell>
          <cell r="R42">
            <v>0</v>
          </cell>
          <cell r="S42">
            <v>0</v>
          </cell>
          <cell r="T42">
            <v>0</v>
          </cell>
          <cell r="U42">
            <v>0</v>
          </cell>
          <cell r="V42">
            <v>0</v>
          </cell>
          <cell r="W42">
            <v>0</v>
          </cell>
          <cell r="X42">
            <v>0</v>
          </cell>
          <cell r="Y42">
            <v>0</v>
          </cell>
          <cell r="Z42">
            <v>0</v>
          </cell>
        </row>
        <row r="43">
          <cell r="A43">
            <v>34</v>
          </cell>
          <cell r="B43" t="str">
            <v>　大宮町</v>
          </cell>
          <cell r="C43">
            <v>0</v>
          </cell>
          <cell r="D43">
            <v>0</v>
          </cell>
          <cell r="E43">
            <v>15</v>
          </cell>
          <cell r="F43">
            <v>15</v>
          </cell>
          <cell r="G43">
            <v>490000</v>
          </cell>
          <cell r="H43">
            <v>0</v>
          </cell>
          <cell r="I43">
            <v>0</v>
          </cell>
          <cell r="J43">
            <v>0</v>
          </cell>
          <cell r="K43">
            <v>0</v>
          </cell>
          <cell r="L43">
            <v>0</v>
          </cell>
          <cell r="M43">
            <v>0</v>
          </cell>
          <cell r="N43">
            <v>0</v>
          </cell>
          <cell r="O43">
            <v>0</v>
          </cell>
          <cell r="P43">
            <v>0</v>
          </cell>
          <cell r="Q43">
            <v>0</v>
          </cell>
          <cell r="R43">
            <v>0</v>
          </cell>
          <cell r="S43">
            <v>0</v>
          </cell>
          <cell r="T43">
            <v>0</v>
          </cell>
          <cell r="U43">
            <v>0</v>
          </cell>
          <cell r="V43">
            <v>0</v>
          </cell>
          <cell r="W43">
            <v>0</v>
          </cell>
          <cell r="X43">
            <v>0</v>
          </cell>
          <cell r="Y43">
            <v>0</v>
          </cell>
          <cell r="Z43">
            <v>0</v>
          </cell>
          <cell r="AA43">
            <v>15</v>
          </cell>
          <cell r="AB43">
            <v>15</v>
          </cell>
          <cell r="AC43">
            <v>490000</v>
          </cell>
        </row>
        <row r="44">
          <cell r="A44">
            <v>35</v>
          </cell>
          <cell r="B44" t="str">
            <v>　山方町</v>
          </cell>
          <cell r="C44">
            <v>47000</v>
          </cell>
          <cell r="D44">
            <v>12000</v>
          </cell>
          <cell r="E44">
            <v>47000</v>
          </cell>
          <cell r="F44">
            <v>87500</v>
          </cell>
          <cell r="G44">
            <v>12000</v>
          </cell>
          <cell r="H44">
            <v>6</v>
          </cell>
          <cell r="I44">
            <v>28500</v>
          </cell>
          <cell r="J44">
            <v>180000</v>
          </cell>
          <cell r="K44">
            <v>0</v>
          </cell>
          <cell r="L44">
            <v>0</v>
          </cell>
          <cell r="M44">
            <v>87500</v>
          </cell>
          <cell r="N44">
            <v>0</v>
          </cell>
          <cell r="O44">
            <v>0</v>
          </cell>
          <cell r="P44">
            <v>0</v>
          </cell>
          <cell r="Q44">
            <v>0</v>
          </cell>
          <cell r="R44">
            <v>0</v>
          </cell>
          <cell r="S44">
            <v>0</v>
          </cell>
          <cell r="T44">
            <v>0</v>
          </cell>
          <cell r="U44">
            <v>0</v>
          </cell>
          <cell r="V44">
            <v>0</v>
          </cell>
          <cell r="W44">
            <v>0</v>
          </cell>
          <cell r="X44">
            <v>0</v>
          </cell>
          <cell r="Y44">
            <v>0</v>
          </cell>
          <cell r="Z44">
            <v>0</v>
          </cell>
          <cell r="AA44">
            <v>6</v>
          </cell>
          <cell r="AB44">
            <v>6</v>
          </cell>
          <cell r="AC44">
            <v>180000</v>
          </cell>
        </row>
        <row r="45">
          <cell r="A45">
            <v>36</v>
          </cell>
          <cell r="B45" t="str">
            <v>　金砂郷町</v>
          </cell>
          <cell r="C45">
            <v>0</v>
          </cell>
          <cell r="D45">
            <v>0</v>
          </cell>
          <cell r="E45">
            <v>0</v>
          </cell>
          <cell r="F45">
            <v>0</v>
          </cell>
          <cell r="G45">
            <v>0</v>
          </cell>
          <cell r="H45">
            <v>0</v>
          </cell>
          <cell r="I45">
            <v>0</v>
          </cell>
          <cell r="J45">
            <v>0</v>
          </cell>
          <cell r="K45">
            <v>0</v>
          </cell>
          <cell r="L45">
            <v>0</v>
          </cell>
          <cell r="M45">
            <v>0</v>
          </cell>
          <cell r="N45">
            <v>0</v>
          </cell>
          <cell r="O45">
            <v>0</v>
          </cell>
          <cell r="P45">
            <v>0</v>
          </cell>
          <cell r="Q45">
            <v>0</v>
          </cell>
          <cell r="R45">
            <v>0</v>
          </cell>
          <cell r="S45">
            <v>0</v>
          </cell>
          <cell r="T45">
            <v>0</v>
          </cell>
          <cell r="U45">
            <v>0</v>
          </cell>
          <cell r="V45">
            <v>0</v>
          </cell>
          <cell r="W45">
            <v>0</v>
          </cell>
          <cell r="X45">
            <v>0</v>
          </cell>
          <cell r="Y45">
            <v>0</v>
          </cell>
          <cell r="Z45">
            <v>0</v>
          </cell>
        </row>
        <row r="46">
          <cell r="A46">
            <v>37</v>
          </cell>
          <cell r="B46" t="str">
            <v>　大子町</v>
          </cell>
          <cell r="C46">
            <v>151500</v>
          </cell>
          <cell r="D46">
            <v>10000</v>
          </cell>
          <cell r="E46">
            <v>10000</v>
          </cell>
          <cell r="F46">
            <v>3000</v>
          </cell>
          <cell r="G46">
            <v>2600</v>
          </cell>
          <cell r="H46">
            <v>197100</v>
          </cell>
          <cell r="I46">
            <v>30000</v>
          </cell>
          <cell r="J46">
            <v>22</v>
          </cell>
          <cell r="K46">
            <v>34</v>
          </cell>
          <cell r="L46">
            <v>340000</v>
          </cell>
          <cell r="M46">
            <v>197100</v>
          </cell>
          <cell r="N46">
            <v>0</v>
          </cell>
          <cell r="O46">
            <v>0</v>
          </cell>
          <cell r="P46">
            <v>0</v>
          </cell>
          <cell r="Q46">
            <v>0</v>
          </cell>
          <cell r="R46">
            <v>0</v>
          </cell>
          <cell r="S46">
            <v>0</v>
          </cell>
          <cell r="T46">
            <v>0</v>
          </cell>
          <cell r="U46">
            <v>0</v>
          </cell>
          <cell r="V46">
            <v>0</v>
          </cell>
          <cell r="W46">
            <v>0</v>
          </cell>
          <cell r="X46">
            <v>0</v>
          </cell>
          <cell r="Y46">
            <v>0</v>
          </cell>
          <cell r="Z46">
            <v>0</v>
          </cell>
          <cell r="AA46">
            <v>22</v>
          </cell>
          <cell r="AB46">
            <v>34</v>
          </cell>
          <cell r="AC46">
            <v>340000</v>
          </cell>
          <cell r="AD46">
            <v>170000</v>
          </cell>
        </row>
        <row r="47">
          <cell r="A47">
            <v>38</v>
          </cell>
          <cell r="B47" t="str">
            <v>　十王町</v>
          </cell>
          <cell r="C47">
            <v>0</v>
          </cell>
          <cell r="D47">
            <v>0</v>
          </cell>
          <cell r="E47">
            <v>0</v>
          </cell>
          <cell r="F47">
            <v>0</v>
          </cell>
          <cell r="G47">
            <v>0</v>
          </cell>
          <cell r="H47">
            <v>0</v>
          </cell>
          <cell r="I47">
            <v>0</v>
          </cell>
          <cell r="J47">
            <v>0</v>
          </cell>
          <cell r="K47">
            <v>0</v>
          </cell>
          <cell r="L47">
            <v>0</v>
          </cell>
          <cell r="M47">
            <v>0</v>
          </cell>
          <cell r="N47">
            <v>0</v>
          </cell>
          <cell r="O47">
            <v>0</v>
          </cell>
          <cell r="P47">
            <v>0</v>
          </cell>
          <cell r="Q47">
            <v>0</v>
          </cell>
          <cell r="R47">
            <v>0</v>
          </cell>
          <cell r="S47">
            <v>0</v>
          </cell>
          <cell r="T47">
            <v>0</v>
          </cell>
          <cell r="U47">
            <v>0</v>
          </cell>
          <cell r="V47">
            <v>0</v>
          </cell>
          <cell r="W47">
            <v>0</v>
          </cell>
          <cell r="X47">
            <v>0</v>
          </cell>
          <cell r="Y47">
            <v>0</v>
          </cell>
          <cell r="Z47">
            <v>0</v>
          </cell>
        </row>
        <row r="48">
          <cell r="A48">
            <v>39</v>
          </cell>
          <cell r="B48" t="str">
            <v>　鉾田町</v>
          </cell>
          <cell r="C48">
            <v>8600</v>
          </cell>
          <cell r="D48">
            <v>15200</v>
          </cell>
          <cell r="E48">
            <v>8600</v>
          </cell>
          <cell r="F48">
            <v>0</v>
          </cell>
          <cell r="G48">
            <v>17</v>
          </cell>
          <cell r="H48">
            <v>17</v>
          </cell>
          <cell r="I48">
            <v>15200</v>
          </cell>
          <cell r="J48">
            <v>0</v>
          </cell>
          <cell r="K48">
            <v>0</v>
          </cell>
          <cell r="L48">
            <v>0</v>
          </cell>
          <cell r="M48">
            <v>23800</v>
          </cell>
          <cell r="N48">
            <v>0</v>
          </cell>
          <cell r="O48">
            <v>0</v>
          </cell>
          <cell r="P48">
            <v>0</v>
          </cell>
          <cell r="Q48">
            <v>0</v>
          </cell>
          <cell r="R48">
            <v>0</v>
          </cell>
          <cell r="S48">
            <v>0</v>
          </cell>
          <cell r="T48">
            <v>0</v>
          </cell>
          <cell r="U48">
            <v>0</v>
          </cell>
          <cell r="V48">
            <v>0</v>
          </cell>
          <cell r="W48">
            <v>0</v>
          </cell>
          <cell r="X48">
            <v>0</v>
          </cell>
          <cell r="Y48">
            <v>0</v>
          </cell>
          <cell r="Z48">
            <v>0</v>
          </cell>
          <cell r="AA48">
            <v>17</v>
          </cell>
          <cell r="AB48">
            <v>17</v>
          </cell>
          <cell r="AC48">
            <v>176000</v>
          </cell>
        </row>
        <row r="49">
          <cell r="A49">
            <v>40</v>
          </cell>
          <cell r="B49" t="str">
            <v>　神栖町</v>
          </cell>
          <cell r="C49">
            <v>46500</v>
          </cell>
          <cell r="D49">
            <v>45000</v>
          </cell>
          <cell r="E49">
            <v>1000</v>
          </cell>
          <cell r="F49">
            <v>3600</v>
          </cell>
          <cell r="G49">
            <v>3600</v>
          </cell>
          <cell r="H49">
            <v>100600</v>
          </cell>
          <cell r="I49">
            <v>4500</v>
          </cell>
          <cell r="J49">
            <v>11</v>
          </cell>
          <cell r="K49">
            <v>11</v>
          </cell>
          <cell r="L49">
            <v>210640</v>
          </cell>
          <cell r="M49">
            <v>100600</v>
          </cell>
          <cell r="N49">
            <v>0</v>
          </cell>
          <cell r="O49">
            <v>0</v>
          </cell>
          <cell r="P49">
            <v>0</v>
          </cell>
          <cell r="Q49">
            <v>0</v>
          </cell>
          <cell r="R49">
            <v>0</v>
          </cell>
          <cell r="S49">
            <v>0</v>
          </cell>
          <cell r="T49">
            <v>0</v>
          </cell>
          <cell r="U49">
            <v>0</v>
          </cell>
          <cell r="V49">
            <v>0</v>
          </cell>
          <cell r="W49">
            <v>0</v>
          </cell>
          <cell r="X49">
            <v>0</v>
          </cell>
          <cell r="Y49">
            <v>0</v>
          </cell>
          <cell r="Z49">
            <v>0</v>
          </cell>
          <cell r="AA49">
            <v>11</v>
          </cell>
          <cell r="AB49">
            <v>11</v>
          </cell>
          <cell r="AC49">
            <v>210640</v>
          </cell>
          <cell r="AD49">
            <v>11000</v>
          </cell>
        </row>
        <row r="50">
          <cell r="A50">
            <v>41</v>
          </cell>
          <cell r="B50" t="str">
            <v>　波崎町</v>
          </cell>
          <cell r="C50">
            <v>18000</v>
          </cell>
          <cell r="D50">
            <v>3000</v>
          </cell>
          <cell r="E50">
            <v>3000</v>
          </cell>
          <cell r="F50">
            <v>1280</v>
          </cell>
          <cell r="G50">
            <v>1280</v>
          </cell>
          <cell r="H50">
            <v>29280</v>
          </cell>
          <cell r="I50">
            <v>4000</v>
          </cell>
          <cell r="J50">
            <v>16</v>
          </cell>
          <cell r="K50">
            <v>16</v>
          </cell>
          <cell r="L50">
            <v>228900</v>
          </cell>
          <cell r="M50">
            <v>29280</v>
          </cell>
          <cell r="N50">
            <v>0</v>
          </cell>
          <cell r="O50">
            <v>0</v>
          </cell>
          <cell r="P50">
            <v>0</v>
          </cell>
          <cell r="Q50">
            <v>0</v>
          </cell>
          <cell r="R50">
            <v>0</v>
          </cell>
          <cell r="S50">
            <v>0</v>
          </cell>
          <cell r="T50">
            <v>0</v>
          </cell>
          <cell r="U50">
            <v>0</v>
          </cell>
          <cell r="V50">
            <v>0</v>
          </cell>
          <cell r="W50">
            <v>0</v>
          </cell>
          <cell r="X50">
            <v>0</v>
          </cell>
          <cell r="Y50">
            <v>0</v>
          </cell>
          <cell r="Z50">
            <v>0</v>
          </cell>
          <cell r="AA50">
            <v>16</v>
          </cell>
          <cell r="AB50">
            <v>16</v>
          </cell>
          <cell r="AC50">
            <v>228900</v>
          </cell>
        </row>
        <row r="51">
          <cell r="A51">
            <v>42</v>
          </cell>
          <cell r="B51" t="str">
            <v>　麻生町</v>
          </cell>
          <cell r="C51">
            <v>18000</v>
          </cell>
          <cell r="D51">
            <v>480</v>
          </cell>
          <cell r="E51">
            <v>10000</v>
          </cell>
          <cell r="F51">
            <v>28480</v>
          </cell>
          <cell r="G51">
            <v>480</v>
          </cell>
          <cell r="H51">
            <v>17</v>
          </cell>
          <cell r="I51">
            <v>10000</v>
          </cell>
          <cell r="J51">
            <v>100000</v>
          </cell>
          <cell r="K51">
            <v>0</v>
          </cell>
          <cell r="L51">
            <v>0</v>
          </cell>
          <cell r="M51">
            <v>28480</v>
          </cell>
          <cell r="N51">
            <v>0</v>
          </cell>
          <cell r="O51">
            <v>0</v>
          </cell>
          <cell r="P51">
            <v>0</v>
          </cell>
          <cell r="Q51">
            <v>0</v>
          </cell>
          <cell r="R51">
            <v>0</v>
          </cell>
          <cell r="S51">
            <v>0</v>
          </cell>
          <cell r="T51">
            <v>0</v>
          </cell>
          <cell r="U51">
            <v>0</v>
          </cell>
          <cell r="V51">
            <v>0</v>
          </cell>
          <cell r="W51">
            <v>0</v>
          </cell>
          <cell r="X51">
            <v>0</v>
          </cell>
          <cell r="Y51">
            <v>0</v>
          </cell>
          <cell r="Z51">
            <v>0</v>
          </cell>
          <cell r="AA51">
            <v>17</v>
          </cell>
          <cell r="AB51">
            <v>17</v>
          </cell>
          <cell r="AC51">
            <v>100000</v>
          </cell>
        </row>
        <row r="52">
          <cell r="A52">
            <v>43</v>
          </cell>
          <cell r="B52" t="str">
            <v>　北浦町</v>
          </cell>
          <cell r="C52">
            <v>40000</v>
          </cell>
          <cell r="D52">
            <v>5250</v>
          </cell>
          <cell r="E52">
            <v>5250</v>
          </cell>
          <cell r="F52">
            <v>21000</v>
          </cell>
          <cell r="G52">
            <v>1600</v>
          </cell>
          <cell r="H52">
            <v>0</v>
          </cell>
          <cell r="I52">
            <v>21000</v>
          </cell>
          <cell r="J52">
            <v>7</v>
          </cell>
          <cell r="K52">
            <v>110000</v>
          </cell>
          <cell r="L52">
            <v>14000</v>
          </cell>
          <cell r="M52">
            <v>67850</v>
          </cell>
          <cell r="N52">
            <v>0</v>
          </cell>
          <cell r="O52">
            <v>0</v>
          </cell>
          <cell r="P52">
            <v>0</v>
          </cell>
          <cell r="Q52">
            <v>0</v>
          </cell>
          <cell r="R52">
            <v>0</v>
          </cell>
          <cell r="S52">
            <v>0</v>
          </cell>
          <cell r="T52">
            <v>0</v>
          </cell>
          <cell r="U52">
            <v>0</v>
          </cell>
          <cell r="V52">
            <v>0</v>
          </cell>
          <cell r="W52">
            <v>0</v>
          </cell>
          <cell r="X52">
            <v>0</v>
          </cell>
          <cell r="Y52">
            <v>0</v>
          </cell>
          <cell r="Z52">
            <v>0</v>
          </cell>
          <cell r="AA52">
            <v>7</v>
          </cell>
          <cell r="AB52">
            <v>7</v>
          </cell>
          <cell r="AC52">
            <v>110000</v>
          </cell>
          <cell r="AD52">
            <v>14000</v>
          </cell>
        </row>
        <row r="53">
          <cell r="A53">
            <v>44</v>
          </cell>
          <cell r="B53" t="str">
            <v>　玉造町</v>
          </cell>
          <cell r="C53">
            <v>0</v>
          </cell>
          <cell r="D53">
            <v>0</v>
          </cell>
          <cell r="E53">
            <v>0</v>
          </cell>
          <cell r="F53">
            <v>0</v>
          </cell>
          <cell r="G53">
            <v>0</v>
          </cell>
          <cell r="H53">
            <v>0</v>
          </cell>
          <cell r="I53">
            <v>0</v>
          </cell>
          <cell r="J53">
            <v>0</v>
          </cell>
          <cell r="K53">
            <v>0</v>
          </cell>
          <cell r="L53">
            <v>0</v>
          </cell>
          <cell r="M53">
            <v>0</v>
          </cell>
          <cell r="N53">
            <v>0</v>
          </cell>
          <cell r="O53">
            <v>0</v>
          </cell>
          <cell r="P53">
            <v>0</v>
          </cell>
          <cell r="Q53">
            <v>0</v>
          </cell>
          <cell r="R53">
            <v>0</v>
          </cell>
          <cell r="S53">
            <v>0</v>
          </cell>
          <cell r="T53">
            <v>0</v>
          </cell>
          <cell r="U53">
            <v>0</v>
          </cell>
          <cell r="V53">
            <v>0</v>
          </cell>
          <cell r="W53">
            <v>0</v>
          </cell>
          <cell r="X53">
            <v>0</v>
          </cell>
          <cell r="Y53">
            <v>0</v>
          </cell>
          <cell r="Z53">
            <v>0</v>
          </cell>
        </row>
        <row r="54">
          <cell r="A54">
            <v>45</v>
          </cell>
          <cell r="B54" t="str">
            <v>　江戸崎町</v>
          </cell>
          <cell r="C54">
            <v>20000</v>
          </cell>
          <cell r="D54">
            <v>20000</v>
          </cell>
          <cell r="E54">
            <v>5</v>
          </cell>
          <cell r="F54">
            <v>20</v>
          </cell>
          <cell r="G54">
            <v>75000</v>
          </cell>
          <cell r="H54">
            <v>75000</v>
          </cell>
          <cell r="I54">
            <v>20000</v>
          </cell>
          <cell r="J54">
            <v>7</v>
          </cell>
          <cell r="K54">
            <v>105000</v>
          </cell>
          <cell r="L54">
            <v>0</v>
          </cell>
          <cell r="M54">
            <v>20000</v>
          </cell>
          <cell r="N54">
            <v>5</v>
          </cell>
          <cell r="O54">
            <v>20</v>
          </cell>
          <cell r="P54">
            <v>75000</v>
          </cell>
          <cell r="Q54">
            <v>0</v>
          </cell>
          <cell r="R54">
            <v>0</v>
          </cell>
          <cell r="S54">
            <v>0</v>
          </cell>
          <cell r="T54">
            <v>0</v>
          </cell>
          <cell r="U54">
            <v>0</v>
          </cell>
          <cell r="V54">
            <v>0</v>
          </cell>
          <cell r="W54">
            <v>0</v>
          </cell>
          <cell r="X54">
            <v>0</v>
          </cell>
          <cell r="Y54">
            <v>0</v>
          </cell>
          <cell r="Z54">
            <v>75000</v>
          </cell>
          <cell r="AA54">
            <v>7</v>
          </cell>
          <cell r="AB54">
            <v>7</v>
          </cell>
          <cell r="AC54">
            <v>105000</v>
          </cell>
        </row>
        <row r="55">
          <cell r="A55">
            <v>46</v>
          </cell>
          <cell r="B55" t="str">
            <v>　阿見町</v>
          </cell>
          <cell r="C55">
            <v>0</v>
          </cell>
          <cell r="D55">
            <v>0</v>
          </cell>
          <cell r="E55">
            <v>0</v>
          </cell>
          <cell r="F55">
            <v>0</v>
          </cell>
          <cell r="G55">
            <v>0</v>
          </cell>
          <cell r="H55">
            <v>0</v>
          </cell>
          <cell r="I55">
            <v>0</v>
          </cell>
          <cell r="J55">
            <v>0</v>
          </cell>
          <cell r="K55">
            <v>0</v>
          </cell>
          <cell r="L55">
            <v>0</v>
          </cell>
          <cell r="M55">
            <v>0</v>
          </cell>
          <cell r="N55">
            <v>0</v>
          </cell>
          <cell r="O55">
            <v>0</v>
          </cell>
          <cell r="P55">
            <v>0</v>
          </cell>
          <cell r="Q55">
            <v>0</v>
          </cell>
          <cell r="R55">
            <v>0</v>
          </cell>
          <cell r="S55">
            <v>0</v>
          </cell>
          <cell r="T55">
            <v>0</v>
          </cell>
          <cell r="U55">
            <v>0</v>
          </cell>
          <cell r="V55">
            <v>0</v>
          </cell>
          <cell r="W55">
            <v>0</v>
          </cell>
          <cell r="X55">
            <v>0</v>
          </cell>
          <cell r="Y55">
            <v>0</v>
          </cell>
          <cell r="Z55">
            <v>0</v>
          </cell>
        </row>
        <row r="56">
          <cell r="A56">
            <v>47</v>
          </cell>
          <cell r="B56" t="str">
            <v>　新利根町</v>
          </cell>
          <cell r="C56">
            <v>500</v>
          </cell>
          <cell r="D56">
            <v>800</v>
          </cell>
          <cell r="E56">
            <v>500</v>
          </cell>
          <cell r="F56">
            <v>5300</v>
          </cell>
          <cell r="G56">
            <v>800</v>
          </cell>
          <cell r="H56">
            <v>3</v>
          </cell>
          <cell r="I56">
            <v>4000</v>
          </cell>
          <cell r="J56">
            <v>18000</v>
          </cell>
          <cell r="K56">
            <v>0</v>
          </cell>
          <cell r="L56">
            <v>0</v>
          </cell>
          <cell r="M56">
            <v>5300</v>
          </cell>
          <cell r="N56">
            <v>0</v>
          </cell>
          <cell r="O56">
            <v>0</v>
          </cell>
          <cell r="P56">
            <v>0</v>
          </cell>
          <cell r="Q56">
            <v>0</v>
          </cell>
          <cell r="R56">
            <v>0</v>
          </cell>
          <cell r="S56">
            <v>0</v>
          </cell>
          <cell r="T56">
            <v>0</v>
          </cell>
          <cell r="U56">
            <v>0</v>
          </cell>
          <cell r="V56">
            <v>0</v>
          </cell>
          <cell r="W56">
            <v>0</v>
          </cell>
          <cell r="X56">
            <v>0</v>
          </cell>
          <cell r="Y56">
            <v>0</v>
          </cell>
          <cell r="Z56">
            <v>0</v>
          </cell>
          <cell r="AA56">
            <v>3</v>
          </cell>
          <cell r="AB56">
            <v>3</v>
          </cell>
          <cell r="AC56">
            <v>18000</v>
          </cell>
        </row>
        <row r="57">
          <cell r="A57">
            <v>48</v>
          </cell>
          <cell r="B57" t="str">
            <v>　河内町</v>
          </cell>
          <cell r="C57">
            <v>52000</v>
          </cell>
          <cell r="D57">
            <v>30000</v>
          </cell>
          <cell r="E57">
            <v>52000</v>
          </cell>
          <cell r="F57">
            <v>30000</v>
          </cell>
          <cell r="G57">
            <v>0</v>
          </cell>
          <cell r="H57">
            <v>9</v>
          </cell>
          <cell r="I57">
            <v>6000</v>
          </cell>
          <cell r="J57">
            <v>80000</v>
          </cell>
          <cell r="K57">
            <v>0</v>
          </cell>
          <cell r="L57">
            <v>0</v>
          </cell>
          <cell r="M57">
            <v>88000</v>
          </cell>
          <cell r="N57">
            <v>0</v>
          </cell>
          <cell r="O57">
            <v>0</v>
          </cell>
          <cell r="P57">
            <v>0</v>
          </cell>
          <cell r="Q57">
            <v>0</v>
          </cell>
          <cell r="R57">
            <v>0</v>
          </cell>
          <cell r="S57">
            <v>0</v>
          </cell>
          <cell r="T57">
            <v>0</v>
          </cell>
          <cell r="U57">
            <v>0</v>
          </cell>
          <cell r="V57">
            <v>0</v>
          </cell>
          <cell r="W57">
            <v>0</v>
          </cell>
          <cell r="X57">
            <v>0</v>
          </cell>
          <cell r="Y57">
            <v>0</v>
          </cell>
          <cell r="Z57">
            <v>0</v>
          </cell>
          <cell r="AA57">
            <v>9</v>
          </cell>
          <cell r="AB57">
            <v>9</v>
          </cell>
          <cell r="AC57">
            <v>80000</v>
          </cell>
        </row>
        <row r="58">
          <cell r="A58">
            <v>49</v>
          </cell>
          <cell r="B58" t="str">
            <v>　東町</v>
          </cell>
          <cell r="C58">
            <v>0</v>
          </cell>
          <cell r="D58">
            <v>0</v>
          </cell>
          <cell r="E58">
            <v>5</v>
          </cell>
          <cell r="F58">
            <v>5</v>
          </cell>
          <cell r="G58">
            <v>100000</v>
          </cell>
          <cell r="H58">
            <v>0</v>
          </cell>
          <cell r="I58">
            <v>0</v>
          </cell>
          <cell r="J58">
            <v>0</v>
          </cell>
          <cell r="K58">
            <v>0</v>
          </cell>
          <cell r="L58">
            <v>0</v>
          </cell>
          <cell r="M58">
            <v>0</v>
          </cell>
          <cell r="N58">
            <v>0</v>
          </cell>
          <cell r="O58">
            <v>0</v>
          </cell>
          <cell r="P58">
            <v>0</v>
          </cell>
          <cell r="Q58">
            <v>0</v>
          </cell>
          <cell r="R58">
            <v>0</v>
          </cell>
          <cell r="S58">
            <v>0</v>
          </cell>
          <cell r="T58">
            <v>0</v>
          </cell>
          <cell r="U58">
            <v>0</v>
          </cell>
          <cell r="V58">
            <v>0</v>
          </cell>
          <cell r="W58">
            <v>0</v>
          </cell>
          <cell r="X58">
            <v>0</v>
          </cell>
          <cell r="Y58">
            <v>0</v>
          </cell>
          <cell r="Z58">
            <v>0</v>
          </cell>
          <cell r="AA58">
            <v>5</v>
          </cell>
          <cell r="AB58">
            <v>5</v>
          </cell>
          <cell r="AC58">
            <v>100000</v>
          </cell>
        </row>
        <row r="59">
          <cell r="A59">
            <v>50</v>
          </cell>
          <cell r="B59" t="str">
            <v>　霞ヶ浦町</v>
          </cell>
          <cell r="C59">
            <v>0</v>
          </cell>
          <cell r="D59">
            <v>0</v>
          </cell>
          <cell r="E59">
            <v>0</v>
          </cell>
          <cell r="F59">
            <v>0</v>
          </cell>
          <cell r="G59">
            <v>0</v>
          </cell>
          <cell r="H59">
            <v>0</v>
          </cell>
          <cell r="I59">
            <v>0</v>
          </cell>
          <cell r="J59">
            <v>0</v>
          </cell>
          <cell r="K59">
            <v>0</v>
          </cell>
          <cell r="L59">
            <v>0</v>
          </cell>
          <cell r="M59">
            <v>0</v>
          </cell>
          <cell r="N59">
            <v>0</v>
          </cell>
          <cell r="O59">
            <v>0</v>
          </cell>
          <cell r="P59">
            <v>0</v>
          </cell>
          <cell r="Q59">
            <v>0</v>
          </cell>
          <cell r="R59">
            <v>0</v>
          </cell>
          <cell r="S59">
            <v>0</v>
          </cell>
          <cell r="T59">
            <v>0</v>
          </cell>
          <cell r="U59">
            <v>0</v>
          </cell>
          <cell r="V59">
            <v>0</v>
          </cell>
          <cell r="W59">
            <v>0</v>
          </cell>
          <cell r="X59">
            <v>0</v>
          </cell>
          <cell r="Y59">
            <v>0</v>
          </cell>
          <cell r="Z59">
            <v>0</v>
          </cell>
        </row>
        <row r="60">
          <cell r="A60">
            <v>51</v>
          </cell>
          <cell r="B60" t="str">
            <v>　八郷町</v>
          </cell>
          <cell r="C60">
            <v>0</v>
          </cell>
          <cell r="D60">
            <v>0</v>
          </cell>
          <cell r="E60">
            <v>0</v>
          </cell>
          <cell r="F60">
            <v>0</v>
          </cell>
          <cell r="G60">
            <v>0</v>
          </cell>
          <cell r="H60">
            <v>0</v>
          </cell>
          <cell r="I60">
            <v>0</v>
          </cell>
          <cell r="J60">
            <v>0</v>
          </cell>
          <cell r="K60">
            <v>0</v>
          </cell>
          <cell r="L60">
            <v>0</v>
          </cell>
          <cell r="M60">
            <v>0</v>
          </cell>
          <cell r="N60">
            <v>0</v>
          </cell>
          <cell r="O60">
            <v>0</v>
          </cell>
          <cell r="P60">
            <v>0</v>
          </cell>
          <cell r="Q60">
            <v>0</v>
          </cell>
          <cell r="R60">
            <v>0</v>
          </cell>
          <cell r="S60">
            <v>0</v>
          </cell>
          <cell r="T60">
            <v>0</v>
          </cell>
          <cell r="U60">
            <v>0</v>
          </cell>
          <cell r="V60">
            <v>0</v>
          </cell>
          <cell r="W60">
            <v>0</v>
          </cell>
          <cell r="X60">
            <v>0</v>
          </cell>
          <cell r="Y60">
            <v>0</v>
          </cell>
          <cell r="Z60">
            <v>0</v>
          </cell>
        </row>
        <row r="61">
          <cell r="A61">
            <v>52</v>
          </cell>
          <cell r="B61" t="str">
            <v>　千代田町</v>
          </cell>
          <cell r="C61">
            <v>0</v>
          </cell>
          <cell r="D61">
            <v>0</v>
          </cell>
          <cell r="E61">
            <v>6</v>
          </cell>
          <cell r="F61">
            <v>6</v>
          </cell>
          <cell r="G61">
            <v>60000</v>
          </cell>
          <cell r="H61">
            <v>0</v>
          </cell>
          <cell r="I61">
            <v>0</v>
          </cell>
          <cell r="J61">
            <v>0</v>
          </cell>
          <cell r="K61">
            <v>0</v>
          </cell>
          <cell r="L61">
            <v>0</v>
          </cell>
          <cell r="M61">
            <v>0</v>
          </cell>
          <cell r="N61">
            <v>0</v>
          </cell>
          <cell r="O61">
            <v>0</v>
          </cell>
          <cell r="P61">
            <v>0</v>
          </cell>
          <cell r="Q61">
            <v>0</v>
          </cell>
          <cell r="R61">
            <v>0</v>
          </cell>
          <cell r="S61">
            <v>0</v>
          </cell>
          <cell r="T61">
            <v>0</v>
          </cell>
          <cell r="U61">
            <v>0</v>
          </cell>
          <cell r="V61">
            <v>0</v>
          </cell>
          <cell r="W61">
            <v>0</v>
          </cell>
          <cell r="X61">
            <v>0</v>
          </cell>
          <cell r="Y61">
            <v>0</v>
          </cell>
          <cell r="Z61">
            <v>0</v>
          </cell>
          <cell r="AA61">
            <v>6</v>
          </cell>
          <cell r="AB61">
            <v>6</v>
          </cell>
          <cell r="AC61">
            <v>60000</v>
          </cell>
        </row>
        <row r="62">
          <cell r="A62">
            <v>53</v>
          </cell>
          <cell r="B62" t="str">
            <v>　伊奈町</v>
          </cell>
          <cell r="C62">
            <v>0</v>
          </cell>
          <cell r="D62">
            <v>0</v>
          </cell>
          <cell r="E62">
            <v>0</v>
          </cell>
          <cell r="F62">
            <v>0</v>
          </cell>
          <cell r="G62">
            <v>0</v>
          </cell>
          <cell r="H62">
            <v>0</v>
          </cell>
          <cell r="I62">
            <v>0</v>
          </cell>
          <cell r="J62">
            <v>0</v>
          </cell>
          <cell r="K62">
            <v>0</v>
          </cell>
          <cell r="L62">
            <v>0</v>
          </cell>
          <cell r="M62">
            <v>0</v>
          </cell>
          <cell r="N62">
            <v>0</v>
          </cell>
          <cell r="O62">
            <v>0</v>
          </cell>
          <cell r="P62">
            <v>0</v>
          </cell>
          <cell r="Q62">
            <v>0</v>
          </cell>
          <cell r="R62">
            <v>0</v>
          </cell>
          <cell r="S62">
            <v>0</v>
          </cell>
          <cell r="T62">
            <v>0</v>
          </cell>
          <cell r="U62">
            <v>0</v>
          </cell>
          <cell r="V62">
            <v>0</v>
          </cell>
          <cell r="W62">
            <v>0</v>
          </cell>
          <cell r="X62">
            <v>0</v>
          </cell>
          <cell r="Y62">
            <v>0</v>
          </cell>
          <cell r="Z62">
            <v>0</v>
          </cell>
        </row>
        <row r="63">
          <cell r="A63">
            <v>54</v>
          </cell>
          <cell r="B63" t="str">
            <v>　関城町</v>
          </cell>
          <cell r="C63">
            <v>0</v>
          </cell>
          <cell r="D63">
            <v>0</v>
          </cell>
          <cell r="E63">
            <v>0</v>
          </cell>
          <cell r="F63">
            <v>0</v>
          </cell>
          <cell r="G63">
            <v>0</v>
          </cell>
          <cell r="H63">
            <v>0</v>
          </cell>
          <cell r="I63">
            <v>0</v>
          </cell>
          <cell r="J63">
            <v>0</v>
          </cell>
          <cell r="K63">
            <v>0</v>
          </cell>
          <cell r="L63">
            <v>0</v>
          </cell>
          <cell r="M63">
            <v>0</v>
          </cell>
          <cell r="N63">
            <v>0</v>
          </cell>
          <cell r="O63">
            <v>0</v>
          </cell>
          <cell r="P63">
            <v>0</v>
          </cell>
          <cell r="Q63">
            <v>0</v>
          </cell>
          <cell r="R63">
            <v>0</v>
          </cell>
          <cell r="S63">
            <v>0</v>
          </cell>
          <cell r="T63">
            <v>0</v>
          </cell>
          <cell r="U63">
            <v>0</v>
          </cell>
          <cell r="V63">
            <v>0</v>
          </cell>
          <cell r="W63">
            <v>0</v>
          </cell>
          <cell r="X63">
            <v>0</v>
          </cell>
          <cell r="Y63">
            <v>0</v>
          </cell>
          <cell r="Z63">
            <v>0</v>
          </cell>
        </row>
        <row r="64">
          <cell r="A64">
            <v>55</v>
          </cell>
          <cell r="B64" t="str">
            <v>　明野町</v>
          </cell>
          <cell r="C64">
            <v>0</v>
          </cell>
          <cell r="D64">
            <v>0</v>
          </cell>
          <cell r="E64">
            <v>0</v>
          </cell>
          <cell r="F64">
            <v>0</v>
          </cell>
          <cell r="G64">
            <v>0</v>
          </cell>
          <cell r="H64">
            <v>0</v>
          </cell>
          <cell r="I64">
            <v>0</v>
          </cell>
          <cell r="J64">
            <v>0</v>
          </cell>
          <cell r="K64">
            <v>0</v>
          </cell>
          <cell r="L64">
            <v>0</v>
          </cell>
          <cell r="M64">
            <v>0</v>
          </cell>
          <cell r="N64">
            <v>0</v>
          </cell>
          <cell r="O64">
            <v>0</v>
          </cell>
          <cell r="P64">
            <v>0</v>
          </cell>
          <cell r="Q64">
            <v>0</v>
          </cell>
          <cell r="R64">
            <v>0</v>
          </cell>
          <cell r="S64">
            <v>0</v>
          </cell>
          <cell r="T64">
            <v>0</v>
          </cell>
          <cell r="U64">
            <v>0</v>
          </cell>
          <cell r="V64">
            <v>0</v>
          </cell>
          <cell r="W64">
            <v>0</v>
          </cell>
          <cell r="X64">
            <v>0</v>
          </cell>
          <cell r="Y64">
            <v>0</v>
          </cell>
          <cell r="Z64">
            <v>0</v>
          </cell>
        </row>
        <row r="65">
          <cell r="A65">
            <v>56</v>
          </cell>
          <cell r="B65" t="str">
            <v>　真壁町</v>
          </cell>
          <cell r="C65">
            <v>0</v>
          </cell>
          <cell r="D65">
            <v>0</v>
          </cell>
          <cell r="E65">
            <v>0</v>
          </cell>
          <cell r="F65">
            <v>0</v>
          </cell>
          <cell r="G65">
            <v>0</v>
          </cell>
          <cell r="H65">
            <v>0</v>
          </cell>
          <cell r="I65">
            <v>0</v>
          </cell>
          <cell r="J65">
            <v>0</v>
          </cell>
          <cell r="K65">
            <v>0</v>
          </cell>
          <cell r="L65">
            <v>0</v>
          </cell>
          <cell r="M65">
            <v>0</v>
          </cell>
          <cell r="N65">
            <v>0</v>
          </cell>
          <cell r="O65">
            <v>0</v>
          </cell>
          <cell r="P65">
            <v>0</v>
          </cell>
          <cell r="Q65">
            <v>0</v>
          </cell>
          <cell r="R65">
            <v>0</v>
          </cell>
          <cell r="S65">
            <v>0</v>
          </cell>
          <cell r="T65">
            <v>0</v>
          </cell>
          <cell r="U65">
            <v>0</v>
          </cell>
          <cell r="V65">
            <v>0</v>
          </cell>
          <cell r="W65">
            <v>0</v>
          </cell>
          <cell r="X65">
            <v>0</v>
          </cell>
          <cell r="Y65">
            <v>0</v>
          </cell>
          <cell r="Z65">
            <v>0</v>
          </cell>
        </row>
        <row r="66">
          <cell r="A66">
            <v>57</v>
          </cell>
          <cell r="B66" t="str">
            <v>　協和町</v>
          </cell>
          <cell r="C66">
            <v>0</v>
          </cell>
          <cell r="D66">
            <v>0</v>
          </cell>
          <cell r="E66">
            <v>0</v>
          </cell>
          <cell r="F66">
            <v>0</v>
          </cell>
          <cell r="G66">
            <v>0</v>
          </cell>
          <cell r="H66">
            <v>0</v>
          </cell>
          <cell r="I66">
            <v>0</v>
          </cell>
          <cell r="J66">
            <v>0</v>
          </cell>
          <cell r="K66">
            <v>0</v>
          </cell>
          <cell r="L66">
            <v>0</v>
          </cell>
          <cell r="M66">
            <v>0</v>
          </cell>
          <cell r="N66">
            <v>0</v>
          </cell>
          <cell r="O66">
            <v>0</v>
          </cell>
          <cell r="P66">
            <v>0</v>
          </cell>
          <cell r="Q66">
            <v>0</v>
          </cell>
          <cell r="R66">
            <v>0</v>
          </cell>
          <cell r="S66">
            <v>0</v>
          </cell>
          <cell r="T66">
            <v>0</v>
          </cell>
          <cell r="U66">
            <v>0</v>
          </cell>
          <cell r="V66">
            <v>0</v>
          </cell>
          <cell r="W66">
            <v>0</v>
          </cell>
          <cell r="X66">
            <v>0</v>
          </cell>
          <cell r="Y66">
            <v>0</v>
          </cell>
          <cell r="Z66">
            <v>0</v>
          </cell>
        </row>
        <row r="67">
          <cell r="A67">
            <v>58</v>
          </cell>
          <cell r="B67" t="str">
            <v>　八千代町</v>
          </cell>
          <cell r="C67">
            <v>0</v>
          </cell>
          <cell r="D67">
            <v>0</v>
          </cell>
          <cell r="E67">
            <v>0</v>
          </cell>
          <cell r="F67">
            <v>0</v>
          </cell>
          <cell r="G67">
            <v>0</v>
          </cell>
          <cell r="H67">
            <v>0</v>
          </cell>
          <cell r="I67">
            <v>0</v>
          </cell>
          <cell r="J67">
            <v>0</v>
          </cell>
          <cell r="K67">
            <v>0</v>
          </cell>
          <cell r="L67">
            <v>0</v>
          </cell>
          <cell r="M67">
            <v>0</v>
          </cell>
          <cell r="N67">
            <v>0</v>
          </cell>
          <cell r="O67">
            <v>0</v>
          </cell>
          <cell r="P67">
            <v>0</v>
          </cell>
          <cell r="Q67">
            <v>0</v>
          </cell>
          <cell r="R67">
            <v>0</v>
          </cell>
          <cell r="S67">
            <v>0</v>
          </cell>
          <cell r="T67">
            <v>0</v>
          </cell>
          <cell r="U67">
            <v>0</v>
          </cell>
          <cell r="V67">
            <v>0</v>
          </cell>
          <cell r="W67">
            <v>0</v>
          </cell>
          <cell r="X67">
            <v>0</v>
          </cell>
          <cell r="Y67">
            <v>0</v>
          </cell>
          <cell r="Z67">
            <v>0</v>
          </cell>
        </row>
        <row r="68">
          <cell r="A68">
            <v>59</v>
          </cell>
          <cell r="B68" t="str">
            <v>　石下町</v>
          </cell>
          <cell r="C68">
            <v>0</v>
          </cell>
          <cell r="D68">
            <v>0</v>
          </cell>
          <cell r="E68">
            <v>0</v>
          </cell>
          <cell r="F68">
            <v>0</v>
          </cell>
          <cell r="G68">
            <v>0</v>
          </cell>
          <cell r="H68">
            <v>0</v>
          </cell>
          <cell r="I68">
            <v>0</v>
          </cell>
          <cell r="J68">
            <v>0</v>
          </cell>
          <cell r="K68">
            <v>0</v>
          </cell>
          <cell r="L68">
            <v>0</v>
          </cell>
          <cell r="M68">
            <v>0</v>
          </cell>
          <cell r="N68">
            <v>0</v>
          </cell>
          <cell r="O68">
            <v>0</v>
          </cell>
          <cell r="P68">
            <v>0</v>
          </cell>
          <cell r="Q68">
            <v>0</v>
          </cell>
          <cell r="R68">
            <v>0</v>
          </cell>
          <cell r="S68">
            <v>0</v>
          </cell>
          <cell r="T68">
            <v>0</v>
          </cell>
          <cell r="U68">
            <v>0</v>
          </cell>
          <cell r="V68">
            <v>0</v>
          </cell>
          <cell r="W68">
            <v>0</v>
          </cell>
          <cell r="X68">
            <v>0</v>
          </cell>
          <cell r="Y68">
            <v>0</v>
          </cell>
          <cell r="Z68">
            <v>0</v>
          </cell>
        </row>
        <row r="69">
          <cell r="A69">
            <v>60</v>
          </cell>
          <cell r="B69" t="str">
            <v>　総和町</v>
          </cell>
          <cell r="C69">
            <v>2400</v>
          </cell>
          <cell r="D69">
            <v>1600</v>
          </cell>
          <cell r="E69">
            <v>2400</v>
          </cell>
          <cell r="F69">
            <v>29600</v>
          </cell>
          <cell r="G69">
            <v>1600</v>
          </cell>
          <cell r="H69">
            <v>14</v>
          </cell>
          <cell r="I69">
            <v>25600</v>
          </cell>
          <cell r="J69">
            <v>220000</v>
          </cell>
          <cell r="K69">
            <v>0</v>
          </cell>
          <cell r="L69">
            <v>0</v>
          </cell>
          <cell r="M69">
            <v>29600</v>
          </cell>
          <cell r="N69">
            <v>0</v>
          </cell>
          <cell r="O69">
            <v>0</v>
          </cell>
          <cell r="P69">
            <v>0</v>
          </cell>
          <cell r="Q69">
            <v>0</v>
          </cell>
          <cell r="R69">
            <v>0</v>
          </cell>
          <cell r="S69">
            <v>0</v>
          </cell>
          <cell r="T69">
            <v>0</v>
          </cell>
          <cell r="U69">
            <v>0</v>
          </cell>
          <cell r="V69">
            <v>0</v>
          </cell>
          <cell r="W69">
            <v>0</v>
          </cell>
          <cell r="X69">
            <v>0</v>
          </cell>
          <cell r="Y69">
            <v>0</v>
          </cell>
          <cell r="Z69">
            <v>0</v>
          </cell>
          <cell r="AA69">
            <v>14</v>
          </cell>
          <cell r="AB69">
            <v>22</v>
          </cell>
          <cell r="AC69">
            <v>220000</v>
          </cell>
        </row>
        <row r="70">
          <cell r="A70">
            <v>61</v>
          </cell>
          <cell r="B70" t="str">
            <v>　五霞町</v>
          </cell>
          <cell r="C70">
            <v>0</v>
          </cell>
          <cell r="D70">
            <v>0</v>
          </cell>
          <cell r="E70">
            <v>0</v>
          </cell>
          <cell r="F70">
            <v>0</v>
          </cell>
          <cell r="G70">
            <v>0</v>
          </cell>
          <cell r="H70">
            <v>0</v>
          </cell>
          <cell r="I70">
            <v>0</v>
          </cell>
          <cell r="J70">
            <v>0</v>
          </cell>
          <cell r="K70">
            <v>0</v>
          </cell>
          <cell r="L70">
            <v>0</v>
          </cell>
          <cell r="M70">
            <v>0</v>
          </cell>
          <cell r="N70">
            <v>0</v>
          </cell>
          <cell r="O70">
            <v>0</v>
          </cell>
          <cell r="P70">
            <v>0</v>
          </cell>
          <cell r="Q70">
            <v>0</v>
          </cell>
          <cell r="R70">
            <v>0</v>
          </cell>
          <cell r="S70">
            <v>0</v>
          </cell>
          <cell r="T70">
            <v>0</v>
          </cell>
          <cell r="U70">
            <v>0</v>
          </cell>
          <cell r="V70">
            <v>0</v>
          </cell>
          <cell r="W70">
            <v>0</v>
          </cell>
          <cell r="X70">
            <v>0</v>
          </cell>
          <cell r="Y70">
            <v>0</v>
          </cell>
          <cell r="Z70">
            <v>0</v>
          </cell>
        </row>
        <row r="71">
          <cell r="A71">
            <v>62</v>
          </cell>
          <cell r="B71" t="str">
            <v>　三和町</v>
          </cell>
          <cell r="C71">
            <v>11000</v>
          </cell>
          <cell r="D71">
            <v>9000</v>
          </cell>
          <cell r="E71">
            <v>11000</v>
          </cell>
          <cell r="F71">
            <v>0</v>
          </cell>
          <cell r="G71">
            <v>10</v>
          </cell>
          <cell r="H71">
            <v>10</v>
          </cell>
          <cell r="I71">
            <v>9000</v>
          </cell>
          <cell r="J71">
            <v>0</v>
          </cell>
          <cell r="K71">
            <v>0</v>
          </cell>
          <cell r="L71">
            <v>0</v>
          </cell>
          <cell r="M71">
            <v>20000</v>
          </cell>
          <cell r="N71">
            <v>0</v>
          </cell>
          <cell r="O71">
            <v>0</v>
          </cell>
          <cell r="P71">
            <v>0</v>
          </cell>
          <cell r="Q71">
            <v>0</v>
          </cell>
          <cell r="R71">
            <v>0</v>
          </cell>
          <cell r="S71">
            <v>0</v>
          </cell>
          <cell r="T71">
            <v>0</v>
          </cell>
          <cell r="U71">
            <v>0</v>
          </cell>
          <cell r="V71">
            <v>0</v>
          </cell>
          <cell r="W71">
            <v>0</v>
          </cell>
          <cell r="X71">
            <v>0</v>
          </cell>
          <cell r="Y71">
            <v>0</v>
          </cell>
          <cell r="Z71">
            <v>0</v>
          </cell>
          <cell r="AA71">
            <v>10</v>
          </cell>
          <cell r="AB71">
            <v>10</v>
          </cell>
          <cell r="AC71">
            <v>200000</v>
          </cell>
        </row>
        <row r="72">
          <cell r="A72">
            <v>63</v>
          </cell>
          <cell r="B72" t="str">
            <v>　猿島町</v>
          </cell>
          <cell r="C72">
            <v>0</v>
          </cell>
          <cell r="D72">
            <v>0</v>
          </cell>
          <cell r="E72">
            <v>0</v>
          </cell>
          <cell r="F72">
            <v>0</v>
          </cell>
          <cell r="G72">
            <v>0</v>
          </cell>
          <cell r="H72">
            <v>0</v>
          </cell>
          <cell r="I72">
            <v>0</v>
          </cell>
          <cell r="J72">
            <v>0</v>
          </cell>
          <cell r="K72">
            <v>0</v>
          </cell>
          <cell r="L72">
            <v>0</v>
          </cell>
          <cell r="M72">
            <v>0</v>
          </cell>
          <cell r="N72">
            <v>0</v>
          </cell>
          <cell r="O72">
            <v>0</v>
          </cell>
          <cell r="P72">
            <v>0</v>
          </cell>
          <cell r="Q72">
            <v>0</v>
          </cell>
          <cell r="R72">
            <v>0</v>
          </cell>
          <cell r="S72">
            <v>0</v>
          </cell>
          <cell r="T72">
            <v>0</v>
          </cell>
          <cell r="U72">
            <v>0</v>
          </cell>
          <cell r="V72">
            <v>0</v>
          </cell>
          <cell r="W72">
            <v>0</v>
          </cell>
          <cell r="X72">
            <v>0</v>
          </cell>
          <cell r="Y72">
            <v>0</v>
          </cell>
          <cell r="Z72">
            <v>0</v>
          </cell>
        </row>
        <row r="73">
          <cell r="A73">
            <v>64</v>
          </cell>
          <cell r="B73" t="str">
            <v>　境町</v>
          </cell>
          <cell r="C73">
            <v>42000</v>
          </cell>
          <cell r="D73">
            <v>5000</v>
          </cell>
          <cell r="E73">
            <v>5000</v>
          </cell>
          <cell r="F73">
            <v>42000</v>
          </cell>
          <cell r="G73">
            <v>4000</v>
          </cell>
          <cell r="H73">
            <v>0</v>
          </cell>
          <cell r="I73">
            <v>42000</v>
          </cell>
          <cell r="J73">
            <v>10</v>
          </cell>
          <cell r="K73">
            <v>310000</v>
          </cell>
          <cell r="L73">
            <v>22000</v>
          </cell>
          <cell r="M73">
            <v>93000</v>
          </cell>
          <cell r="N73">
            <v>0</v>
          </cell>
          <cell r="O73">
            <v>0</v>
          </cell>
          <cell r="P73">
            <v>0</v>
          </cell>
          <cell r="Q73">
            <v>0</v>
          </cell>
          <cell r="R73">
            <v>0</v>
          </cell>
          <cell r="S73">
            <v>0</v>
          </cell>
          <cell r="T73">
            <v>0</v>
          </cell>
          <cell r="U73">
            <v>0</v>
          </cell>
          <cell r="V73">
            <v>0</v>
          </cell>
          <cell r="W73">
            <v>0</v>
          </cell>
          <cell r="X73">
            <v>0</v>
          </cell>
          <cell r="Y73">
            <v>0</v>
          </cell>
          <cell r="Z73">
            <v>0</v>
          </cell>
          <cell r="AA73">
            <v>10</v>
          </cell>
          <cell r="AB73">
            <v>10</v>
          </cell>
          <cell r="AC73">
            <v>310000</v>
          </cell>
          <cell r="AD73">
            <v>22000</v>
          </cell>
        </row>
        <row r="74">
          <cell r="A74">
            <v>65</v>
          </cell>
          <cell r="B74" t="str">
            <v>　藤代町</v>
          </cell>
          <cell r="C74">
            <v>0</v>
          </cell>
          <cell r="D74">
            <v>0</v>
          </cell>
          <cell r="E74">
            <v>9</v>
          </cell>
          <cell r="F74">
            <v>9</v>
          </cell>
          <cell r="G74">
            <v>180000</v>
          </cell>
          <cell r="H74">
            <v>0</v>
          </cell>
          <cell r="I74">
            <v>0</v>
          </cell>
          <cell r="J74">
            <v>0</v>
          </cell>
          <cell r="K74">
            <v>0</v>
          </cell>
          <cell r="L74">
            <v>0</v>
          </cell>
          <cell r="M74">
            <v>0</v>
          </cell>
          <cell r="N74">
            <v>0</v>
          </cell>
          <cell r="O74">
            <v>0</v>
          </cell>
          <cell r="P74">
            <v>0</v>
          </cell>
          <cell r="Q74">
            <v>0</v>
          </cell>
          <cell r="R74">
            <v>0</v>
          </cell>
          <cell r="S74">
            <v>0</v>
          </cell>
          <cell r="T74">
            <v>0</v>
          </cell>
          <cell r="U74">
            <v>0</v>
          </cell>
          <cell r="V74">
            <v>0</v>
          </cell>
          <cell r="W74">
            <v>0</v>
          </cell>
          <cell r="X74">
            <v>0</v>
          </cell>
          <cell r="Y74">
            <v>0</v>
          </cell>
          <cell r="Z74">
            <v>0</v>
          </cell>
          <cell r="AA74">
            <v>9</v>
          </cell>
          <cell r="AB74">
            <v>9</v>
          </cell>
          <cell r="AC74">
            <v>180000</v>
          </cell>
        </row>
        <row r="75">
          <cell r="A75">
            <v>66</v>
          </cell>
          <cell r="B75" t="str">
            <v>　利根町</v>
          </cell>
          <cell r="C75">
            <v>0</v>
          </cell>
          <cell r="D75">
            <v>0</v>
          </cell>
          <cell r="E75">
            <v>0</v>
          </cell>
          <cell r="F75">
            <v>0</v>
          </cell>
          <cell r="G75">
            <v>0</v>
          </cell>
          <cell r="H75">
            <v>0</v>
          </cell>
          <cell r="I75">
            <v>0</v>
          </cell>
          <cell r="J75">
            <v>0</v>
          </cell>
          <cell r="K75">
            <v>0</v>
          </cell>
          <cell r="L75">
            <v>0</v>
          </cell>
          <cell r="M75">
            <v>0</v>
          </cell>
          <cell r="N75">
            <v>0</v>
          </cell>
          <cell r="O75">
            <v>0</v>
          </cell>
          <cell r="P75">
            <v>0</v>
          </cell>
          <cell r="Q75">
            <v>0</v>
          </cell>
          <cell r="R75">
            <v>0</v>
          </cell>
          <cell r="S75">
            <v>0</v>
          </cell>
          <cell r="T75">
            <v>0</v>
          </cell>
          <cell r="U75">
            <v>0</v>
          </cell>
          <cell r="V75">
            <v>0</v>
          </cell>
          <cell r="W75">
            <v>0</v>
          </cell>
          <cell r="X75">
            <v>0</v>
          </cell>
          <cell r="Y75">
            <v>0</v>
          </cell>
          <cell r="Z75">
            <v>0</v>
          </cell>
        </row>
        <row r="76">
          <cell r="B76" t="str">
            <v>小　　計</v>
          </cell>
          <cell r="C76">
            <v>489500</v>
          </cell>
          <cell r="D76">
            <v>48000</v>
          </cell>
          <cell r="E76">
            <v>166504</v>
          </cell>
          <cell r="F76">
            <v>33000</v>
          </cell>
          <cell r="G76">
            <v>34360</v>
          </cell>
          <cell r="H76">
            <v>0</v>
          </cell>
          <cell r="I76">
            <v>235300</v>
          </cell>
          <cell r="J76">
            <v>0</v>
          </cell>
          <cell r="K76">
            <v>0</v>
          </cell>
          <cell r="L76">
            <v>0</v>
          </cell>
          <cell r="M76">
            <v>1006664</v>
          </cell>
          <cell r="N76">
            <v>5</v>
          </cell>
          <cell r="O76">
            <v>20</v>
          </cell>
          <cell r="P76">
            <v>75000</v>
          </cell>
          <cell r="Q76">
            <v>0</v>
          </cell>
          <cell r="R76">
            <v>0</v>
          </cell>
          <cell r="S76">
            <v>0</v>
          </cell>
          <cell r="T76">
            <v>0</v>
          </cell>
          <cell r="U76">
            <v>0</v>
          </cell>
          <cell r="V76">
            <v>0</v>
          </cell>
          <cell r="W76">
            <v>0</v>
          </cell>
          <cell r="X76">
            <v>0</v>
          </cell>
          <cell r="Y76">
            <v>0</v>
          </cell>
          <cell r="Z76">
            <v>75000</v>
          </cell>
          <cell r="AA76">
            <v>239</v>
          </cell>
          <cell r="AB76">
            <v>262</v>
          </cell>
          <cell r="AC76">
            <v>3768540</v>
          </cell>
          <cell r="AD76">
            <v>221400</v>
          </cell>
        </row>
        <row r="77">
          <cell r="M77">
            <v>0</v>
          </cell>
          <cell r="N77">
            <v>0</v>
          </cell>
          <cell r="O77">
            <v>0</v>
          </cell>
          <cell r="P77">
            <v>0</v>
          </cell>
          <cell r="Q77">
            <v>0</v>
          </cell>
          <cell r="R77">
            <v>0</v>
          </cell>
          <cell r="S77">
            <v>0</v>
          </cell>
          <cell r="T77">
            <v>0</v>
          </cell>
          <cell r="U77">
            <v>0</v>
          </cell>
          <cell r="V77">
            <v>0</v>
          </cell>
          <cell r="W77">
            <v>0</v>
          </cell>
          <cell r="X77">
            <v>0</v>
          </cell>
          <cell r="Y77">
            <v>0</v>
          </cell>
          <cell r="Z77">
            <v>0</v>
          </cell>
        </row>
        <row r="78">
          <cell r="M78">
            <v>0</v>
          </cell>
          <cell r="N78">
            <v>0</v>
          </cell>
          <cell r="O78">
            <v>0</v>
          </cell>
          <cell r="P78">
            <v>0</v>
          </cell>
          <cell r="Q78">
            <v>0</v>
          </cell>
          <cell r="R78">
            <v>0</v>
          </cell>
          <cell r="S78">
            <v>0</v>
          </cell>
          <cell r="T78">
            <v>0</v>
          </cell>
          <cell r="U78">
            <v>0</v>
          </cell>
          <cell r="V78">
            <v>0</v>
          </cell>
          <cell r="W78">
            <v>0</v>
          </cell>
          <cell r="X78">
            <v>0</v>
          </cell>
          <cell r="Y78">
            <v>0</v>
          </cell>
          <cell r="Z78">
            <v>0</v>
          </cell>
        </row>
        <row r="79">
          <cell r="M79">
            <v>0</v>
          </cell>
          <cell r="N79">
            <v>0</v>
          </cell>
          <cell r="O79">
            <v>0</v>
          </cell>
          <cell r="P79">
            <v>0</v>
          </cell>
          <cell r="Q79">
            <v>0</v>
          </cell>
          <cell r="R79">
            <v>0</v>
          </cell>
          <cell r="S79">
            <v>0</v>
          </cell>
          <cell r="T79">
            <v>0</v>
          </cell>
          <cell r="U79">
            <v>0</v>
          </cell>
          <cell r="V79">
            <v>0</v>
          </cell>
          <cell r="W79">
            <v>0</v>
          </cell>
          <cell r="X79">
            <v>0</v>
          </cell>
          <cell r="Y79">
            <v>0</v>
          </cell>
          <cell r="Z79">
            <v>0</v>
          </cell>
        </row>
        <row r="80">
          <cell r="A80">
            <v>67</v>
          </cell>
          <cell r="B80" t="str">
            <v>　桂村</v>
          </cell>
          <cell r="C80">
            <v>0</v>
          </cell>
          <cell r="D80">
            <v>0</v>
          </cell>
          <cell r="E80">
            <v>0</v>
          </cell>
          <cell r="F80">
            <v>0</v>
          </cell>
          <cell r="G80">
            <v>0</v>
          </cell>
          <cell r="H80">
            <v>0</v>
          </cell>
          <cell r="I80">
            <v>0</v>
          </cell>
          <cell r="J80">
            <v>0</v>
          </cell>
          <cell r="K80">
            <v>0</v>
          </cell>
          <cell r="L80">
            <v>0</v>
          </cell>
          <cell r="M80">
            <v>0</v>
          </cell>
          <cell r="N80">
            <v>0</v>
          </cell>
          <cell r="O80">
            <v>0</v>
          </cell>
          <cell r="P80">
            <v>0</v>
          </cell>
          <cell r="Q80">
            <v>0</v>
          </cell>
          <cell r="R80">
            <v>0</v>
          </cell>
          <cell r="S80">
            <v>0</v>
          </cell>
          <cell r="T80">
            <v>0</v>
          </cell>
          <cell r="U80">
            <v>0</v>
          </cell>
          <cell r="V80">
            <v>0</v>
          </cell>
          <cell r="W80">
            <v>0</v>
          </cell>
          <cell r="X80">
            <v>0</v>
          </cell>
          <cell r="Y80">
            <v>0</v>
          </cell>
          <cell r="Z80">
            <v>0</v>
          </cell>
        </row>
        <row r="81">
          <cell r="A81">
            <v>68</v>
          </cell>
          <cell r="B81" t="str">
            <v>　御前山村</v>
          </cell>
          <cell r="C81">
            <v>0</v>
          </cell>
          <cell r="D81">
            <v>0</v>
          </cell>
          <cell r="E81">
            <v>0</v>
          </cell>
          <cell r="F81">
            <v>0</v>
          </cell>
          <cell r="G81">
            <v>0</v>
          </cell>
          <cell r="H81">
            <v>0</v>
          </cell>
          <cell r="I81">
            <v>0</v>
          </cell>
          <cell r="J81">
            <v>0</v>
          </cell>
          <cell r="K81">
            <v>0</v>
          </cell>
          <cell r="L81">
            <v>0</v>
          </cell>
          <cell r="M81">
            <v>0</v>
          </cell>
          <cell r="N81">
            <v>0</v>
          </cell>
          <cell r="O81">
            <v>0</v>
          </cell>
          <cell r="P81">
            <v>0</v>
          </cell>
          <cell r="Q81">
            <v>0</v>
          </cell>
          <cell r="R81">
            <v>0</v>
          </cell>
          <cell r="S81">
            <v>0</v>
          </cell>
          <cell r="T81">
            <v>0</v>
          </cell>
          <cell r="U81">
            <v>0</v>
          </cell>
          <cell r="V81">
            <v>0</v>
          </cell>
          <cell r="W81">
            <v>0</v>
          </cell>
          <cell r="X81">
            <v>0</v>
          </cell>
          <cell r="Y81">
            <v>0</v>
          </cell>
          <cell r="Z81">
            <v>0</v>
          </cell>
        </row>
        <row r="82">
          <cell r="A82">
            <v>69</v>
          </cell>
          <cell r="B82" t="str">
            <v>　七会村</v>
          </cell>
          <cell r="C82">
            <v>0</v>
          </cell>
          <cell r="D82">
            <v>0</v>
          </cell>
          <cell r="E82">
            <v>0</v>
          </cell>
          <cell r="F82">
            <v>0</v>
          </cell>
          <cell r="G82">
            <v>0</v>
          </cell>
          <cell r="H82">
            <v>0</v>
          </cell>
          <cell r="I82">
            <v>0</v>
          </cell>
          <cell r="J82">
            <v>0</v>
          </cell>
          <cell r="K82">
            <v>0</v>
          </cell>
          <cell r="L82">
            <v>0</v>
          </cell>
          <cell r="M82">
            <v>0</v>
          </cell>
          <cell r="N82">
            <v>0</v>
          </cell>
          <cell r="O82">
            <v>0</v>
          </cell>
          <cell r="P82">
            <v>0</v>
          </cell>
          <cell r="Q82">
            <v>0</v>
          </cell>
          <cell r="R82">
            <v>0</v>
          </cell>
          <cell r="S82">
            <v>0</v>
          </cell>
          <cell r="T82">
            <v>0</v>
          </cell>
          <cell r="U82">
            <v>0</v>
          </cell>
          <cell r="V82">
            <v>0</v>
          </cell>
          <cell r="W82">
            <v>0</v>
          </cell>
          <cell r="X82">
            <v>0</v>
          </cell>
          <cell r="Y82">
            <v>0</v>
          </cell>
          <cell r="Z82">
            <v>0</v>
          </cell>
        </row>
        <row r="83">
          <cell r="A83">
            <v>70</v>
          </cell>
          <cell r="B83" t="str">
            <v>　東海村</v>
          </cell>
          <cell r="C83">
            <v>13700</v>
          </cell>
          <cell r="D83">
            <v>14400</v>
          </cell>
          <cell r="E83">
            <v>13700</v>
          </cell>
          <cell r="F83">
            <v>0</v>
          </cell>
          <cell r="G83">
            <v>8</v>
          </cell>
          <cell r="H83">
            <v>8</v>
          </cell>
          <cell r="I83">
            <v>14400</v>
          </cell>
          <cell r="J83">
            <v>0</v>
          </cell>
          <cell r="K83">
            <v>0</v>
          </cell>
          <cell r="L83">
            <v>0</v>
          </cell>
          <cell r="M83">
            <v>28100</v>
          </cell>
          <cell r="N83">
            <v>0</v>
          </cell>
          <cell r="O83">
            <v>0</v>
          </cell>
          <cell r="P83">
            <v>0</v>
          </cell>
          <cell r="Q83">
            <v>0</v>
          </cell>
          <cell r="R83">
            <v>0</v>
          </cell>
          <cell r="S83">
            <v>0</v>
          </cell>
          <cell r="T83">
            <v>0</v>
          </cell>
          <cell r="U83">
            <v>0</v>
          </cell>
          <cell r="V83">
            <v>0</v>
          </cell>
          <cell r="W83">
            <v>0</v>
          </cell>
          <cell r="X83">
            <v>0</v>
          </cell>
          <cell r="Y83">
            <v>0</v>
          </cell>
          <cell r="Z83">
            <v>0</v>
          </cell>
          <cell r="AA83">
            <v>8</v>
          </cell>
          <cell r="AB83">
            <v>8</v>
          </cell>
          <cell r="AC83">
            <v>108000</v>
          </cell>
        </row>
        <row r="84">
          <cell r="A84">
            <v>71</v>
          </cell>
          <cell r="B84" t="str">
            <v>　美和村</v>
          </cell>
          <cell r="C84">
            <v>0</v>
          </cell>
          <cell r="D84">
            <v>0</v>
          </cell>
          <cell r="E84">
            <v>0</v>
          </cell>
          <cell r="F84">
            <v>0</v>
          </cell>
          <cell r="G84">
            <v>0</v>
          </cell>
          <cell r="H84">
            <v>0</v>
          </cell>
          <cell r="I84">
            <v>0</v>
          </cell>
          <cell r="J84">
            <v>0</v>
          </cell>
          <cell r="K84">
            <v>0</v>
          </cell>
          <cell r="L84">
            <v>0</v>
          </cell>
          <cell r="M84">
            <v>0</v>
          </cell>
          <cell r="N84">
            <v>0</v>
          </cell>
          <cell r="O84">
            <v>0</v>
          </cell>
          <cell r="P84">
            <v>0</v>
          </cell>
          <cell r="Q84">
            <v>0</v>
          </cell>
          <cell r="R84">
            <v>0</v>
          </cell>
          <cell r="S84">
            <v>0</v>
          </cell>
          <cell r="T84">
            <v>0</v>
          </cell>
          <cell r="U84">
            <v>0</v>
          </cell>
          <cell r="V84">
            <v>0</v>
          </cell>
          <cell r="W84">
            <v>0</v>
          </cell>
          <cell r="X84">
            <v>0</v>
          </cell>
          <cell r="Y84">
            <v>0</v>
          </cell>
          <cell r="Z84">
            <v>0</v>
          </cell>
        </row>
        <row r="85">
          <cell r="A85">
            <v>72</v>
          </cell>
          <cell r="B85" t="str">
            <v>　緒川村</v>
          </cell>
          <cell r="C85">
            <v>0</v>
          </cell>
          <cell r="D85">
            <v>0</v>
          </cell>
          <cell r="E85">
            <v>3</v>
          </cell>
          <cell r="F85">
            <v>3</v>
          </cell>
          <cell r="G85">
            <v>90000</v>
          </cell>
          <cell r="H85">
            <v>0</v>
          </cell>
          <cell r="I85">
            <v>0</v>
          </cell>
          <cell r="J85">
            <v>0</v>
          </cell>
          <cell r="K85">
            <v>0</v>
          </cell>
          <cell r="L85">
            <v>0</v>
          </cell>
          <cell r="M85">
            <v>0</v>
          </cell>
          <cell r="N85">
            <v>0</v>
          </cell>
          <cell r="O85">
            <v>0</v>
          </cell>
          <cell r="P85">
            <v>0</v>
          </cell>
          <cell r="Q85">
            <v>0</v>
          </cell>
          <cell r="R85">
            <v>0</v>
          </cell>
          <cell r="S85">
            <v>0</v>
          </cell>
          <cell r="T85">
            <v>0</v>
          </cell>
          <cell r="U85">
            <v>0</v>
          </cell>
          <cell r="V85">
            <v>0</v>
          </cell>
          <cell r="W85">
            <v>0</v>
          </cell>
          <cell r="X85">
            <v>0</v>
          </cell>
          <cell r="Y85">
            <v>0</v>
          </cell>
          <cell r="Z85">
            <v>0</v>
          </cell>
          <cell r="AA85">
            <v>3</v>
          </cell>
          <cell r="AB85">
            <v>3</v>
          </cell>
          <cell r="AC85">
            <v>90000</v>
          </cell>
        </row>
        <row r="86">
          <cell r="A86">
            <v>73</v>
          </cell>
          <cell r="B86" t="str">
            <v>　水府村</v>
          </cell>
          <cell r="C86">
            <v>0</v>
          </cell>
          <cell r="D86">
            <v>0</v>
          </cell>
          <cell r="E86">
            <v>0</v>
          </cell>
          <cell r="F86">
            <v>0</v>
          </cell>
          <cell r="G86">
            <v>0</v>
          </cell>
          <cell r="H86">
            <v>0</v>
          </cell>
          <cell r="I86">
            <v>0</v>
          </cell>
          <cell r="J86">
            <v>0</v>
          </cell>
          <cell r="K86">
            <v>0</v>
          </cell>
          <cell r="L86">
            <v>0</v>
          </cell>
          <cell r="M86">
            <v>0</v>
          </cell>
          <cell r="N86">
            <v>0</v>
          </cell>
          <cell r="O86">
            <v>0</v>
          </cell>
          <cell r="P86">
            <v>0</v>
          </cell>
          <cell r="Q86">
            <v>0</v>
          </cell>
          <cell r="R86">
            <v>0</v>
          </cell>
          <cell r="S86">
            <v>0</v>
          </cell>
          <cell r="T86">
            <v>0</v>
          </cell>
          <cell r="U86">
            <v>0</v>
          </cell>
          <cell r="V86">
            <v>0</v>
          </cell>
          <cell r="W86">
            <v>0</v>
          </cell>
          <cell r="X86">
            <v>0</v>
          </cell>
          <cell r="Y86">
            <v>0</v>
          </cell>
          <cell r="Z86">
            <v>0</v>
          </cell>
        </row>
        <row r="87">
          <cell r="A87">
            <v>74</v>
          </cell>
          <cell r="B87" t="str">
            <v>　里美村</v>
          </cell>
          <cell r="C87">
            <v>0</v>
          </cell>
          <cell r="D87">
            <v>0</v>
          </cell>
          <cell r="E87">
            <v>0</v>
          </cell>
          <cell r="F87">
            <v>0</v>
          </cell>
          <cell r="G87">
            <v>0</v>
          </cell>
          <cell r="H87">
            <v>0</v>
          </cell>
          <cell r="I87">
            <v>0</v>
          </cell>
          <cell r="J87">
            <v>0</v>
          </cell>
          <cell r="K87">
            <v>0</v>
          </cell>
          <cell r="L87">
            <v>0</v>
          </cell>
          <cell r="M87">
            <v>0</v>
          </cell>
          <cell r="N87">
            <v>0</v>
          </cell>
          <cell r="O87">
            <v>0</v>
          </cell>
          <cell r="P87">
            <v>0</v>
          </cell>
          <cell r="Q87">
            <v>0</v>
          </cell>
          <cell r="R87">
            <v>0</v>
          </cell>
          <cell r="S87">
            <v>0</v>
          </cell>
          <cell r="T87">
            <v>0</v>
          </cell>
          <cell r="U87">
            <v>0</v>
          </cell>
          <cell r="V87">
            <v>0</v>
          </cell>
          <cell r="W87">
            <v>0</v>
          </cell>
          <cell r="X87">
            <v>0</v>
          </cell>
          <cell r="Y87">
            <v>0</v>
          </cell>
          <cell r="Z87">
            <v>0</v>
          </cell>
        </row>
        <row r="88">
          <cell r="A88">
            <v>75</v>
          </cell>
          <cell r="B88" t="str">
            <v>　旭村</v>
          </cell>
          <cell r="C88">
            <v>0</v>
          </cell>
          <cell r="D88">
            <v>0</v>
          </cell>
          <cell r="E88">
            <v>0</v>
          </cell>
          <cell r="F88">
            <v>0</v>
          </cell>
          <cell r="G88">
            <v>0</v>
          </cell>
          <cell r="H88">
            <v>0</v>
          </cell>
          <cell r="I88">
            <v>0</v>
          </cell>
          <cell r="J88">
            <v>0</v>
          </cell>
          <cell r="K88">
            <v>0</v>
          </cell>
          <cell r="L88">
            <v>0</v>
          </cell>
          <cell r="M88">
            <v>0</v>
          </cell>
          <cell r="N88">
            <v>0</v>
          </cell>
          <cell r="O88">
            <v>0</v>
          </cell>
          <cell r="P88">
            <v>0</v>
          </cell>
          <cell r="Q88">
            <v>0</v>
          </cell>
          <cell r="R88">
            <v>0</v>
          </cell>
          <cell r="S88">
            <v>0</v>
          </cell>
          <cell r="T88">
            <v>0</v>
          </cell>
          <cell r="U88">
            <v>0</v>
          </cell>
          <cell r="V88">
            <v>0</v>
          </cell>
          <cell r="W88">
            <v>0</v>
          </cell>
          <cell r="X88">
            <v>0</v>
          </cell>
          <cell r="Y88">
            <v>0</v>
          </cell>
          <cell r="Z88">
            <v>0</v>
          </cell>
        </row>
        <row r="89">
          <cell r="A89">
            <v>76</v>
          </cell>
          <cell r="B89" t="str">
            <v>　大洋村</v>
          </cell>
          <cell r="C89">
            <v>0</v>
          </cell>
          <cell r="D89">
            <v>0</v>
          </cell>
          <cell r="E89">
            <v>10</v>
          </cell>
          <cell r="F89">
            <v>10</v>
          </cell>
          <cell r="G89">
            <v>200000</v>
          </cell>
          <cell r="H89">
            <v>0</v>
          </cell>
          <cell r="I89">
            <v>0</v>
          </cell>
          <cell r="J89">
            <v>0</v>
          </cell>
          <cell r="K89">
            <v>0</v>
          </cell>
          <cell r="L89">
            <v>0</v>
          </cell>
          <cell r="M89">
            <v>0</v>
          </cell>
          <cell r="N89">
            <v>0</v>
          </cell>
          <cell r="O89">
            <v>0</v>
          </cell>
          <cell r="P89">
            <v>0</v>
          </cell>
          <cell r="Q89">
            <v>0</v>
          </cell>
          <cell r="R89">
            <v>0</v>
          </cell>
          <cell r="S89">
            <v>0</v>
          </cell>
          <cell r="T89">
            <v>0</v>
          </cell>
          <cell r="U89">
            <v>0</v>
          </cell>
          <cell r="V89">
            <v>0</v>
          </cell>
          <cell r="W89">
            <v>0</v>
          </cell>
          <cell r="X89">
            <v>0</v>
          </cell>
          <cell r="Y89">
            <v>0</v>
          </cell>
          <cell r="Z89">
            <v>0</v>
          </cell>
          <cell r="AA89">
            <v>10</v>
          </cell>
          <cell r="AB89">
            <v>10</v>
          </cell>
          <cell r="AC89">
            <v>200000</v>
          </cell>
        </row>
        <row r="90">
          <cell r="A90">
            <v>77</v>
          </cell>
          <cell r="B90" t="str">
            <v>　美浦村</v>
          </cell>
          <cell r="C90">
            <v>50000</v>
          </cell>
          <cell r="D90">
            <v>1600</v>
          </cell>
          <cell r="E90">
            <v>4000</v>
          </cell>
          <cell r="F90">
            <v>55600</v>
          </cell>
          <cell r="G90">
            <v>1600</v>
          </cell>
          <cell r="H90">
            <v>9</v>
          </cell>
          <cell r="I90">
            <v>4000</v>
          </cell>
          <cell r="J90">
            <v>90000</v>
          </cell>
          <cell r="K90">
            <v>18000</v>
          </cell>
          <cell r="L90">
            <v>0</v>
          </cell>
          <cell r="M90">
            <v>55600</v>
          </cell>
          <cell r="N90">
            <v>0</v>
          </cell>
          <cell r="O90">
            <v>0</v>
          </cell>
          <cell r="P90">
            <v>0</v>
          </cell>
          <cell r="Q90">
            <v>0</v>
          </cell>
          <cell r="R90">
            <v>0</v>
          </cell>
          <cell r="S90">
            <v>0</v>
          </cell>
          <cell r="T90">
            <v>0</v>
          </cell>
          <cell r="U90">
            <v>0</v>
          </cell>
          <cell r="V90">
            <v>0</v>
          </cell>
          <cell r="W90">
            <v>0</v>
          </cell>
          <cell r="X90">
            <v>0</v>
          </cell>
          <cell r="Y90">
            <v>0</v>
          </cell>
          <cell r="Z90">
            <v>0</v>
          </cell>
          <cell r="AA90">
            <v>9</v>
          </cell>
          <cell r="AB90">
            <v>9</v>
          </cell>
          <cell r="AC90">
            <v>90000</v>
          </cell>
          <cell r="AD90">
            <v>18000</v>
          </cell>
        </row>
        <row r="91">
          <cell r="A91">
            <v>78</v>
          </cell>
          <cell r="B91" t="str">
            <v>　桜川村</v>
          </cell>
          <cell r="C91">
            <v>74000</v>
          </cell>
          <cell r="D91">
            <v>2000</v>
          </cell>
          <cell r="E91">
            <v>2000</v>
          </cell>
          <cell r="F91">
            <v>95200</v>
          </cell>
          <cell r="G91">
            <v>0</v>
          </cell>
          <cell r="H91">
            <v>4</v>
          </cell>
          <cell r="I91">
            <v>19200</v>
          </cell>
          <cell r="J91">
            <v>80000</v>
          </cell>
          <cell r="K91">
            <v>4400</v>
          </cell>
          <cell r="L91">
            <v>0</v>
          </cell>
          <cell r="M91">
            <v>95200</v>
          </cell>
          <cell r="N91">
            <v>0</v>
          </cell>
          <cell r="O91">
            <v>0</v>
          </cell>
          <cell r="P91">
            <v>0</v>
          </cell>
          <cell r="Q91">
            <v>0</v>
          </cell>
          <cell r="R91">
            <v>0</v>
          </cell>
          <cell r="S91">
            <v>0</v>
          </cell>
          <cell r="T91">
            <v>0</v>
          </cell>
          <cell r="U91">
            <v>0</v>
          </cell>
          <cell r="V91">
            <v>0</v>
          </cell>
          <cell r="W91">
            <v>0</v>
          </cell>
          <cell r="X91">
            <v>0</v>
          </cell>
          <cell r="Y91">
            <v>0</v>
          </cell>
          <cell r="Z91">
            <v>0</v>
          </cell>
          <cell r="AA91">
            <v>4</v>
          </cell>
          <cell r="AB91">
            <v>4</v>
          </cell>
          <cell r="AC91">
            <v>80000</v>
          </cell>
          <cell r="AD91">
            <v>4400</v>
          </cell>
        </row>
        <row r="92">
          <cell r="A92">
            <v>79</v>
          </cell>
          <cell r="B92" t="str">
            <v>　玉里村</v>
          </cell>
          <cell r="C92">
            <v>0</v>
          </cell>
          <cell r="D92">
            <v>0</v>
          </cell>
          <cell r="E92">
            <v>0</v>
          </cell>
          <cell r="F92">
            <v>0</v>
          </cell>
          <cell r="G92">
            <v>0</v>
          </cell>
          <cell r="H92">
            <v>0</v>
          </cell>
          <cell r="I92">
            <v>0</v>
          </cell>
          <cell r="J92">
            <v>0</v>
          </cell>
          <cell r="K92">
            <v>0</v>
          </cell>
          <cell r="L92">
            <v>0</v>
          </cell>
          <cell r="M92">
            <v>0</v>
          </cell>
          <cell r="N92">
            <v>0</v>
          </cell>
          <cell r="O92">
            <v>0</v>
          </cell>
          <cell r="P92">
            <v>0</v>
          </cell>
          <cell r="Q92">
            <v>0</v>
          </cell>
          <cell r="R92">
            <v>0</v>
          </cell>
          <cell r="S92">
            <v>0</v>
          </cell>
          <cell r="T92">
            <v>0</v>
          </cell>
          <cell r="U92">
            <v>0</v>
          </cell>
          <cell r="V92">
            <v>0</v>
          </cell>
          <cell r="W92">
            <v>0</v>
          </cell>
          <cell r="X92">
            <v>0</v>
          </cell>
          <cell r="Y92">
            <v>0</v>
          </cell>
          <cell r="Z92">
            <v>0</v>
          </cell>
        </row>
        <row r="93">
          <cell r="A93">
            <v>80</v>
          </cell>
          <cell r="B93" t="str">
            <v>　新治村</v>
          </cell>
          <cell r="C93">
            <v>0</v>
          </cell>
          <cell r="D93">
            <v>0</v>
          </cell>
          <cell r="E93">
            <v>3</v>
          </cell>
          <cell r="F93">
            <v>3</v>
          </cell>
          <cell r="G93">
            <v>30000</v>
          </cell>
          <cell r="H93">
            <v>0</v>
          </cell>
          <cell r="I93">
            <v>0</v>
          </cell>
          <cell r="J93">
            <v>0</v>
          </cell>
          <cell r="K93">
            <v>0</v>
          </cell>
          <cell r="L93">
            <v>0</v>
          </cell>
          <cell r="M93">
            <v>0</v>
          </cell>
          <cell r="N93">
            <v>0</v>
          </cell>
          <cell r="O93">
            <v>0</v>
          </cell>
          <cell r="P93">
            <v>0</v>
          </cell>
          <cell r="Q93">
            <v>0</v>
          </cell>
          <cell r="R93">
            <v>0</v>
          </cell>
          <cell r="S93">
            <v>0</v>
          </cell>
          <cell r="T93">
            <v>0</v>
          </cell>
          <cell r="U93">
            <v>0</v>
          </cell>
          <cell r="V93">
            <v>0</v>
          </cell>
          <cell r="W93">
            <v>0</v>
          </cell>
          <cell r="X93">
            <v>0</v>
          </cell>
          <cell r="Y93">
            <v>0</v>
          </cell>
          <cell r="Z93">
            <v>0</v>
          </cell>
          <cell r="AA93">
            <v>3</v>
          </cell>
          <cell r="AB93">
            <v>3</v>
          </cell>
          <cell r="AC93">
            <v>30000</v>
          </cell>
        </row>
        <row r="94">
          <cell r="A94">
            <v>81</v>
          </cell>
          <cell r="B94" t="str">
            <v>　谷和原村</v>
          </cell>
          <cell r="C94">
            <v>0</v>
          </cell>
          <cell r="D94">
            <v>0</v>
          </cell>
          <cell r="E94">
            <v>0</v>
          </cell>
          <cell r="F94">
            <v>0</v>
          </cell>
          <cell r="G94">
            <v>0</v>
          </cell>
          <cell r="H94">
            <v>0</v>
          </cell>
          <cell r="I94">
            <v>0</v>
          </cell>
          <cell r="J94">
            <v>0</v>
          </cell>
          <cell r="K94">
            <v>0</v>
          </cell>
          <cell r="L94">
            <v>0</v>
          </cell>
          <cell r="M94">
            <v>0</v>
          </cell>
          <cell r="N94">
            <v>0</v>
          </cell>
          <cell r="O94">
            <v>0</v>
          </cell>
          <cell r="P94">
            <v>0</v>
          </cell>
          <cell r="Q94">
            <v>0</v>
          </cell>
          <cell r="R94">
            <v>0</v>
          </cell>
          <cell r="S94">
            <v>0</v>
          </cell>
          <cell r="T94">
            <v>0</v>
          </cell>
          <cell r="U94">
            <v>0</v>
          </cell>
          <cell r="V94">
            <v>0</v>
          </cell>
          <cell r="W94">
            <v>0</v>
          </cell>
          <cell r="X94">
            <v>0</v>
          </cell>
          <cell r="Y94">
            <v>0</v>
          </cell>
          <cell r="Z94">
            <v>0</v>
          </cell>
        </row>
        <row r="95">
          <cell r="A95">
            <v>82</v>
          </cell>
          <cell r="B95" t="str">
            <v>　大和村</v>
          </cell>
          <cell r="C95">
            <v>0</v>
          </cell>
          <cell r="D95">
            <v>0</v>
          </cell>
          <cell r="E95">
            <v>0</v>
          </cell>
          <cell r="F95">
            <v>0</v>
          </cell>
          <cell r="G95">
            <v>0</v>
          </cell>
          <cell r="H95">
            <v>0</v>
          </cell>
          <cell r="I95">
            <v>0</v>
          </cell>
          <cell r="J95">
            <v>0</v>
          </cell>
          <cell r="K95">
            <v>0</v>
          </cell>
          <cell r="L95">
            <v>0</v>
          </cell>
          <cell r="M95">
            <v>0</v>
          </cell>
          <cell r="N95">
            <v>0</v>
          </cell>
          <cell r="O95">
            <v>0</v>
          </cell>
          <cell r="P95">
            <v>0</v>
          </cell>
          <cell r="Q95">
            <v>0</v>
          </cell>
          <cell r="R95">
            <v>0</v>
          </cell>
          <cell r="S95">
            <v>0</v>
          </cell>
          <cell r="T95">
            <v>0</v>
          </cell>
          <cell r="U95">
            <v>0</v>
          </cell>
          <cell r="V95">
            <v>0</v>
          </cell>
          <cell r="W95">
            <v>0</v>
          </cell>
          <cell r="X95">
            <v>0</v>
          </cell>
          <cell r="Y95">
            <v>0</v>
          </cell>
          <cell r="Z95">
            <v>0</v>
          </cell>
        </row>
        <row r="96">
          <cell r="A96">
            <v>83</v>
          </cell>
          <cell r="B96" t="str">
            <v>　千代川村</v>
          </cell>
          <cell r="C96">
            <v>0</v>
          </cell>
          <cell r="D96">
            <v>0</v>
          </cell>
          <cell r="E96">
            <v>0</v>
          </cell>
          <cell r="F96">
            <v>0</v>
          </cell>
          <cell r="G96">
            <v>0</v>
          </cell>
          <cell r="H96">
            <v>0</v>
          </cell>
          <cell r="I96">
            <v>0</v>
          </cell>
          <cell r="J96">
            <v>0</v>
          </cell>
          <cell r="K96">
            <v>0</v>
          </cell>
          <cell r="L96">
            <v>0</v>
          </cell>
          <cell r="M96">
            <v>0</v>
          </cell>
          <cell r="N96">
            <v>0</v>
          </cell>
          <cell r="O96">
            <v>0</v>
          </cell>
          <cell r="P96">
            <v>0</v>
          </cell>
          <cell r="Q96">
            <v>0</v>
          </cell>
          <cell r="R96">
            <v>0</v>
          </cell>
          <cell r="S96">
            <v>0</v>
          </cell>
          <cell r="T96">
            <v>0</v>
          </cell>
          <cell r="U96">
            <v>0</v>
          </cell>
          <cell r="V96">
            <v>0</v>
          </cell>
          <cell r="W96">
            <v>0</v>
          </cell>
          <cell r="X96">
            <v>0</v>
          </cell>
          <cell r="Y96">
            <v>0</v>
          </cell>
          <cell r="Z96">
            <v>0</v>
          </cell>
        </row>
        <row r="97">
          <cell r="B97" t="str">
            <v>小　　計</v>
          </cell>
          <cell r="C97">
            <v>124000</v>
          </cell>
          <cell r="D97">
            <v>0</v>
          </cell>
          <cell r="E97">
            <v>15700</v>
          </cell>
          <cell r="F97">
            <v>0</v>
          </cell>
          <cell r="G97">
            <v>1600</v>
          </cell>
          <cell r="H97">
            <v>0</v>
          </cell>
          <cell r="I97">
            <v>37600</v>
          </cell>
          <cell r="J97">
            <v>0</v>
          </cell>
          <cell r="K97">
            <v>0</v>
          </cell>
          <cell r="L97">
            <v>0</v>
          </cell>
          <cell r="M97">
            <v>178900</v>
          </cell>
          <cell r="N97">
            <v>0</v>
          </cell>
          <cell r="O97">
            <v>0</v>
          </cell>
          <cell r="P97">
            <v>0</v>
          </cell>
          <cell r="Q97">
            <v>0</v>
          </cell>
          <cell r="R97">
            <v>0</v>
          </cell>
          <cell r="S97">
            <v>0</v>
          </cell>
          <cell r="T97">
            <v>0</v>
          </cell>
          <cell r="U97">
            <v>0</v>
          </cell>
          <cell r="V97">
            <v>0</v>
          </cell>
          <cell r="W97">
            <v>0</v>
          </cell>
          <cell r="X97">
            <v>0</v>
          </cell>
          <cell r="Y97">
            <v>0</v>
          </cell>
          <cell r="Z97">
            <v>0</v>
          </cell>
          <cell r="AA97">
            <v>37</v>
          </cell>
          <cell r="AB97">
            <v>37</v>
          </cell>
          <cell r="AC97">
            <v>598000</v>
          </cell>
          <cell r="AD97">
            <v>22400</v>
          </cell>
        </row>
        <row r="98">
          <cell r="M98">
            <v>0</v>
          </cell>
          <cell r="N98">
            <v>0</v>
          </cell>
          <cell r="O98">
            <v>0</v>
          </cell>
          <cell r="P98">
            <v>0</v>
          </cell>
          <cell r="Q98">
            <v>0</v>
          </cell>
          <cell r="R98">
            <v>0</v>
          </cell>
          <cell r="S98">
            <v>0</v>
          </cell>
          <cell r="T98">
            <v>0</v>
          </cell>
          <cell r="U98">
            <v>0</v>
          </cell>
          <cell r="V98">
            <v>0</v>
          </cell>
          <cell r="W98">
            <v>0</v>
          </cell>
          <cell r="X98">
            <v>0</v>
          </cell>
          <cell r="Y98">
            <v>0</v>
          </cell>
          <cell r="Z98">
            <v>0</v>
          </cell>
        </row>
        <row r="99">
          <cell r="A99">
            <v>1</v>
          </cell>
          <cell r="B99" t="str">
            <v>ニューライフカシマ</v>
          </cell>
          <cell r="C99">
            <v>0</v>
          </cell>
          <cell r="D99">
            <v>0</v>
          </cell>
          <cell r="E99">
            <v>12</v>
          </cell>
          <cell r="F99">
            <v>12</v>
          </cell>
          <cell r="G99">
            <v>120000</v>
          </cell>
          <cell r="H99">
            <v>40000</v>
          </cell>
          <cell r="I99">
            <v>0</v>
          </cell>
          <cell r="J99">
            <v>0</v>
          </cell>
          <cell r="K99">
            <v>0</v>
          </cell>
          <cell r="L99">
            <v>0</v>
          </cell>
          <cell r="M99">
            <v>0</v>
          </cell>
          <cell r="N99">
            <v>0</v>
          </cell>
          <cell r="O99">
            <v>0</v>
          </cell>
          <cell r="P99">
            <v>0</v>
          </cell>
          <cell r="Q99">
            <v>0</v>
          </cell>
          <cell r="R99">
            <v>0</v>
          </cell>
          <cell r="S99">
            <v>0</v>
          </cell>
          <cell r="T99">
            <v>0</v>
          </cell>
          <cell r="U99">
            <v>0</v>
          </cell>
          <cell r="V99">
            <v>0</v>
          </cell>
          <cell r="W99">
            <v>0</v>
          </cell>
          <cell r="X99">
            <v>0</v>
          </cell>
          <cell r="Y99">
            <v>0</v>
          </cell>
          <cell r="Z99">
            <v>0</v>
          </cell>
          <cell r="AA99">
            <v>12</v>
          </cell>
          <cell r="AB99">
            <v>12</v>
          </cell>
          <cell r="AC99">
            <v>120000</v>
          </cell>
          <cell r="AD99">
            <v>40000</v>
          </cell>
        </row>
        <row r="100">
          <cell r="A100">
            <v>2</v>
          </cell>
          <cell r="B100" t="str">
            <v>スカイスポーツ取手</v>
          </cell>
          <cell r="C100">
            <v>0</v>
          </cell>
          <cell r="D100">
            <v>0</v>
          </cell>
          <cell r="E100">
            <v>4</v>
          </cell>
          <cell r="F100">
            <v>4</v>
          </cell>
          <cell r="G100">
            <v>65000</v>
          </cell>
          <cell r="H100">
            <v>11000</v>
          </cell>
          <cell r="I100">
            <v>0</v>
          </cell>
          <cell r="J100">
            <v>0</v>
          </cell>
          <cell r="K100">
            <v>0</v>
          </cell>
          <cell r="L100">
            <v>0</v>
          </cell>
          <cell r="M100">
            <v>0</v>
          </cell>
          <cell r="N100">
            <v>0</v>
          </cell>
          <cell r="O100">
            <v>0</v>
          </cell>
          <cell r="P100">
            <v>0</v>
          </cell>
          <cell r="Q100">
            <v>0</v>
          </cell>
          <cell r="R100">
            <v>0</v>
          </cell>
          <cell r="S100">
            <v>0</v>
          </cell>
          <cell r="T100">
            <v>0</v>
          </cell>
          <cell r="U100">
            <v>0</v>
          </cell>
          <cell r="V100">
            <v>0</v>
          </cell>
          <cell r="W100">
            <v>0</v>
          </cell>
          <cell r="X100">
            <v>0</v>
          </cell>
          <cell r="Y100">
            <v>0</v>
          </cell>
          <cell r="Z100">
            <v>0</v>
          </cell>
          <cell r="AA100">
            <v>4</v>
          </cell>
          <cell r="AB100">
            <v>4</v>
          </cell>
          <cell r="AC100">
            <v>65000</v>
          </cell>
          <cell r="AD100">
            <v>11000</v>
          </cell>
        </row>
        <row r="101">
          <cell r="A101">
            <v>3</v>
          </cell>
          <cell r="B101" t="str">
            <v>ふれあい坂下</v>
          </cell>
          <cell r="C101">
            <v>0</v>
          </cell>
          <cell r="D101">
            <v>0</v>
          </cell>
          <cell r="E101">
            <v>7</v>
          </cell>
          <cell r="F101">
            <v>7</v>
          </cell>
          <cell r="G101">
            <v>80000</v>
          </cell>
          <cell r="H101">
            <v>133000</v>
          </cell>
          <cell r="I101">
            <v>0</v>
          </cell>
          <cell r="J101">
            <v>0</v>
          </cell>
          <cell r="K101">
            <v>0</v>
          </cell>
          <cell r="L101">
            <v>0</v>
          </cell>
          <cell r="M101">
            <v>0</v>
          </cell>
          <cell r="N101">
            <v>0</v>
          </cell>
          <cell r="O101">
            <v>0</v>
          </cell>
          <cell r="P101">
            <v>0</v>
          </cell>
          <cell r="Q101">
            <v>0</v>
          </cell>
          <cell r="R101">
            <v>0</v>
          </cell>
          <cell r="S101">
            <v>0</v>
          </cell>
          <cell r="T101">
            <v>0</v>
          </cell>
          <cell r="U101">
            <v>0</v>
          </cell>
          <cell r="V101">
            <v>0</v>
          </cell>
          <cell r="W101">
            <v>0</v>
          </cell>
          <cell r="X101">
            <v>0</v>
          </cell>
          <cell r="Y101">
            <v>0</v>
          </cell>
          <cell r="Z101">
            <v>0</v>
          </cell>
          <cell r="AA101">
            <v>7</v>
          </cell>
          <cell r="AB101">
            <v>7</v>
          </cell>
          <cell r="AC101">
            <v>80000</v>
          </cell>
          <cell r="AD101">
            <v>133000</v>
          </cell>
        </row>
        <row r="102">
          <cell r="A102">
            <v>4</v>
          </cell>
          <cell r="B102" t="str">
            <v>未来の子ども</v>
          </cell>
          <cell r="C102">
            <v>0</v>
          </cell>
          <cell r="D102">
            <v>0</v>
          </cell>
          <cell r="E102">
            <v>6</v>
          </cell>
          <cell r="F102">
            <v>6</v>
          </cell>
          <cell r="G102">
            <v>150000</v>
          </cell>
          <cell r="H102">
            <v>13940</v>
          </cell>
          <cell r="I102">
            <v>0</v>
          </cell>
          <cell r="J102">
            <v>0</v>
          </cell>
          <cell r="K102">
            <v>0</v>
          </cell>
          <cell r="L102">
            <v>0</v>
          </cell>
          <cell r="M102">
            <v>0</v>
          </cell>
          <cell r="N102">
            <v>0</v>
          </cell>
          <cell r="O102">
            <v>0</v>
          </cell>
          <cell r="P102">
            <v>0</v>
          </cell>
          <cell r="Q102">
            <v>0</v>
          </cell>
          <cell r="R102">
            <v>0</v>
          </cell>
          <cell r="S102">
            <v>0</v>
          </cell>
          <cell r="T102">
            <v>0</v>
          </cell>
          <cell r="U102">
            <v>0</v>
          </cell>
          <cell r="V102">
            <v>0</v>
          </cell>
          <cell r="W102">
            <v>0</v>
          </cell>
          <cell r="X102">
            <v>0</v>
          </cell>
          <cell r="Y102">
            <v>0</v>
          </cell>
          <cell r="Z102">
            <v>0</v>
          </cell>
          <cell r="AA102">
            <v>6</v>
          </cell>
          <cell r="AB102">
            <v>6</v>
          </cell>
          <cell r="AC102">
            <v>150000</v>
          </cell>
          <cell r="AD102">
            <v>13940</v>
          </cell>
        </row>
        <row r="103">
          <cell r="A103">
            <v>5</v>
          </cell>
          <cell r="B103" t="str">
            <v>水戸こどもの劇場</v>
          </cell>
          <cell r="C103">
            <v>0</v>
          </cell>
          <cell r="D103">
            <v>0</v>
          </cell>
          <cell r="E103">
            <v>13</v>
          </cell>
          <cell r="F103">
            <v>13</v>
          </cell>
          <cell r="G103">
            <v>260000</v>
          </cell>
          <cell r="H103">
            <v>26000</v>
          </cell>
          <cell r="I103">
            <v>0</v>
          </cell>
          <cell r="J103">
            <v>0</v>
          </cell>
          <cell r="K103">
            <v>0</v>
          </cell>
          <cell r="L103">
            <v>0</v>
          </cell>
          <cell r="M103">
            <v>0</v>
          </cell>
          <cell r="N103">
            <v>0</v>
          </cell>
          <cell r="O103">
            <v>0</v>
          </cell>
          <cell r="P103">
            <v>0</v>
          </cell>
          <cell r="Q103">
            <v>0</v>
          </cell>
          <cell r="R103">
            <v>0</v>
          </cell>
          <cell r="S103">
            <v>0</v>
          </cell>
          <cell r="T103">
            <v>0</v>
          </cell>
          <cell r="U103">
            <v>0</v>
          </cell>
          <cell r="V103">
            <v>0</v>
          </cell>
          <cell r="W103">
            <v>0</v>
          </cell>
          <cell r="X103">
            <v>0</v>
          </cell>
          <cell r="Y103">
            <v>0</v>
          </cell>
          <cell r="Z103">
            <v>0</v>
          </cell>
          <cell r="AA103">
            <v>13</v>
          </cell>
          <cell r="AB103">
            <v>13</v>
          </cell>
          <cell r="AC103">
            <v>260000</v>
          </cell>
          <cell r="AD103">
            <v>26000</v>
          </cell>
        </row>
        <row r="104">
          <cell r="B104" t="str">
            <v>小計</v>
          </cell>
          <cell r="C104">
            <v>0</v>
          </cell>
          <cell r="D104">
            <v>0</v>
          </cell>
          <cell r="E104">
            <v>0</v>
          </cell>
          <cell r="F104">
            <v>0</v>
          </cell>
          <cell r="G104">
            <v>0</v>
          </cell>
          <cell r="H104">
            <v>0</v>
          </cell>
          <cell r="I104">
            <v>0</v>
          </cell>
          <cell r="J104">
            <v>0</v>
          </cell>
          <cell r="K104">
            <v>0</v>
          </cell>
          <cell r="L104">
            <v>0</v>
          </cell>
          <cell r="M104">
            <v>0</v>
          </cell>
          <cell r="N104">
            <v>0</v>
          </cell>
          <cell r="O104">
            <v>0</v>
          </cell>
          <cell r="P104">
            <v>0</v>
          </cell>
          <cell r="Q104">
            <v>0</v>
          </cell>
          <cell r="R104">
            <v>0</v>
          </cell>
          <cell r="S104">
            <v>0</v>
          </cell>
          <cell r="T104">
            <v>0</v>
          </cell>
          <cell r="U104">
            <v>0</v>
          </cell>
          <cell r="V104">
            <v>0</v>
          </cell>
          <cell r="W104">
            <v>0</v>
          </cell>
          <cell r="X104">
            <v>0</v>
          </cell>
          <cell r="Y104">
            <v>0</v>
          </cell>
          <cell r="Z104">
            <v>0</v>
          </cell>
          <cell r="AA104">
            <v>42</v>
          </cell>
          <cell r="AB104">
            <v>42</v>
          </cell>
          <cell r="AC104">
            <v>675000</v>
          </cell>
          <cell r="AD104">
            <v>223940</v>
          </cell>
        </row>
        <row r="105">
          <cell r="B105" t="str">
            <v>市町村等計</v>
          </cell>
          <cell r="C105">
            <v>795100</v>
          </cell>
          <cell r="D105">
            <v>56000</v>
          </cell>
          <cell r="E105">
            <v>238804</v>
          </cell>
          <cell r="F105">
            <v>153000</v>
          </cell>
          <cell r="G105">
            <v>61400</v>
          </cell>
          <cell r="H105">
            <v>2000</v>
          </cell>
          <cell r="I105">
            <v>344317</v>
          </cell>
          <cell r="J105">
            <v>0</v>
          </cell>
          <cell r="K105">
            <v>0</v>
          </cell>
          <cell r="L105">
            <v>0</v>
          </cell>
          <cell r="M105">
            <v>1650621</v>
          </cell>
          <cell r="N105">
            <v>5</v>
          </cell>
          <cell r="O105">
            <v>20</v>
          </cell>
          <cell r="P105">
            <v>75000</v>
          </cell>
          <cell r="Q105">
            <v>0</v>
          </cell>
          <cell r="R105">
            <v>0</v>
          </cell>
          <cell r="S105">
            <v>0</v>
          </cell>
          <cell r="T105">
            <v>0</v>
          </cell>
          <cell r="U105">
            <v>0</v>
          </cell>
          <cell r="V105">
            <v>0</v>
          </cell>
          <cell r="W105">
            <v>0</v>
          </cell>
          <cell r="X105">
            <v>0</v>
          </cell>
          <cell r="Y105">
            <v>0</v>
          </cell>
          <cell r="Z105">
            <v>75000</v>
          </cell>
          <cell r="AA105">
            <v>511</v>
          </cell>
          <cell r="AB105">
            <v>535</v>
          </cell>
          <cell r="AC105">
            <v>7187540</v>
          </cell>
          <cell r="AD105">
            <v>469740</v>
          </cell>
        </row>
        <row r="106">
          <cell r="B106" t="str">
            <v>市町村等計</v>
          </cell>
          <cell r="C106">
            <v>795100</v>
          </cell>
          <cell r="D106">
            <v>56000</v>
          </cell>
          <cell r="E106">
            <v>238804</v>
          </cell>
          <cell r="F106">
            <v>153000</v>
          </cell>
          <cell r="G106">
            <v>61400</v>
          </cell>
          <cell r="H106">
            <v>2000</v>
          </cell>
          <cell r="I106">
            <v>344317</v>
          </cell>
          <cell r="J106">
            <v>0</v>
          </cell>
          <cell r="K106">
            <v>0</v>
          </cell>
          <cell r="L106">
            <v>0</v>
          </cell>
          <cell r="M106">
            <v>1650621</v>
          </cell>
          <cell r="N106">
            <v>5</v>
          </cell>
          <cell r="O106">
            <v>20</v>
          </cell>
          <cell r="P106">
            <v>75000</v>
          </cell>
          <cell r="Q106">
            <v>0</v>
          </cell>
          <cell r="R106">
            <v>0</v>
          </cell>
          <cell r="S106">
            <v>0</v>
          </cell>
          <cell r="T106">
            <v>0</v>
          </cell>
          <cell r="U106">
            <v>0</v>
          </cell>
          <cell r="V106">
            <v>0</v>
          </cell>
          <cell r="W106">
            <v>0</v>
          </cell>
          <cell r="X106">
            <v>0</v>
          </cell>
          <cell r="Y106">
            <v>0</v>
          </cell>
          <cell r="Z106">
            <v>75000</v>
          </cell>
          <cell r="AA106">
            <v>511</v>
          </cell>
          <cell r="AB106">
            <v>535</v>
          </cell>
          <cell r="AC106">
            <v>7187540</v>
          </cell>
          <cell r="AD106">
            <v>469740</v>
          </cell>
        </row>
        <row r="107">
          <cell r="B107" t="str">
            <v>茨城県</v>
          </cell>
          <cell r="C107">
            <v>164000</v>
          </cell>
          <cell r="D107">
            <v>252000</v>
          </cell>
          <cell r="E107">
            <v>21000</v>
          </cell>
          <cell r="F107">
            <v>882000</v>
          </cell>
          <cell r="G107">
            <v>12400</v>
          </cell>
          <cell r="H107">
            <v>0</v>
          </cell>
          <cell r="I107">
            <v>37800</v>
          </cell>
          <cell r="J107">
            <v>180000</v>
          </cell>
          <cell r="K107">
            <v>0</v>
          </cell>
          <cell r="L107">
            <v>95130</v>
          </cell>
          <cell r="M107">
            <v>1644330</v>
          </cell>
          <cell r="N107">
            <v>0</v>
          </cell>
          <cell r="O107">
            <v>0</v>
          </cell>
          <cell r="P107">
            <v>0</v>
          </cell>
          <cell r="Q107">
            <v>0</v>
          </cell>
          <cell r="R107">
            <v>0</v>
          </cell>
          <cell r="S107">
            <v>0</v>
          </cell>
          <cell r="T107">
            <v>0</v>
          </cell>
          <cell r="U107">
            <v>0</v>
          </cell>
          <cell r="V107">
            <v>0</v>
          </cell>
          <cell r="W107">
            <v>0</v>
          </cell>
          <cell r="X107">
            <v>0</v>
          </cell>
          <cell r="Y107">
            <v>0</v>
          </cell>
          <cell r="Z107">
            <v>0</v>
          </cell>
        </row>
        <row r="108">
          <cell r="M108">
            <v>0</v>
          </cell>
          <cell r="N108">
            <v>0</v>
          </cell>
          <cell r="O108">
            <v>0</v>
          </cell>
          <cell r="P108">
            <v>0</v>
          </cell>
          <cell r="Q108">
            <v>0</v>
          </cell>
          <cell r="R108">
            <v>0</v>
          </cell>
          <cell r="S108">
            <v>0</v>
          </cell>
          <cell r="T108">
            <v>0</v>
          </cell>
          <cell r="U108">
            <v>0</v>
          </cell>
          <cell r="V108">
            <v>0</v>
          </cell>
          <cell r="W108">
            <v>0</v>
          </cell>
          <cell r="X108">
            <v>0</v>
          </cell>
          <cell r="Y108">
            <v>0</v>
          </cell>
          <cell r="Z108">
            <v>0</v>
          </cell>
        </row>
        <row r="109">
          <cell r="B109" t="str">
            <v>合　　計</v>
          </cell>
          <cell r="C109">
            <v>959100</v>
          </cell>
          <cell r="D109">
            <v>308000</v>
          </cell>
          <cell r="E109">
            <v>259804</v>
          </cell>
          <cell r="F109">
            <v>1035000</v>
          </cell>
          <cell r="G109">
            <v>73800</v>
          </cell>
          <cell r="H109">
            <v>2000</v>
          </cell>
          <cell r="I109">
            <v>382117</v>
          </cell>
          <cell r="J109">
            <v>180000</v>
          </cell>
          <cell r="K109">
            <v>0</v>
          </cell>
          <cell r="L109">
            <v>95130</v>
          </cell>
          <cell r="M109">
            <v>3294951</v>
          </cell>
          <cell r="N109">
            <v>5</v>
          </cell>
          <cell r="O109">
            <v>20</v>
          </cell>
          <cell r="P109">
            <v>75000</v>
          </cell>
          <cell r="Q109">
            <v>0</v>
          </cell>
          <cell r="R109">
            <v>0</v>
          </cell>
          <cell r="S109">
            <v>0</v>
          </cell>
          <cell r="T109">
            <v>0</v>
          </cell>
          <cell r="U109">
            <v>0</v>
          </cell>
          <cell r="V109">
            <v>0</v>
          </cell>
          <cell r="W109">
            <v>0</v>
          </cell>
          <cell r="X109">
            <v>0</v>
          </cell>
          <cell r="Y109">
            <v>0</v>
          </cell>
          <cell r="Z109">
            <v>75000</v>
          </cell>
          <cell r="AA109">
            <v>511</v>
          </cell>
          <cell r="AB109">
            <v>535</v>
          </cell>
          <cell r="AC109">
            <v>7187540</v>
          </cell>
          <cell r="AD109">
            <v>469740</v>
          </cell>
        </row>
      </sheetData>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B97"/>
  <sheetViews>
    <sheetView showGridLines="0" tabSelected="1" view="pageBreakPreview" zoomScale="70" zoomScaleNormal="70" zoomScaleSheetLayoutView="70" workbookViewId="0">
      <selection activeCell="Q24" sqref="Q24"/>
    </sheetView>
  </sheetViews>
  <sheetFormatPr defaultColWidth="9" defaultRowHeight="18.75"/>
  <cols>
    <col min="1" max="1" width="4.875" style="43" customWidth="1"/>
    <col min="2" max="2" width="4.75" style="11" customWidth="1"/>
    <col min="3" max="3" width="16.625" style="11" customWidth="1"/>
    <col min="4" max="4" width="10.625" style="11" customWidth="1"/>
    <col min="5" max="9" width="15.125" style="11" customWidth="1"/>
    <col min="10" max="17" width="15.125" style="42" customWidth="1"/>
    <col min="18" max="18" width="29.625" style="11" customWidth="1"/>
    <col min="19" max="19" width="9" style="43" customWidth="1"/>
    <col min="20" max="23" width="9" style="43"/>
    <col min="24" max="24" width="30.625" style="43" customWidth="1"/>
    <col min="25" max="25" width="4.875" style="43" customWidth="1"/>
    <col min="26" max="16384" width="9" style="43"/>
  </cols>
  <sheetData>
    <row r="1" spans="1:28" ht="18" customHeight="1">
      <c r="A1" s="10" t="s">
        <v>127</v>
      </c>
      <c r="B1" s="10"/>
    </row>
    <row r="2" spans="1:28" ht="20.25" customHeight="1"/>
    <row r="3" spans="1:28" ht="25.5" customHeight="1">
      <c r="B3" s="181" t="s">
        <v>213</v>
      </c>
      <c r="C3" s="182"/>
      <c r="D3" s="182"/>
      <c r="E3" s="182"/>
      <c r="F3" s="182"/>
      <c r="G3" s="182"/>
      <c r="H3" s="182"/>
      <c r="I3" s="182"/>
      <c r="J3" s="182"/>
      <c r="K3" s="182"/>
      <c r="L3" s="182"/>
      <c r="M3" s="182"/>
      <c r="N3" s="182"/>
      <c r="O3" s="182"/>
      <c r="P3" s="182"/>
      <c r="Q3" s="182"/>
      <c r="R3" s="182"/>
    </row>
    <row r="4" spans="1:28" ht="19.5" thickBot="1">
      <c r="C4" s="21"/>
      <c r="D4" s="17"/>
    </row>
    <row r="5" spans="1:28" ht="50.1" customHeight="1" thickBot="1">
      <c r="C5" s="21"/>
      <c r="D5" s="17"/>
      <c r="P5" s="44" t="s">
        <v>48</v>
      </c>
      <c r="Q5" s="185" t="s">
        <v>150</v>
      </c>
      <c r="R5" s="186"/>
    </row>
    <row r="6" spans="1:28" ht="27" customHeight="1">
      <c r="R6" s="45"/>
    </row>
    <row r="7" spans="1:28" ht="18" customHeight="1">
      <c r="B7" s="46" t="s">
        <v>73</v>
      </c>
      <c r="C7" s="38"/>
      <c r="D7" s="38"/>
      <c r="E7" s="38"/>
      <c r="F7" s="36"/>
      <c r="G7" s="36"/>
      <c r="H7" s="36"/>
      <c r="I7" s="47"/>
      <c r="J7" s="47"/>
      <c r="K7" s="47"/>
      <c r="L7" s="47"/>
      <c r="M7" s="47"/>
      <c r="N7" s="47"/>
      <c r="O7" s="47"/>
      <c r="P7" s="47"/>
      <c r="Q7" s="11"/>
    </row>
    <row r="8" spans="1:28" ht="9" customHeight="1" thickBot="1">
      <c r="B8" s="46"/>
      <c r="C8" s="38"/>
      <c r="D8" s="38"/>
      <c r="E8" s="38"/>
      <c r="F8" s="36"/>
      <c r="G8" s="36"/>
      <c r="H8" s="36"/>
      <c r="I8" s="47"/>
      <c r="J8" s="47"/>
      <c r="K8" s="47"/>
      <c r="L8" s="47"/>
      <c r="M8" s="47"/>
      <c r="N8" s="47"/>
      <c r="O8" s="47"/>
      <c r="P8" s="47"/>
      <c r="Q8" s="11"/>
    </row>
    <row r="9" spans="1:28" s="48" customFormat="1" ht="18" customHeight="1" thickBot="1">
      <c r="B9" s="36"/>
      <c r="C9" s="49"/>
      <c r="D9" s="50" t="s">
        <v>47</v>
      </c>
      <c r="E9" s="51" t="s">
        <v>84</v>
      </c>
      <c r="F9" s="52" t="s">
        <v>46</v>
      </c>
      <c r="G9" s="51" t="s">
        <v>45</v>
      </c>
      <c r="H9" s="53"/>
      <c r="I9" s="53"/>
      <c r="J9" s="53"/>
      <c r="K9" s="53"/>
      <c r="L9" s="53"/>
      <c r="M9" s="53"/>
      <c r="N9" s="53"/>
      <c r="O9" s="38"/>
      <c r="P9" s="36"/>
    </row>
    <row r="10" spans="1:28" ht="18" customHeight="1">
      <c r="C10" s="183" t="s">
        <v>44</v>
      </c>
      <c r="D10" s="54" t="s">
        <v>42</v>
      </c>
      <c r="E10" s="55">
        <f>COUNTIF($D$24:$D$33,"公立")</f>
        <v>0</v>
      </c>
      <c r="F10" s="170">
        <f>SUM(E10:E11)</f>
        <v>0</v>
      </c>
      <c r="G10" s="172">
        <f>O35</f>
        <v>0</v>
      </c>
      <c r="H10" s="56"/>
      <c r="I10" s="56"/>
      <c r="J10" s="56"/>
      <c r="K10" s="56"/>
      <c r="L10" s="56"/>
      <c r="M10" s="56"/>
      <c r="N10" s="56"/>
      <c r="O10" s="155"/>
      <c r="P10" s="11"/>
      <c r="Q10" s="43"/>
      <c r="R10" s="43"/>
    </row>
    <row r="11" spans="1:28" ht="18" customHeight="1" thickBot="1">
      <c r="C11" s="184"/>
      <c r="D11" s="57" t="s">
        <v>41</v>
      </c>
      <c r="E11" s="58">
        <f>COUNTIF($D$24:$D$33,"私立")</f>
        <v>0</v>
      </c>
      <c r="F11" s="171"/>
      <c r="G11" s="173"/>
      <c r="H11" s="56"/>
      <c r="I11" s="56"/>
      <c r="J11" s="56"/>
      <c r="K11" s="56"/>
      <c r="L11" s="56"/>
      <c r="M11" s="56"/>
      <c r="N11" s="56"/>
      <c r="O11" s="155"/>
      <c r="P11" s="11"/>
      <c r="Q11" s="43"/>
      <c r="R11" s="43"/>
    </row>
    <row r="12" spans="1:28" ht="18" customHeight="1">
      <c r="C12" s="168" t="s">
        <v>43</v>
      </c>
      <c r="D12" s="54" t="s">
        <v>42</v>
      </c>
      <c r="E12" s="55">
        <f>COUNTIF($D$40:$D$49,"公立")</f>
        <v>0</v>
      </c>
      <c r="F12" s="170">
        <f>SUM(E12:E13)</f>
        <v>0</v>
      </c>
      <c r="G12" s="172">
        <f>O51</f>
        <v>0</v>
      </c>
      <c r="H12" s="56"/>
      <c r="I12" s="56"/>
      <c r="J12" s="56"/>
      <c r="K12" s="56"/>
      <c r="L12" s="56"/>
      <c r="M12" s="56"/>
      <c r="N12" s="56"/>
      <c r="O12" s="155"/>
      <c r="P12" s="11"/>
      <c r="Q12" s="43"/>
      <c r="R12" s="43"/>
    </row>
    <row r="13" spans="1:28" ht="18" customHeight="1" thickBot="1">
      <c r="C13" s="169"/>
      <c r="D13" s="59" t="s">
        <v>41</v>
      </c>
      <c r="E13" s="60">
        <f>COUNTIF($D$40:$D$49,"私立")</f>
        <v>0</v>
      </c>
      <c r="F13" s="171"/>
      <c r="G13" s="173"/>
      <c r="H13" s="56"/>
      <c r="I13" s="56"/>
      <c r="J13" s="56"/>
      <c r="K13" s="56"/>
      <c r="L13" s="56"/>
      <c r="M13" s="56"/>
      <c r="N13" s="56"/>
      <c r="O13" s="155"/>
      <c r="P13" s="11"/>
      <c r="Q13" s="43"/>
      <c r="R13" s="43"/>
    </row>
    <row r="14" spans="1:28" ht="18" customHeight="1">
      <c r="C14" s="168" t="s">
        <v>88</v>
      </c>
      <c r="D14" s="54" t="s">
        <v>42</v>
      </c>
      <c r="E14" s="55">
        <f>COUNTIF($D$56:$D$65,"公立")</f>
        <v>0</v>
      </c>
      <c r="F14" s="170">
        <f>SUM(E14:E15)</f>
        <v>0</v>
      </c>
      <c r="G14" s="172">
        <f>O67</f>
        <v>0</v>
      </c>
      <c r="H14" s="56"/>
      <c r="I14" s="56"/>
      <c r="J14" s="56"/>
      <c r="K14" s="56"/>
      <c r="L14" s="56"/>
      <c r="M14" s="56"/>
      <c r="N14" s="56"/>
      <c r="O14" s="155"/>
      <c r="P14" s="11"/>
      <c r="Q14" s="43"/>
      <c r="R14" s="43"/>
    </row>
    <row r="15" spans="1:28" ht="18" customHeight="1" thickBot="1">
      <c r="C15" s="169"/>
      <c r="D15" s="59" t="s">
        <v>41</v>
      </c>
      <c r="E15" s="60">
        <f>COUNTIF($D$56:$D$65,"私立")</f>
        <v>0</v>
      </c>
      <c r="F15" s="171"/>
      <c r="G15" s="173"/>
      <c r="H15" s="56"/>
      <c r="I15" s="56"/>
      <c r="J15" s="56"/>
      <c r="K15" s="56"/>
      <c r="L15" s="56"/>
      <c r="M15" s="56"/>
      <c r="N15" s="56"/>
      <c r="O15" s="155"/>
      <c r="P15" s="11"/>
      <c r="Q15" s="43"/>
      <c r="R15" s="43"/>
      <c r="AA15" s="43" t="s">
        <v>112</v>
      </c>
      <c r="AB15" s="43" t="s">
        <v>151</v>
      </c>
    </row>
    <row r="16" spans="1:28" ht="24" customHeight="1" thickBot="1">
      <c r="C16" s="166" t="s">
        <v>40</v>
      </c>
      <c r="D16" s="167"/>
      <c r="E16" s="61">
        <f>SUM(E10:E15)</f>
        <v>0</v>
      </c>
      <c r="F16" s="62">
        <f>SUM(F10:F15)</f>
        <v>0</v>
      </c>
      <c r="G16" s="63">
        <f>SUM(G10:G15)</f>
        <v>0</v>
      </c>
      <c r="H16" s="64"/>
      <c r="I16" s="64"/>
      <c r="J16" s="64"/>
      <c r="K16" s="64"/>
      <c r="L16" s="64"/>
      <c r="M16" s="64"/>
      <c r="N16" s="64"/>
      <c r="O16" s="65"/>
      <c r="P16" s="11"/>
      <c r="Q16" s="43"/>
      <c r="R16" s="43"/>
      <c r="AA16" s="43" t="s">
        <v>113</v>
      </c>
      <c r="AB16" s="43" t="s">
        <v>152</v>
      </c>
    </row>
    <row r="17" spans="1:28" ht="18" customHeight="1">
      <c r="C17" s="38"/>
      <c r="D17" s="38"/>
      <c r="E17" s="38"/>
      <c r="F17" s="36"/>
      <c r="G17" s="36"/>
      <c r="H17" s="36"/>
      <c r="I17" s="36"/>
      <c r="J17" s="66"/>
      <c r="K17" s="66"/>
      <c r="L17" s="66"/>
      <c r="M17" s="66"/>
      <c r="N17" s="66"/>
      <c r="O17" s="66"/>
      <c r="P17" s="66"/>
      <c r="Q17" s="66"/>
      <c r="W17" s="67"/>
      <c r="AB17" s="43" t="s">
        <v>153</v>
      </c>
    </row>
    <row r="18" spans="1:28">
      <c r="B18" s="46" t="s">
        <v>39</v>
      </c>
      <c r="D18" s="36"/>
      <c r="AB18" s="43" t="s">
        <v>154</v>
      </c>
    </row>
    <row r="19" spans="1:28" ht="9" customHeight="1">
      <c r="B19" s="46"/>
      <c r="C19" s="38"/>
      <c r="D19" s="38"/>
      <c r="E19" s="38"/>
      <c r="F19" s="36"/>
      <c r="G19" s="36"/>
      <c r="H19" s="36"/>
      <c r="I19" s="36"/>
      <c r="J19" s="47"/>
      <c r="K19" s="47"/>
      <c r="L19" s="47"/>
      <c r="M19" s="47"/>
      <c r="N19" s="47"/>
      <c r="O19" s="47"/>
      <c r="P19" s="47"/>
      <c r="Q19" s="47"/>
      <c r="AB19" s="43" t="s">
        <v>155</v>
      </c>
    </row>
    <row r="20" spans="1:28" ht="22.5" customHeight="1" thickBot="1">
      <c r="B20" s="10" t="s">
        <v>72</v>
      </c>
      <c r="R20" s="32"/>
      <c r="AB20" s="43" t="s">
        <v>156</v>
      </c>
    </row>
    <row r="21" spans="1:28" ht="36" customHeight="1" thickBot="1">
      <c r="B21" s="153" t="s">
        <v>37</v>
      </c>
      <c r="C21" s="68" t="s">
        <v>36</v>
      </c>
      <c r="D21" s="69" t="s">
        <v>35</v>
      </c>
      <c r="E21" s="70" t="s">
        <v>34</v>
      </c>
      <c r="F21" s="70" t="s">
        <v>71</v>
      </c>
      <c r="G21" s="69" t="s">
        <v>33</v>
      </c>
      <c r="H21" s="69" t="s">
        <v>32</v>
      </c>
      <c r="I21" s="70" t="s">
        <v>31</v>
      </c>
      <c r="J21" s="71" t="s">
        <v>30</v>
      </c>
      <c r="K21" s="71" t="s">
        <v>29</v>
      </c>
      <c r="L21" s="71" t="s">
        <v>69</v>
      </c>
      <c r="M21" s="71" t="s">
        <v>28</v>
      </c>
      <c r="N21" s="71" t="s">
        <v>27</v>
      </c>
      <c r="O21" s="71" t="s">
        <v>26</v>
      </c>
      <c r="P21" s="71" t="s">
        <v>25</v>
      </c>
      <c r="Q21" s="71" t="s">
        <v>24</v>
      </c>
      <c r="R21" s="72" t="s">
        <v>97</v>
      </c>
      <c r="S21" s="187" t="s">
        <v>130</v>
      </c>
      <c r="T21" s="188"/>
      <c r="U21" s="188"/>
      <c r="V21" s="188"/>
      <c r="W21" s="188"/>
      <c r="X21" s="189"/>
      <c r="AB21" s="43" t="s">
        <v>157</v>
      </c>
    </row>
    <row r="22" spans="1:28" s="73" customFormat="1" ht="12" customHeight="1" thickBot="1">
      <c r="B22" s="154"/>
      <c r="C22" s="74" t="s">
        <v>23</v>
      </c>
      <c r="D22" s="75" t="s">
        <v>22</v>
      </c>
      <c r="E22" s="76" t="s">
        <v>21</v>
      </c>
      <c r="F22" s="76" t="s">
        <v>20</v>
      </c>
      <c r="G22" s="76" t="s">
        <v>19</v>
      </c>
      <c r="H22" s="76" t="s">
        <v>18</v>
      </c>
      <c r="I22" s="76" t="s">
        <v>17</v>
      </c>
      <c r="J22" s="77" t="s">
        <v>16</v>
      </c>
      <c r="K22" s="77" t="s">
        <v>15</v>
      </c>
      <c r="L22" s="77" t="s">
        <v>14</v>
      </c>
      <c r="M22" s="77" t="s">
        <v>13</v>
      </c>
      <c r="N22" s="77" t="s">
        <v>12</v>
      </c>
      <c r="O22" s="77" t="s">
        <v>11</v>
      </c>
      <c r="P22" s="77" t="s">
        <v>10</v>
      </c>
      <c r="Q22" s="77" t="s">
        <v>9</v>
      </c>
      <c r="R22" s="78" t="s">
        <v>8</v>
      </c>
      <c r="S22" s="119" t="s">
        <v>108</v>
      </c>
      <c r="T22" s="119" t="s">
        <v>107</v>
      </c>
      <c r="U22" s="119" t="s">
        <v>109</v>
      </c>
      <c r="V22" s="119" t="s">
        <v>110</v>
      </c>
      <c r="W22" s="119" t="s">
        <v>131</v>
      </c>
      <c r="X22" s="126" t="s">
        <v>132</v>
      </c>
      <c r="AB22" s="43" t="s">
        <v>158</v>
      </c>
    </row>
    <row r="23" spans="1:28" s="73" customFormat="1" ht="50.1" customHeight="1" thickBot="1">
      <c r="B23" s="114" t="s">
        <v>99</v>
      </c>
      <c r="C23" s="115" t="s">
        <v>101</v>
      </c>
      <c r="D23" s="100" t="s">
        <v>103</v>
      </c>
      <c r="E23" s="98" t="s">
        <v>104</v>
      </c>
      <c r="F23" s="98" t="s">
        <v>98</v>
      </c>
      <c r="G23" s="98">
        <v>264000</v>
      </c>
      <c r="H23" s="98">
        <v>0</v>
      </c>
      <c r="I23" s="98">
        <f>G23-H23</f>
        <v>264000</v>
      </c>
      <c r="J23" s="99">
        <v>350000</v>
      </c>
      <c r="K23" s="99">
        <f>IF(I23&gt;J23,J23,I23)</f>
        <v>264000</v>
      </c>
      <c r="L23" s="99">
        <v>264000</v>
      </c>
      <c r="M23" s="104">
        <f>IF(K23&gt;L23,L23,K23)</f>
        <v>264000</v>
      </c>
      <c r="N23" s="104">
        <f>M23</f>
        <v>264000</v>
      </c>
      <c r="O23" s="99">
        <v>2</v>
      </c>
      <c r="P23" s="146" t="s">
        <v>100</v>
      </c>
      <c r="Q23" s="147" t="s">
        <v>105</v>
      </c>
      <c r="R23" s="148">
        <v>45047</v>
      </c>
      <c r="S23" s="120" t="s">
        <v>111</v>
      </c>
      <c r="T23" s="121" t="s">
        <v>111</v>
      </c>
      <c r="U23" s="121" t="s">
        <v>111</v>
      </c>
      <c r="V23" s="121" t="s">
        <v>111</v>
      </c>
      <c r="W23" s="122" t="s">
        <v>111</v>
      </c>
      <c r="X23" s="145" t="s">
        <v>129</v>
      </c>
      <c r="AB23" s="43" t="s">
        <v>159</v>
      </c>
    </row>
    <row r="24" spans="1:28" s="73" customFormat="1" ht="50.1" customHeight="1">
      <c r="A24" s="106"/>
      <c r="B24" s="97">
        <v>1</v>
      </c>
      <c r="C24" s="109"/>
      <c r="D24" s="96"/>
      <c r="E24" s="96"/>
      <c r="F24" s="96"/>
      <c r="G24" s="96"/>
      <c r="H24" s="96"/>
      <c r="I24" s="95">
        <f t="shared" ref="I24:I33" si="0">G24-H24</f>
        <v>0</v>
      </c>
      <c r="J24" s="107">
        <f>175000*O24</f>
        <v>0</v>
      </c>
      <c r="K24" s="107">
        <f t="shared" ref="K24:K33" si="1">IF(I24&gt;J24,J24,I24)</f>
        <v>0</v>
      </c>
      <c r="L24" s="149">
        <f>K24</f>
        <v>0</v>
      </c>
      <c r="M24" s="104">
        <f>IF(K24&gt;L24,L24,K24)</f>
        <v>0</v>
      </c>
      <c r="N24" s="104">
        <f>M24</f>
        <v>0</v>
      </c>
      <c r="O24" s="105"/>
      <c r="P24" s="111"/>
      <c r="Q24" s="111"/>
      <c r="R24" s="116"/>
      <c r="S24" s="127"/>
      <c r="T24" s="127"/>
      <c r="U24" s="127"/>
      <c r="V24" s="127"/>
      <c r="W24" s="128"/>
      <c r="X24" s="129"/>
      <c r="AB24" s="43" t="s">
        <v>160</v>
      </c>
    </row>
    <row r="25" spans="1:28" s="73" customFormat="1" ht="50.1" customHeight="1">
      <c r="A25" s="106"/>
      <c r="B25" s="97">
        <f>B24+1</f>
        <v>2</v>
      </c>
      <c r="C25" s="110"/>
      <c r="D25" s="92"/>
      <c r="E25" s="92"/>
      <c r="F25" s="92"/>
      <c r="G25" s="92"/>
      <c r="H25" s="92"/>
      <c r="I25" s="93">
        <f t="shared" si="0"/>
        <v>0</v>
      </c>
      <c r="J25" s="108">
        <f t="shared" ref="J25:J33" si="2">175000*O25</f>
        <v>0</v>
      </c>
      <c r="K25" s="108">
        <f t="shared" si="1"/>
        <v>0</v>
      </c>
      <c r="L25" s="150">
        <f t="shared" ref="L25:L33" si="3">K25</f>
        <v>0</v>
      </c>
      <c r="M25" s="101">
        <f t="shared" ref="M25:M33" si="4">IF(K25&gt;L25,L25,K25)</f>
        <v>0</v>
      </c>
      <c r="N25" s="101">
        <f t="shared" ref="N25:N33" si="5">M25</f>
        <v>0</v>
      </c>
      <c r="O25" s="103"/>
      <c r="P25" s="112"/>
      <c r="Q25" s="112"/>
      <c r="R25" s="117"/>
      <c r="S25" s="130"/>
      <c r="T25" s="130"/>
      <c r="U25" s="130"/>
      <c r="V25" s="130"/>
      <c r="W25" s="131"/>
      <c r="X25" s="132"/>
      <c r="AB25" s="43" t="s">
        <v>161</v>
      </c>
    </row>
    <row r="26" spans="1:28" s="73" customFormat="1" ht="50.1" customHeight="1">
      <c r="A26" s="106"/>
      <c r="B26" s="97">
        <f t="shared" ref="B26:B31" si="6">B25+1</f>
        <v>3</v>
      </c>
      <c r="C26" s="110"/>
      <c r="D26" s="92"/>
      <c r="E26" s="92"/>
      <c r="F26" s="92"/>
      <c r="G26" s="92"/>
      <c r="H26" s="92"/>
      <c r="I26" s="93">
        <f t="shared" si="0"/>
        <v>0</v>
      </c>
      <c r="J26" s="108">
        <f t="shared" si="2"/>
        <v>0</v>
      </c>
      <c r="K26" s="108">
        <f t="shared" si="1"/>
        <v>0</v>
      </c>
      <c r="L26" s="150">
        <f t="shared" si="3"/>
        <v>0</v>
      </c>
      <c r="M26" s="101">
        <f t="shared" si="4"/>
        <v>0</v>
      </c>
      <c r="N26" s="101">
        <f t="shared" si="5"/>
        <v>0</v>
      </c>
      <c r="O26" s="103"/>
      <c r="P26" s="112"/>
      <c r="Q26" s="112"/>
      <c r="R26" s="117"/>
      <c r="S26" s="130"/>
      <c r="T26" s="130"/>
      <c r="U26" s="130"/>
      <c r="V26" s="130"/>
      <c r="W26" s="131"/>
      <c r="X26" s="132"/>
      <c r="AB26" s="43" t="s">
        <v>162</v>
      </c>
    </row>
    <row r="27" spans="1:28" s="73" customFormat="1" ht="50.1" customHeight="1">
      <c r="A27" s="106"/>
      <c r="B27" s="97">
        <f t="shared" si="6"/>
        <v>4</v>
      </c>
      <c r="C27" s="110"/>
      <c r="D27" s="92"/>
      <c r="E27" s="92"/>
      <c r="F27" s="92"/>
      <c r="G27" s="92"/>
      <c r="H27" s="92"/>
      <c r="I27" s="93">
        <f t="shared" si="0"/>
        <v>0</v>
      </c>
      <c r="J27" s="108">
        <f t="shared" si="2"/>
        <v>0</v>
      </c>
      <c r="K27" s="108">
        <f t="shared" si="1"/>
        <v>0</v>
      </c>
      <c r="L27" s="150">
        <f t="shared" si="3"/>
        <v>0</v>
      </c>
      <c r="M27" s="101">
        <f t="shared" si="4"/>
        <v>0</v>
      </c>
      <c r="N27" s="101">
        <f t="shared" si="5"/>
        <v>0</v>
      </c>
      <c r="O27" s="103"/>
      <c r="P27" s="112"/>
      <c r="Q27" s="112"/>
      <c r="R27" s="117"/>
      <c r="S27" s="130"/>
      <c r="T27" s="130"/>
      <c r="U27" s="130"/>
      <c r="V27" s="130"/>
      <c r="W27" s="131"/>
      <c r="X27" s="132"/>
      <c r="AB27" s="43" t="s">
        <v>163</v>
      </c>
    </row>
    <row r="28" spans="1:28" s="73" customFormat="1" ht="50.1" customHeight="1">
      <c r="A28" s="106"/>
      <c r="B28" s="97">
        <f t="shared" si="6"/>
        <v>5</v>
      </c>
      <c r="C28" s="110"/>
      <c r="D28" s="92"/>
      <c r="E28" s="92"/>
      <c r="F28" s="92"/>
      <c r="G28" s="92"/>
      <c r="H28" s="92"/>
      <c r="I28" s="93">
        <f t="shared" si="0"/>
        <v>0</v>
      </c>
      <c r="J28" s="108">
        <f t="shared" si="2"/>
        <v>0</v>
      </c>
      <c r="K28" s="108">
        <f t="shared" si="1"/>
        <v>0</v>
      </c>
      <c r="L28" s="150">
        <f t="shared" si="3"/>
        <v>0</v>
      </c>
      <c r="M28" s="101">
        <f t="shared" si="4"/>
        <v>0</v>
      </c>
      <c r="N28" s="101">
        <f t="shared" si="5"/>
        <v>0</v>
      </c>
      <c r="O28" s="103"/>
      <c r="P28" s="112"/>
      <c r="Q28" s="112"/>
      <c r="R28" s="117"/>
      <c r="S28" s="130"/>
      <c r="T28" s="130"/>
      <c r="U28" s="130"/>
      <c r="V28" s="130"/>
      <c r="W28" s="131"/>
      <c r="X28" s="132"/>
      <c r="AB28" s="43" t="s">
        <v>164</v>
      </c>
    </row>
    <row r="29" spans="1:28" s="73" customFormat="1" ht="50.1" customHeight="1">
      <c r="A29" s="106"/>
      <c r="B29" s="97">
        <f t="shared" si="6"/>
        <v>6</v>
      </c>
      <c r="C29" s="110"/>
      <c r="D29" s="92"/>
      <c r="E29" s="92"/>
      <c r="F29" s="92"/>
      <c r="G29" s="92"/>
      <c r="H29" s="92"/>
      <c r="I29" s="93">
        <f t="shared" si="0"/>
        <v>0</v>
      </c>
      <c r="J29" s="108">
        <f t="shared" si="2"/>
        <v>0</v>
      </c>
      <c r="K29" s="108">
        <f t="shared" si="1"/>
        <v>0</v>
      </c>
      <c r="L29" s="150">
        <f t="shared" si="3"/>
        <v>0</v>
      </c>
      <c r="M29" s="101">
        <f t="shared" si="4"/>
        <v>0</v>
      </c>
      <c r="N29" s="101">
        <f t="shared" si="5"/>
        <v>0</v>
      </c>
      <c r="O29" s="103"/>
      <c r="P29" s="112"/>
      <c r="Q29" s="112"/>
      <c r="R29" s="117"/>
      <c r="S29" s="130"/>
      <c r="T29" s="130"/>
      <c r="U29" s="130"/>
      <c r="V29" s="130"/>
      <c r="W29" s="131"/>
      <c r="X29" s="132"/>
      <c r="AB29" s="43" t="s">
        <v>165</v>
      </c>
    </row>
    <row r="30" spans="1:28" s="73" customFormat="1" ht="50.1" customHeight="1">
      <c r="A30" s="106"/>
      <c r="B30" s="97">
        <f t="shared" si="6"/>
        <v>7</v>
      </c>
      <c r="C30" s="110"/>
      <c r="D30" s="92"/>
      <c r="E30" s="92"/>
      <c r="F30" s="92"/>
      <c r="G30" s="92"/>
      <c r="H30" s="92"/>
      <c r="I30" s="93">
        <f t="shared" si="0"/>
        <v>0</v>
      </c>
      <c r="J30" s="108">
        <f t="shared" si="2"/>
        <v>0</v>
      </c>
      <c r="K30" s="108">
        <f t="shared" si="1"/>
        <v>0</v>
      </c>
      <c r="L30" s="150">
        <f t="shared" si="3"/>
        <v>0</v>
      </c>
      <c r="M30" s="101">
        <f t="shared" si="4"/>
        <v>0</v>
      </c>
      <c r="N30" s="101">
        <f t="shared" si="5"/>
        <v>0</v>
      </c>
      <c r="O30" s="103"/>
      <c r="P30" s="112"/>
      <c r="Q30" s="112"/>
      <c r="R30" s="117"/>
      <c r="S30" s="130"/>
      <c r="T30" s="130"/>
      <c r="U30" s="130"/>
      <c r="V30" s="130"/>
      <c r="W30" s="131"/>
      <c r="X30" s="132"/>
      <c r="AB30" s="43" t="s">
        <v>166</v>
      </c>
    </row>
    <row r="31" spans="1:28" s="73" customFormat="1" ht="50.1" customHeight="1">
      <c r="A31" s="106"/>
      <c r="B31" s="97">
        <f t="shared" si="6"/>
        <v>8</v>
      </c>
      <c r="C31" s="110"/>
      <c r="D31" s="92"/>
      <c r="E31" s="92"/>
      <c r="F31" s="92"/>
      <c r="G31" s="92"/>
      <c r="H31" s="92"/>
      <c r="I31" s="93">
        <f t="shared" si="0"/>
        <v>0</v>
      </c>
      <c r="J31" s="108">
        <f t="shared" si="2"/>
        <v>0</v>
      </c>
      <c r="K31" s="108">
        <f t="shared" si="1"/>
        <v>0</v>
      </c>
      <c r="L31" s="150">
        <f t="shared" si="3"/>
        <v>0</v>
      </c>
      <c r="M31" s="101">
        <f t="shared" si="4"/>
        <v>0</v>
      </c>
      <c r="N31" s="101">
        <f t="shared" si="5"/>
        <v>0</v>
      </c>
      <c r="O31" s="103"/>
      <c r="P31" s="112"/>
      <c r="Q31" s="112"/>
      <c r="R31" s="117"/>
      <c r="S31" s="130"/>
      <c r="T31" s="130"/>
      <c r="U31" s="130"/>
      <c r="V31" s="130"/>
      <c r="W31" s="131"/>
      <c r="X31" s="132"/>
      <c r="AB31" s="43" t="s">
        <v>167</v>
      </c>
    </row>
    <row r="32" spans="1:28" s="73" customFormat="1" ht="50.1" customHeight="1">
      <c r="A32" s="106"/>
      <c r="B32" s="97">
        <f>B31+1</f>
        <v>9</v>
      </c>
      <c r="C32" s="110"/>
      <c r="D32" s="92"/>
      <c r="E32" s="92"/>
      <c r="F32" s="92"/>
      <c r="G32" s="92"/>
      <c r="H32" s="92"/>
      <c r="I32" s="93">
        <f t="shared" si="0"/>
        <v>0</v>
      </c>
      <c r="J32" s="108">
        <f t="shared" si="2"/>
        <v>0</v>
      </c>
      <c r="K32" s="108">
        <f t="shared" si="1"/>
        <v>0</v>
      </c>
      <c r="L32" s="150">
        <f t="shared" si="3"/>
        <v>0</v>
      </c>
      <c r="M32" s="101">
        <f t="shared" si="4"/>
        <v>0</v>
      </c>
      <c r="N32" s="101">
        <f t="shared" si="5"/>
        <v>0</v>
      </c>
      <c r="O32" s="103"/>
      <c r="P32" s="112"/>
      <c r="Q32" s="112"/>
      <c r="R32" s="117"/>
      <c r="S32" s="130"/>
      <c r="T32" s="130"/>
      <c r="U32" s="130"/>
      <c r="V32" s="130"/>
      <c r="W32" s="131"/>
      <c r="X32" s="132"/>
      <c r="AB32" s="43" t="s">
        <v>168</v>
      </c>
    </row>
    <row r="33" spans="1:28" s="73" customFormat="1" ht="50.1" customHeight="1" thickBot="1">
      <c r="A33" s="106"/>
      <c r="B33" s="97">
        <f t="shared" ref="B33" si="7">B32+1</f>
        <v>10</v>
      </c>
      <c r="C33" s="110"/>
      <c r="D33" s="92"/>
      <c r="E33" s="92"/>
      <c r="F33" s="92"/>
      <c r="G33" s="92"/>
      <c r="H33" s="92"/>
      <c r="I33" s="93">
        <f t="shared" si="0"/>
        <v>0</v>
      </c>
      <c r="J33" s="108">
        <f t="shared" si="2"/>
        <v>0</v>
      </c>
      <c r="K33" s="108">
        <f t="shared" si="1"/>
        <v>0</v>
      </c>
      <c r="L33" s="150">
        <f t="shared" si="3"/>
        <v>0</v>
      </c>
      <c r="M33" s="102">
        <f t="shared" si="4"/>
        <v>0</v>
      </c>
      <c r="N33" s="102">
        <f t="shared" si="5"/>
        <v>0</v>
      </c>
      <c r="O33" s="103"/>
      <c r="P33" s="113"/>
      <c r="Q33" s="113"/>
      <c r="R33" s="118"/>
      <c r="S33" s="133"/>
      <c r="T33" s="133"/>
      <c r="U33" s="133"/>
      <c r="V33" s="133"/>
      <c r="W33" s="134"/>
      <c r="X33" s="135"/>
      <c r="AB33" s="43" t="s">
        <v>169</v>
      </c>
    </row>
    <row r="34" spans="1:28" ht="12" customHeight="1">
      <c r="B34" s="158"/>
      <c r="C34" s="79" t="s">
        <v>7</v>
      </c>
      <c r="D34" s="175"/>
      <c r="E34" s="177"/>
      <c r="F34" s="80" t="s">
        <v>38</v>
      </c>
      <c r="G34" s="81" t="s">
        <v>6</v>
      </c>
      <c r="H34" s="82" t="s">
        <v>6</v>
      </c>
      <c r="I34" s="82" t="s">
        <v>6</v>
      </c>
      <c r="J34" s="82" t="s">
        <v>6</v>
      </c>
      <c r="K34" s="82" t="s">
        <v>6</v>
      </c>
      <c r="L34" s="82" t="s">
        <v>6</v>
      </c>
      <c r="M34" s="82" t="s">
        <v>6</v>
      </c>
      <c r="N34" s="82" t="s">
        <v>6</v>
      </c>
      <c r="O34" s="82" t="s">
        <v>5</v>
      </c>
      <c r="P34" s="162"/>
      <c r="Q34" s="164"/>
      <c r="R34" s="156"/>
      <c r="S34" s="190"/>
      <c r="T34" s="191"/>
      <c r="U34" s="191"/>
      <c r="V34" s="191"/>
      <c r="W34" s="191"/>
      <c r="X34" s="194"/>
      <c r="AB34" s="43" t="s">
        <v>170</v>
      </c>
    </row>
    <row r="35" spans="1:28" ht="36" customHeight="1" thickBot="1">
      <c r="B35" s="159"/>
      <c r="C35" s="83">
        <f>COUNTA(C24:C33)</f>
        <v>0</v>
      </c>
      <c r="D35" s="176"/>
      <c r="E35" s="178"/>
      <c r="F35" s="76">
        <f>SUMPRODUCT((F24:F33&lt;&gt;"")/COUNTIF(F24:F33,F24:F33&amp;""))</f>
        <v>0</v>
      </c>
      <c r="G35" s="84">
        <f t="shared" ref="G35:O35" si="8">SUM(G24:G33)</f>
        <v>0</v>
      </c>
      <c r="H35" s="84">
        <f t="shared" si="8"/>
        <v>0</v>
      </c>
      <c r="I35" s="84">
        <f t="shared" si="8"/>
        <v>0</v>
      </c>
      <c r="J35" s="84">
        <f t="shared" si="8"/>
        <v>0</v>
      </c>
      <c r="K35" s="84">
        <f t="shared" si="8"/>
        <v>0</v>
      </c>
      <c r="L35" s="84">
        <f t="shared" si="8"/>
        <v>0</v>
      </c>
      <c r="M35" s="84">
        <f t="shared" si="8"/>
        <v>0</v>
      </c>
      <c r="N35" s="84">
        <f t="shared" si="8"/>
        <v>0</v>
      </c>
      <c r="O35" s="84">
        <f t="shared" si="8"/>
        <v>0</v>
      </c>
      <c r="P35" s="163"/>
      <c r="Q35" s="165"/>
      <c r="R35" s="157"/>
      <c r="S35" s="192"/>
      <c r="T35" s="193"/>
      <c r="U35" s="193"/>
      <c r="V35" s="193"/>
      <c r="W35" s="193"/>
      <c r="X35" s="195"/>
      <c r="AB35" s="43" t="s">
        <v>171</v>
      </c>
    </row>
    <row r="36" spans="1:28" ht="30" customHeight="1">
      <c r="E36" s="85"/>
      <c r="F36" s="86"/>
      <c r="R36" s="43"/>
      <c r="S36" s="43" t="s">
        <v>211</v>
      </c>
      <c r="AB36" s="43" t="s">
        <v>172</v>
      </c>
    </row>
    <row r="37" spans="1:28" ht="23.25" customHeight="1" thickBot="1">
      <c r="B37" s="10" t="s">
        <v>94</v>
      </c>
      <c r="R37" s="43"/>
      <c r="AB37" s="43" t="s">
        <v>173</v>
      </c>
    </row>
    <row r="38" spans="1:28" ht="36" customHeight="1" thickBot="1">
      <c r="B38" s="153" t="s">
        <v>37</v>
      </c>
      <c r="C38" s="68" t="s">
        <v>36</v>
      </c>
      <c r="D38" s="69" t="s">
        <v>35</v>
      </c>
      <c r="E38" s="70" t="s">
        <v>34</v>
      </c>
      <c r="F38" s="70" t="s">
        <v>70</v>
      </c>
      <c r="G38" s="69" t="s">
        <v>33</v>
      </c>
      <c r="H38" s="69" t="s">
        <v>32</v>
      </c>
      <c r="I38" s="70" t="s">
        <v>31</v>
      </c>
      <c r="J38" s="71" t="s">
        <v>30</v>
      </c>
      <c r="K38" s="71" t="s">
        <v>29</v>
      </c>
      <c r="L38" s="71" t="s">
        <v>69</v>
      </c>
      <c r="M38" s="71" t="s">
        <v>28</v>
      </c>
      <c r="N38" s="71" t="s">
        <v>27</v>
      </c>
      <c r="O38" s="71" t="s">
        <v>26</v>
      </c>
      <c r="P38" s="71" t="s">
        <v>25</v>
      </c>
      <c r="Q38" s="71" t="s">
        <v>24</v>
      </c>
      <c r="R38" s="72" t="s">
        <v>87</v>
      </c>
      <c r="S38" s="187" t="s">
        <v>130</v>
      </c>
      <c r="T38" s="188"/>
      <c r="U38" s="188"/>
      <c r="V38" s="188"/>
      <c r="W38" s="188"/>
      <c r="X38" s="189"/>
      <c r="AB38" s="43" t="s">
        <v>174</v>
      </c>
    </row>
    <row r="39" spans="1:28" ht="12" customHeight="1" thickBot="1">
      <c r="A39" s="73"/>
      <c r="B39" s="154"/>
      <c r="C39" s="74" t="s">
        <v>23</v>
      </c>
      <c r="D39" s="75" t="s">
        <v>22</v>
      </c>
      <c r="E39" s="76" t="s">
        <v>21</v>
      </c>
      <c r="F39" s="76" t="s">
        <v>20</v>
      </c>
      <c r="G39" s="76" t="s">
        <v>19</v>
      </c>
      <c r="H39" s="76" t="s">
        <v>18</v>
      </c>
      <c r="I39" s="76" t="s">
        <v>17</v>
      </c>
      <c r="J39" s="77" t="s">
        <v>16</v>
      </c>
      <c r="K39" s="77" t="s">
        <v>15</v>
      </c>
      <c r="L39" s="77" t="s">
        <v>14</v>
      </c>
      <c r="M39" s="77" t="s">
        <v>13</v>
      </c>
      <c r="N39" s="77" t="s">
        <v>12</v>
      </c>
      <c r="O39" s="77" t="s">
        <v>11</v>
      </c>
      <c r="P39" s="77" t="s">
        <v>10</v>
      </c>
      <c r="Q39" s="77" t="s">
        <v>9</v>
      </c>
      <c r="R39" s="78" t="s">
        <v>8</v>
      </c>
      <c r="S39" s="119" t="s">
        <v>144</v>
      </c>
      <c r="T39" s="119" t="s">
        <v>145</v>
      </c>
      <c r="U39" s="119" t="s">
        <v>146</v>
      </c>
      <c r="V39" s="119" t="s">
        <v>147</v>
      </c>
      <c r="W39" s="119" t="s">
        <v>148</v>
      </c>
      <c r="X39" s="126" t="s">
        <v>149</v>
      </c>
      <c r="AB39" s="43" t="s">
        <v>175</v>
      </c>
    </row>
    <row r="40" spans="1:28" ht="50.1" customHeight="1">
      <c r="A40" s="106"/>
      <c r="B40" s="97">
        <v>1</v>
      </c>
      <c r="C40" s="109"/>
      <c r="D40" s="96"/>
      <c r="E40" s="96"/>
      <c r="F40" s="96"/>
      <c r="G40" s="96"/>
      <c r="H40" s="96"/>
      <c r="I40" s="95">
        <f t="shared" ref="I40:I49" si="9">G40-H40</f>
        <v>0</v>
      </c>
      <c r="J40" s="107">
        <f>175000*O40</f>
        <v>0</v>
      </c>
      <c r="K40" s="107">
        <f t="shared" ref="K40:K49" si="10">IF(I40&gt;J40,J40,I40)</f>
        <v>0</v>
      </c>
      <c r="L40" s="149">
        <f>K40</f>
        <v>0</v>
      </c>
      <c r="M40" s="104">
        <f>IF(K40&gt;L40,L40,K40)</f>
        <v>0</v>
      </c>
      <c r="N40" s="104">
        <f>M40</f>
        <v>0</v>
      </c>
      <c r="O40" s="105"/>
      <c r="P40" s="111"/>
      <c r="Q40" s="111"/>
      <c r="R40" s="116"/>
      <c r="S40" s="127"/>
      <c r="T40" s="127"/>
      <c r="U40" s="127"/>
      <c r="V40" s="127"/>
      <c r="W40" s="128"/>
      <c r="X40" s="129"/>
      <c r="AB40" s="43" t="s">
        <v>176</v>
      </c>
    </row>
    <row r="41" spans="1:28" ht="50.1" customHeight="1">
      <c r="A41" s="106"/>
      <c r="B41" s="97">
        <f>B40+1</f>
        <v>2</v>
      </c>
      <c r="C41" s="110"/>
      <c r="D41" s="92"/>
      <c r="E41" s="92"/>
      <c r="F41" s="92"/>
      <c r="G41" s="92"/>
      <c r="H41" s="92"/>
      <c r="I41" s="93">
        <f t="shared" si="9"/>
        <v>0</v>
      </c>
      <c r="J41" s="108">
        <f t="shared" ref="J41:J49" si="11">175000*O41</f>
        <v>0</v>
      </c>
      <c r="K41" s="108">
        <f t="shared" si="10"/>
        <v>0</v>
      </c>
      <c r="L41" s="150">
        <f t="shared" ref="L41:L49" si="12">K41</f>
        <v>0</v>
      </c>
      <c r="M41" s="101">
        <f t="shared" ref="M41:M49" si="13">IF(K41&gt;L41,L41,K41)</f>
        <v>0</v>
      </c>
      <c r="N41" s="101">
        <f t="shared" ref="N41:N49" si="14">M41</f>
        <v>0</v>
      </c>
      <c r="O41" s="103"/>
      <c r="P41" s="112"/>
      <c r="Q41" s="112"/>
      <c r="R41" s="117"/>
      <c r="S41" s="130"/>
      <c r="T41" s="130"/>
      <c r="U41" s="130"/>
      <c r="V41" s="130"/>
      <c r="W41" s="131"/>
      <c r="X41" s="132"/>
      <c r="AB41" s="43" t="s">
        <v>177</v>
      </c>
    </row>
    <row r="42" spans="1:28" ht="50.1" customHeight="1">
      <c r="A42" s="106"/>
      <c r="B42" s="97">
        <f t="shared" ref="B42:B47" si="15">B41+1</f>
        <v>3</v>
      </c>
      <c r="C42" s="110"/>
      <c r="D42" s="92"/>
      <c r="E42" s="92"/>
      <c r="F42" s="92"/>
      <c r="G42" s="92"/>
      <c r="H42" s="92"/>
      <c r="I42" s="93">
        <f t="shared" si="9"/>
        <v>0</v>
      </c>
      <c r="J42" s="108">
        <f t="shared" si="11"/>
        <v>0</v>
      </c>
      <c r="K42" s="108">
        <f t="shared" si="10"/>
        <v>0</v>
      </c>
      <c r="L42" s="150">
        <f t="shared" si="12"/>
        <v>0</v>
      </c>
      <c r="M42" s="101">
        <f t="shared" si="13"/>
        <v>0</v>
      </c>
      <c r="N42" s="101">
        <f t="shared" si="14"/>
        <v>0</v>
      </c>
      <c r="O42" s="103"/>
      <c r="P42" s="112"/>
      <c r="Q42" s="112"/>
      <c r="R42" s="117"/>
      <c r="S42" s="130"/>
      <c r="T42" s="130"/>
      <c r="U42" s="130"/>
      <c r="V42" s="130"/>
      <c r="W42" s="131"/>
      <c r="X42" s="132"/>
      <c r="AB42" s="43" t="s">
        <v>178</v>
      </c>
    </row>
    <row r="43" spans="1:28" ht="50.1" customHeight="1">
      <c r="A43" s="106"/>
      <c r="B43" s="97">
        <f t="shared" si="15"/>
        <v>4</v>
      </c>
      <c r="C43" s="110"/>
      <c r="D43" s="92"/>
      <c r="E43" s="92"/>
      <c r="F43" s="92"/>
      <c r="G43" s="92"/>
      <c r="H43" s="92"/>
      <c r="I43" s="93">
        <f t="shared" si="9"/>
        <v>0</v>
      </c>
      <c r="J43" s="108">
        <f t="shared" si="11"/>
        <v>0</v>
      </c>
      <c r="K43" s="108">
        <f t="shared" si="10"/>
        <v>0</v>
      </c>
      <c r="L43" s="150">
        <f t="shared" si="12"/>
        <v>0</v>
      </c>
      <c r="M43" s="101">
        <f t="shared" si="13"/>
        <v>0</v>
      </c>
      <c r="N43" s="101">
        <f t="shared" si="14"/>
        <v>0</v>
      </c>
      <c r="O43" s="103"/>
      <c r="P43" s="112"/>
      <c r="Q43" s="112"/>
      <c r="R43" s="117"/>
      <c r="S43" s="130"/>
      <c r="T43" s="130"/>
      <c r="U43" s="130"/>
      <c r="V43" s="130"/>
      <c r="W43" s="131"/>
      <c r="X43" s="132"/>
      <c r="AB43" s="43" t="s">
        <v>179</v>
      </c>
    </row>
    <row r="44" spans="1:28" ht="50.1" customHeight="1">
      <c r="A44" s="106"/>
      <c r="B44" s="97">
        <f t="shared" si="15"/>
        <v>5</v>
      </c>
      <c r="C44" s="110"/>
      <c r="D44" s="92"/>
      <c r="E44" s="92"/>
      <c r="F44" s="92"/>
      <c r="G44" s="92"/>
      <c r="H44" s="92"/>
      <c r="I44" s="93">
        <f t="shared" si="9"/>
        <v>0</v>
      </c>
      <c r="J44" s="108">
        <f t="shared" si="11"/>
        <v>0</v>
      </c>
      <c r="K44" s="108">
        <f t="shared" si="10"/>
        <v>0</v>
      </c>
      <c r="L44" s="150">
        <f t="shared" si="12"/>
        <v>0</v>
      </c>
      <c r="M44" s="101">
        <f t="shared" si="13"/>
        <v>0</v>
      </c>
      <c r="N44" s="101">
        <f t="shared" si="14"/>
        <v>0</v>
      </c>
      <c r="O44" s="103"/>
      <c r="P44" s="112"/>
      <c r="Q44" s="112"/>
      <c r="R44" s="117"/>
      <c r="S44" s="130"/>
      <c r="T44" s="130"/>
      <c r="U44" s="130"/>
      <c r="V44" s="130"/>
      <c r="W44" s="131"/>
      <c r="X44" s="132"/>
      <c r="AB44" s="43" t="s">
        <v>180</v>
      </c>
    </row>
    <row r="45" spans="1:28" ht="50.1" customHeight="1">
      <c r="A45" s="106"/>
      <c r="B45" s="97">
        <f t="shared" si="15"/>
        <v>6</v>
      </c>
      <c r="C45" s="110"/>
      <c r="D45" s="92"/>
      <c r="E45" s="92"/>
      <c r="F45" s="92"/>
      <c r="G45" s="92"/>
      <c r="H45" s="92"/>
      <c r="I45" s="93">
        <f t="shared" si="9"/>
        <v>0</v>
      </c>
      <c r="J45" s="108">
        <f t="shared" si="11"/>
        <v>0</v>
      </c>
      <c r="K45" s="108">
        <f t="shared" si="10"/>
        <v>0</v>
      </c>
      <c r="L45" s="150">
        <f t="shared" si="12"/>
        <v>0</v>
      </c>
      <c r="M45" s="101">
        <f t="shared" si="13"/>
        <v>0</v>
      </c>
      <c r="N45" s="101">
        <f t="shared" si="14"/>
        <v>0</v>
      </c>
      <c r="O45" s="103"/>
      <c r="P45" s="112"/>
      <c r="Q45" s="112"/>
      <c r="R45" s="117"/>
      <c r="S45" s="130"/>
      <c r="T45" s="130"/>
      <c r="U45" s="130"/>
      <c r="V45" s="130"/>
      <c r="W45" s="131"/>
      <c r="X45" s="132"/>
      <c r="AB45" s="43" t="s">
        <v>181</v>
      </c>
    </row>
    <row r="46" spans="1:28" ht="50.1" customHeight="1">
      <c r="A46" s="106"/>
      <c r="B46" s="97">
        <f t="shared" si="15"/>
        <v>7</v>
      </c>
      <c r="C46" s="110"/>
      <c r="D46" s="92"/>
      <c r="E46" s="92"/>
      <c r="F46" s="92"/>
      <c r="G46" s="92"/>
      <c r="H46" s="92"/>
      <c r="I46" s="93">
        <f t="shared" si="9"/>
        <v>0</v>
      </c>
      <c r="J46" s="108">
        <f t="shared" si="11"/>
        <v>0</v>
      </c>
      <c r="K46" s="108">
        <f t="shared" si="10"/>
        <v>0</v>
      </c>
      <c r="L46" s="150">
        <f t="shared" si="12"/>
        <v>0</v>
      </c>
      <c r="M46" s="101">
        <f t="shared" si="13"/>
        <v>0</v>
      </c>
      <c r="N46" s="101">
        <f t="shared" si="14"/>
        <v>0</v>
      </c>
      <c r="O46" s="103"/>
      <c r="P46" s="112"/>
      <c r="Q46" s="112"/>
      <c r="R46" s="117"/>
      <c r="S46" s="130"/>
      <c r="T46" s="130"/>
      <c r="U46" s="130"/>
      <c r="V46" s="130"/>
      <c r="W46" s="131"/>
      <c r="X46" s="132"/>
      <c r="AB46" s="43" t="s">
        <v>182</v>
      </c>
    </row>
    <row r="47" spans="1:28" ht="50.1" customHeight="1">
      <c r="A47" s="106"/>
      <c r="B47" s="97">
        <f t="shared" si="15"/>
        <v>8</v>
      </c>
      <c r="C47" s="110"/>
      <c r="D47" s="92"/>
      <c r="E47" s="92"/>
      <c r="F47" s="92"/>
      <c r="G47" s="92"/>
      <c r="H47" s="92"/>
      <c r="I47" s="93">
        <f t="shared" si="9"/>
        <v>0</v>
      </c>
      <c r="J47" s="108">
        <f t="shared" si="11"/>
        <v>0</v>
      </c>
      <c r="K47" s="108">
        <f t="shared" si="10"/>
        <v>0</v>
      </c>
      <c r="L47" s="150">
        <f t="shared" si="12"/>
        <v>0</v>
      </c>
      <c r="M47" s="101">
        <f t="shared" si="13"/>
        <v>0</v>
      </c>
      <c r="N47" s="101">
        <f t="shared" si="14"/>
        <v>0</v>
      </c>
      <c r="O47" s="103"/>
      <c r="P47" s="112"/>
      <c r="Q47" s="112"/>
      <c r="R47" s="117"/>
      <c r="S47" s="130"/>
      <c r="T47" s="130"/>
      <c r="U47" s="130"/>
      <c r="V47" s="130"/>
      <c r="W47" s="131"/>
      <c r="X47" s="132"/>
      <c r="AB47" s="43" t="s">
        <v>183</v>
      </c>
    </row>
    <row r="48" spans="1:28" ht="50.1" customHeight="1">
      <c r="A48" s="106"/>
      <c r="B48" s="97">
        <f>B47+1</f>
        <v>9</v>
      </c>
      <c r="C48" s="110"/>
      <c r="D48" s="92"/>
      <c r="E48" s="92"/>
      <c r="F48" s="92"/>
      <c r="G48" s="92"/>
      <c r="H48" s="92"/>
      <c r="I48" s="93">
        <f t="shared" si="9"/>
        <v>0</v>
      </c>
      <c r="J48" s="108">
        <f t="shared" si="11"/>
        <v>0</v>
      </c>
      <c r="K48" s="108">
        <f t="shared" si="10"/>
        <v>0</v>
      </c>
      <c r="L48" s="150">
        <f t="shared" si="12"/>
        <v>0</v>
      </c>
      <c r="M48" s="101">
        <f t="shared" si="13"/>
        <v>0</v>
      </c>
      <c r="N48" s="101">
        <f t="shared" si="14"/>
        <v>0</v>
      </c>
      <c r="O48" s="103"/>
      <c r="P48" s="112"/>
      <c r="Q48" s="112"/>
      <c r="R48" s="117"/>
      <c r="S48" s="130"/>
      <c r="T48" s="130"/>
      <c r="U48" s="130"/>
      <c r="V48" s="130"/>
      <c r="W48" s="131"/>
      <c r="X48" s="132"/>
      <c r="AB48" s="43" t="s">
        <v>184</v>
      </c>
    </row>
    <row r="49" spans="1:28" ht="50.1" customHeight="1" thickBot="1">
      <c r="A49" s="106"/>
      <c r="B49" s="97">
        <f t="shared" ref="B49" si="16">B48+1</f>
        <v>10</v>
      </c>
      <c r="C49" s="110"/>
      <c r="D49" s="92"/>
      <c r="E49" s="92"/>
      <c r="F49" s="92"/>
      <c r="G49" s="92"/>
      <c r="H49" s="92"/>
      <c r="I49" s="93">
        <f t="shared" si="9"/>
        <v>0</v>
      </c>
      <c r="J49" s="108">
        <f t="shared" si="11"/>
        <v>0</v>
      </c>
      <c r="K49" s="108">
        <f t="shared" si="10"/>
        <v>0</v>
      </c>
      <c r="L49" s="150">
        <f t="shared" si="12"/>
        <v>0</v>
      </c>
      <c r="M49" s="102">
        <f t="shared" si="13"/>
        <v>0</v>
      </c>
      <c r="N49" s="102">
        <f t="shared" si="14"/>
        <v>0</v>
      </c>
      <c r="O49" s="103"/>
      <c r="P49" s="113"/>
      <c r="Q49" s="113"/>
      <c r="R49" s="118"/>
      <c r="S49" s="133"/>
      <c r="T49" s="133"/>
      <c r="U49" s="133"/>
      <c r="V49" s="133"/>
      <c r="W49" s="134"/>
      <c r="X49" s="135"/>
      <c r="AB49" s="43" t="s">
        <v>185</v>
      </c>
    </row>
    <row r="50" spans="1:28" ht="12" customHeight="1">
      <c r="B50" s="158"/>
      <c r="C50" s="79" t="s">
        <v>7</v>
      </c>
      <c r="D50" s="179"/>
      <c r="E50" s="179"/>
      <c r="F50" s="80" t="s">
        <v>68</v>
      </c>
      <c r="G50" s="81" t="s">
        <v>6</v>
      </c>
      <c r="H50" s="82" t="s">
        <v>6</v>
      </c>
      <c r="I50" s="82" t="s">
        <v>6</v>
      </c>
      <c r="J50" s="82" t="s">
        <v>6</v>
      </c>
      <c r="K50" s="82" t="s">
        <v>6</v>
      </c>
      <c r="L50" s="82" t="s">
        <v>6</v>
      </c>
      <c r="M50" s="82" t="s">
        <v>6</v>
      </c>
      <c r="N50" s="82" t="s">
        <v>6</v>
      </c>
      <c r="O50" s="82" t="s">
        <v>5</v>
      </c>
      <c r="P50" s="162"/>
      <c r="Q50" s="164"/>
      <c r="R50" s="156"/>
      <c r="S50" s="190"/>
      <c r="T50" s="191"/>
      <c r="U50" s="191"/>
      <c r="V50" s="191"/>
      <c r="W50" s="191"/>
      <c r="X50" s="194"/>
      <c r="AB50" s="43" t="s">
        <v>186</v>
      </c>
    </row>
    <row r="51" spans="1:28" ht="36" customHeight="1" thickBot="1">
      <c r="B51" s="159"/>
      <c r="C51" s="83">
        <f>COUNTA(C40:C49)</f>
        <v>0</v>
      </c>
      <c r="D51" s="180"/>
      <c r="E51" s="180"/>
      <c r="F51" s="76">
        <f>SUMPRODUCT((F40:F49&lt;&gt;"")/COUNTIF(F40:F49,F40:F49&amp;""))</f>
        <v>0</v>
      </c>
      <c r="G51" s="84">
        <f t="shared" ref="G51:O51" si="17">SUM(G40:G49)</f>
        <v>0</v>
      </c>
      <c r="H51" s="84">
        <f t="shared" si="17"/>
        <v>0</v>
      </c>
      <c r="I51" s="84">
        <f t="shared" si="17"/>
        <v>0</v>
      </c>
      <c r="J51" s="84">
        <f t="shared" si="17"/>
        <v>0</v>
      </c>
      <c r="K51" s="84">
        <f t="shared" si="17"/>
        <v>0</v>
      </c>
      <c r="L51" s="84">
        <f t="shared" si="17"/>
        <v>0</v>
      </c>
      <c r="M51" s="84">
        <f t="shared" si="17"/>
        <v>0</v>
      </c>
      <c r="N51" s="84">
        <f t="shared" si="17"/>
        <v>0</v>
      </c>
      <c r="O51" s="84">
        <f t="shared" si="17"/>
        <v>0</v>
      </c>
      <c r="P51" s="163"/>
      <c r="Q51" s="165"/>
      <c r="R51" s="157"/>
      <c r="S51" s="192"/>
      <c r="T51" s="193"/>
      <c r="U51" s="193"/>
      <c r="V51" s="193"/>
      <c r="W51" s="193"/>
      <c r="X51" s="195"/>
      <c r="AB51" s="43" t="s">
        <v>187</v>
      </c>
    </row>
    <row r="52" spans="1:28" ht="30" customHeight="1">
      <c r="E52" s="85"/>
      <c r="F52" s="86"/>
      <c r="R52" s="43"/>
      <c r="S52" s="43" t="s">
        <v>212</v>
      </c>
      <c r="AB52" s="43" t="s">
        <v>188</v>
      </c>
    </row>
    <row r="53" spans="1:28" ht="23.25" customHeight="1" thickBot="1">
      <c r="B53" s="10" t="s">
        <v>95</v>
      </c>
      <c r="R53" s="43"/>
      <c r="AB53" s="43" t="s">
        <v>189</v>
      </c>
    </row>
    <row r="54" spans="1:28" ht="36" customHeight="1" thickBot="1">
      <c r="B54" s="153" t="s">
        <v>37</v>
      </c>
      <c r="C54" s="68" t="s">
        <v>36</v>
      </c>
      <c r="D54" s="69" t="s">
        <v>35</v>
      </c>
      <c r="E54" s="70" t="s">
        <v>34</v>
      </c>
      <c r="F54" s="70" t="s">
        <v>70</v>
      </c>
      <c r="G54" s="69" t="s">
        <v>33</v>
      </c>
      <c r="H54" s="69" t="s">
        <v>32</v>
      </c>
      <c r="I54" s="70" t="s">
        <v>31</v>
      </c>
      <c r="J54" s="71" t="s">
        <v>30</v>
      </c>
      <c r="K54" s="71" t="s">
        <v>29</v>
      </c>
      <c r="L54" s="71" t="s">
        <v>69</v>
      </c>
      <c r="M54" s="71" t="s">
        <v>28</v>
      </c>
      <c r="N54" s="71" t="s">
        <v>27</v>
      </c>
      <c r="O54" s="71" t="s">
        <v>26</v>
      </c>
      <c r="P54" s="71" t="s">
        <v>25</v>
      </c>
      <c r="Q54" s="71" t="s">
        <v>24</v>
      </c>
      <c r="R54" s="72" t="s">
        <v>87</v>
      </c>
      <c r="S54" s="187" t="s">
        <v>130</v>
      </c>
      <c r="T54" s="188"/>
      <c r="U54" s="188"/>
      <c r="V54" s="188"/>
      <c r="W54" s="188"/>
      <c r="X54" s="189"/>
      <c r="AB54" s="43" t="s">
        <v>190</v>
      </c>
    </row>
    <row r="55" spans="1:28" ht="12" customHeight="1" thickBot="1">
      <c r="A55" s="73"/>
      <c r="B55" s="154"/>
      <c r="C55" s="74" t="s">
        <v>23</v>
      </c>
      <c r="D55" s="75" t="s">
        <v>22</v>
      </c>
      <c r="E55" s="76" t="s">
        <v>21</v>
      </c>
      <c r="F55" s="76" t="s">
        <v>20</v>
      </c>
      <c r="G55" s="76" t="s">
        <v>19</v>
      </c>
      <c r="H55" s="76" t="s">
        <v>18</v>
      </c>
      <c r="I55" s="76" t="s">
        <v>17</v>
      </c>
      <c r="J55" s="77" t="s">
        <v>16</v>
      </c>
      <c r="K55" s="77" t="s">
        <v>15</v>
      </c>
      <c r="L55" s="77" t="s">
        <v>14</v>
      </c>
      <c r="M55" s="77" t="s">
        <v>13</v>
      </c>
      <c r="N55" s="77" t="s">
        <v>12</v>
      </c>
      <c r="O55" s="77" t="s">
        <v>11</v>
      </c>
      <c r="P55" s="77" t="s">
        <v>10</v>
      </c>
      <c r="Q55" s="77" t="s">
        <v>9</v>
      </c>
      <c r="R55" s="78" t="s">
        <v>8</v>
      </c>
      <c r="S55" s="119" t="s">
        <v>144</v>
      </c>
      <c r="T55" s="119" t="s">
        <v>145</v>
      </c>
      <c r="U55" s="119" t="s">
        <v>146</v>
      </c>
      <c r="V55" s="119" t="s">
        <v>147</v>
      </c>
      <c r="W55" s="119" t="s">
        <v>148</v>
      </c>
      <c r="X55" s="126" t="s">
        <v>149</v>
      </c>
      <c r="AB55" s="43" t="s">
        <v>191</v>
      </c>
    </row>
    <row r="56" spans="1:28" ht="50.1" customHeight="1">
      <c r="A56" s="174"/>
      <c r="B56" s="97">
        <v>1</v>
      </c>
      <c r="C56" s="109"/>
      <c r="D56" s="96"/>
      <c r="E56" s="96"/>
      <c r="F56" s="96"/>
      <c r="G56" s="96"/>
      <c r="H56" s="96"/>
      <c r="I56" s="95">
        <f t="shared" ref="I56:I65" si="18">G56-H56</f>
        <v>0</v>
      </c>
      <c r="J56" s="107">
        <f>175000*O56</f>
        <v>0</v>
      </c>
      <c r="K56" s="107">
        <f t="shared" ref="K56:K65" si="19">IF(I56&gt;J56,J56,I56)</f>
        <v>0</v>
      </c>
      <c r="L56" s="149">
        <f>K56</f>
        <v>0</v>
      </c>
      <c r="M56" s="104">
        <f>IF(K56&gt;L56,L56,K56)</f>
        <v>0</v>
      </c>
      <c r="N56" s="104">
        <f>M56</f>
        <v>0</v>
      </c>
      <c r="O56" s="105"/>
      <c r="P56" s="111"/>
      <c r="Q56" s="111"/>
      <c r="R56" s="116"/>
      <c r="S56" s="127"/>
      <c r="T56" s="127"/>
      <c r="U56" s="127"/>
      <c r="V56" s="127"/>
      <c r="W56" s="128"/>
      <c r="X56" s="129"/>
      <c r="AB56" s="43" t="s">
        <v>192</v>
      </c>
    </row>
    <row r="57" spans="1:28" ht="50.1" customHeight="1">
      <c r="A57" s="174"/>
      <c r="B57" s="97">
        <f>B56+1</f>
        <v>2</v>
      </c>
      <c r="C57" s="110"/>
      <c r="D57" s="92"/>
      <c r="E57" s="92"/>
      <c r="F57" s="92"/>
      <c r="G57" s="92"/>
      <c r="H57" s="92"/>
      <c r="I57" s="93">
        <f t="shared" si="18"/>
        <v>0</v>
      </c>
      <c r="J57" s="108">
        <f t="shared" ref="J57:J65" si="20">175000*O57</f>
        <v>0</v>
      </c>
      <c r="K57" s="108">
        <f t="shared" si="19"/>
        <v>0</v>
      </c>
      <c r="L57" s="150">
        <f t="shared" ref="L57:L65" si="21">K57</f>
        <v>0</v>
      </c>
      <c r="M57" s="101">
        <f t="shared" ref="M57:M65" si="22">IF(K57&gt;L57,L57,K57)</f>
        <v>0</v>
      </c>
      <c r="N57" s="101">
        <f t="shared" ref="N57:N65" si="23">M57</f>
        <v>0</v>
      </c>
      <c r="O57" s="103"/>
      <c r="P57" s="112"/>
      <c r="Q57" s="112"/>
      <c r="R57" s="117"/>
      <c r="S57" s="130"/>
      <c r="T57" s="130"/>
      <c r="U57" s="130"/>
      <c r="V57" s="130"/>
      <c r="W57" s="131"/>
      <c r="X57" s="132"/>
      <c r="AB57" s="43" t="s">
        <v>193</v>
      </c>
    </row>
    <row r="58" spans="1:28" ht="50.1" customHeight="1">
      <c r="A58" s="174"/>
      <c r="B58" s="97">
        <f t="shared" ref="B58:B63" si="24">B57+1</f>
        <v>3</v>
      </c>
      <c r="C58" s="110"/>
      <c r="D58" s="92"/>
      <c r="E58" s="92"/>
      <c r="F58" s="92"/>
      <c r="G58" s="92"/>
      <c r="H58" s="92"/>
      <c r="I58" s="93">
        <f t="shared" si="18"/>
        <v>0</v>
      </c>
      <c r="J58" s="108">
        <f t="shared" si="20"/>
        <v>0</v>
      </c>
      <c r="K58" s="108">
        <f t="shared" si="19"/>
        <v>0</v>
      </c>
      <c r="L58" s="150">
        <f t="shared" si="21"/>
        <v>0</v>
      </c>
      <c r="M58" s="101">
        <f t="shared" si="22"/>
        <v>0</v>
      </c>
      <c r="N58" s="101">
        <f t="shared" si="23"/>
        <v>0</v>
      </c>
      <c r="O58" s="103"/>
      <c r="P58" s="112"/>
      <c r="Q58" s="112"/>
      <c r="R58" s="117"/>
      <c r="S58" s="130"/>
      <c r="T58" s="130"/>
      <c r="U58" s="130"/>
      <c r="V58" s="130"/>
      <c r="W58" s="131"/>
      <c r="X58" s="132"/>
      <c r="AB58" s="43" t="s">
        <v>194</v>
      </c>
    </row>
    <row r="59" spans="1:28" ht="50.1" customHeight="1">
      <c r="A59" s="174"/>
      <c r="B59" s="97">
        <f t="shared" si="24"/>
        <v>4</v>
      </c>
      <c r="C59" s="110"/>
      <c r="D59" s="92"/>
      <c r="E59" s="92"/>
      <c r="F59" s="92"/>
      <c r="G59" s="92"/>
      <c r="H59" s="92"/>
      <c r="I59" s="93">
        <f t="shared" si="18"/>
        <v>0</v>
      </c>
      <c r="J59" s="108">
        <f t="shared" si="20"/>
        <v>0</v>
      </c>
      <c r="K59" s="108">
        <f t="shared" si="19"/>
        <v>0</v>
      </c>
      <c r="L59" s="150">
        <f t="shared" si="21"/>
        <v>0</v>
      </c>
      <c r="M59" s="101">
        <f t="shared" si="22"/>
        <v>0</v>
      </c>
      <c r="N59" s="101">
        <f t="shared" si="23"/>
        <v>0</v>
      </c>
      <c r="O59" s="103"/>
      <c r="P59" s="112"/>
      <c r="Q59" s="112"/>
      <c r="R59" s="117"/>
      <c r="S59" s="130"/>
      <c r="T59" s="130"/>
      <c r="U59" s="130"/>
      <c r="V59" s="130"/>
      <c r="W59" s="131"/>
      <c r="X59" s="132"/>
      <c r="AB59" s="43" t="s">
        <v>195</v>
      </c>
    </row>
    <row r="60" spans="1:28" ht="50.1" customHeight="1">
      <c r="A60" s="174"/>
      <c r="B60" s="97">
        <f t="shared" si="24"/>
        <v>5</v>
      </c>
      <c r="C60" s="110"/>
      <c r="D60" s="92"/>
      <c r="E60" s="92"/>
      <c r="F60" s="92"/>
      <c r="G60" s="92"/>
      <c r="H60" s="92"/>
      <c r="I60" s="93">
        <f t="shared" si="18"/>
        <v>0</v>
      </c>
      <c r="J60" s="108">
        <f t="shared" si="20"/>
        <v>0</v>
      </c>
      <c r="K60" s="108">
        <f t="shared" si="19"/>
        <v>0</v>
      </c>
      <c r="L60" s="150">
        <f t="shared" si="21"/>
        <v>0</v>
      </c>
      <c r="M60" s="101">
        <f t="shared" si="22"/>
        <v>0</v>
      </c>
      <c r="N60" s="101">
        <f t="shared" si="23"/>
        <v>0</v>
      </c>
      <c r="O60" s="103"/>
      <c r="P60" s="112"/>
      <c r="Q60" s="112"/>
      <c r="R60" s="117"/>
      <c r="S60" s="130"/>
      <c r="T60" s="130"/>
      <c r="U60" s="130"/>
      <c r="V60" s="130"/>
      <c r="W60" s="131"/>
      <c r="X60" s="132"/>
      <c r="AB60" s="43" t="s">
        <v>196</v>
      </c>
    </row>
    <row r="61" spans="1:28" ht="50.1" customHeight="1">
      <c r="A61" s="174"/>
      <c r="B61" s="97">
        <f t="shared" si="24"/>
        <v>6</v>
      </c>
      <c r="C61" s="110"/>
      <c r="D61" s="92"/>
      <c r="E61" s="92"/>
      <c r="F61" s="92"/>
      <c r="G61" s="92"/>
      <c r="H61" s="92"/>
      <c r="I61" s="93">
        <f t="shared" si="18"/>
        <v>0</v>
      </c>
      <c r="J61" s="108">
        <f t="shared" si="20"/>
        <v>0</v>
      </c>
      <c r="K61" s="108">
        <f t="shared" si="19"/>
        <v>0</v>
      </c>
      <c r="L61" s="150">
        <f t="shared" si="21"/>
        <v>0</v>
      </c>
      <c r="M61" s="101">
        <f t="shared" si="22"/>
        <v>0</v>
      </c>
      <c r="N61" s="101">
        <f t="shared" si="23"/>
        <v>0</v>
      </c>
      <c r="O61" s="103"/>
      <c r="P61" s="112"/>
      <c r="Q61" s="112"/>
      <c r="R61" s="117"/>
      <c r="S61" s="130"/>
      <c r="T61" s="130"/>
      <c r="U61" s="130"/>
      <c r="V61" s="130"/>
      <c r="W61" s="131"/>
      <c r="X61" s="132"/>
      <c r="AB61" s="43" t="s">
        <v>197</v>
      </c>
    </row>
    <row r="62" spans="1:28" ht="50.1" customHeight="1">
      <c r="A62" s="174"/>
      <c r="B62" s="97">
        <f t="shared" si="24"/>
        <v>7</v>
      </c>
      <c r="C62" s="110"/>
      <c r="D62" s="92"/>
      <c r="E62" s="92"/>
      <c r="F62" s="92"/>
      <c r="G62" s="92"/>
      <c r="H62" s="92"/>
      <c r="I62" s="93">
        <f t="shared" si="18"/>
        <v>0</v>
      </c>
      <c r="J62" s="108">
        <f t="shared" si="20"/>
        <v>0</v>
      </c>
      <c r="K62" s="108">
        <f t="shared" si="19"/>
        <v>0</v>
      </c>
      <c r="L62" s="150">
        <f t="shared" si="21"/>
        <v>0</v>
      </c>
      <c r="M62" s="101">
        <f t="shared" si="22"/>
        <v>0</v>
      </c>
      <c r="N62" s="101">
        <f t="shared" si="23"/>
        <v>0</v>
      </c>
      <c r="O62" s="103"/>
      <c r="P62" s="112"/>
      <c r="Q62" s="112"/>
      <c r="R62" s="117"/>
      <c r="S62" s="130"/>
      <c r="T62" s="130"/>
      <c r="U62" s="130"/>
      <c r="V62" s="130"/>
      <c r="W62" s="131"/>
      <c r="X62" s="132"/>
      <c r="AB62" s="43" t="s">
        <v>198</v>
      </c>
    </row>
    <row r="63" spans="1:28" ht="50.1" customHeight="1">
      <c r="A63" s="174"/>
      <c r="B63" s="97">
        <f t="shared" si="24"/>
        <v>8</v>
      </c>
      <c r="C63" s="110"/>
      <c r="D63" s="92"/>
      <c r="E63" s="92"/>
      <c r="F63" s="92"/>
      <c r="G63" s="92"/>
      <c r="H63" s="92"/>
      <c r="I63" s="93">
        <f t="shared" si="18"/>
        <v>0</v>
      </c>
      <c r="J63" s="108">
        <f t="shared" si="20"/>
        <v>0</v>
      </c>
      <c r="K63" s="108">
        <f t="shared" si="19"/>
        <v>0</v>
      </c>
      <c r="L63" s="150">
        <f t="shared" si="21"/>
        <v>0</v>
      </c>
      <c r="M63" s="101">
        <f t="shared" si="22"/>
        <v>0</v>
      </c>
      <c r="N63" s="101">
        <f t="shared" si="23"/>
        <v>0</v>
      </c>
      <c r="O63" s="103"/>
      <c r="P63" s="112"/>
      <c r="Q63" s="112"/>
      <c r="R63" s="117"/>
      <c r="S63" s="130"/>
      <c r="T63" s="130"/>
      <c r="U63" s="130"/>
      <c r="V63" s="130"/>
      <c r="W63" s="131"/>
      <c r="X63" s="132"/>
      <c r="AB63" s="43" t="s">
        <v>199</v>
      </c>
    </row>
    <row r="64" spans="1:28" ht="50.1" customHeight="1">
      <c r="A64" s="174"/>
      <c r="B64" s="97">
        <f>B63+1</f>
        <v>9</v>
      </c>
      <c r="C64" s="110"/>
      <c r="D64" s="92"/>
      <c r="E64" s="92"/>
      <c r="F64" s="92"/>
      <c r="G64" s="92"/>
      <c r="H64" s="92"/>
      <c r="I64" s="93">
        <f t="shared" si="18"/>
        <v>0</v>
      </c>
      <c r="J64" s="108">
        <f t="shared" si="20"/>
        <v>0</v>
      </c>
      <c r="K64" s="108">
        <f t="shared" si="19"/>
        <v>0</v>
      </c>
      <c r="L64" s="150">
        <f t="shared" si="21"/>
        <v>0</v>
      </c>
      <c r="M64" s="101">
        <f t="shared" si="22"/>
        <v>0</v>
      </c>
      <c r="N64" s="101">
        <f t="shared" si="23"/>
        <v>0</v>
      </c>
      <c r="O64" s="103"/>
      <c r="P64" s="112"/>
      <c r="Q64" s="112"/>
      <c r="R64" s="117"/>
      <c r="S64" s="130"/>
      <c r="T64" s="130"/>
      <c r="U64" s="130"/>
      <c r="V64" s="130"/>
      <c r="W64" s="131"/>
      <c r="X64" s="132"/>
      <c r="AB64" s="43" t="s">
        <v>200</v>
      </c>
    </row>
    <row r="65" spans="1:28" ht="50.1" customHeight="1" thickBot="1">
      <c r="A65" s="94"/>
      <c r="B65" s="97">
        <f t="shared" ref="B65" si="25">B64+1</f>
        <v>10</v>
      </c>
      <c r="C65" s="110"/>
      <c r="D65" s="92"/>
      <c r="E65" s="92"/>
      <c r="F65" s="92"/>
      <c r="G65" s="92"/>
      <c r="H65" s="92"/>
      <c r="I65" s="93">
        <f t="shared" si="18"/>
        <v>0</v>
      </c>
      <c r="J65" s="108">
        <f t="shared" si="20"/>
        <v>0</v>
      </c>
      <c r="K65" s="108">
        <f t="shared" si="19"/>
        <v>0</v>
      </c>
      <c r="L65" s="150">
        <f t="shared" si="21"/>
        <v>0</v>
      </c>
      <c r="M65" s="102">
        <f t="shared" si="22"/>
        <v>0</v>
      </c>
      <c r="N65" s="102">
        <f t="shared" si="23"/>
        <v>0</v>
      </c>
      <c r="O65" s="103"/>
      <c r="P65" s="113"/>
      <c r="Q65" s="113"/>
      <c r="R65" s="118"/>
      <c r="S65" s="133"/>
      <c r="T65" s="133"/>
      <c r="U65" s="133"/>
      <c r="V65" s="133"/>
      <c r="W65" s="134"/>
      <c r="X65" s="135"/>
      <c r="AB65" s="43" t="s">
        <v>201</v>
      </c>
    </row>
    <row r="66" spans="1:28" ht="12" customHeight="1">
      <c r="B66" s="158"/>
      <c r="C66" s="79" t="s">
        <v>7</v>
      </c>
      <c r="D66" s="160"/>
      <c r="E66" s="160"/>
      <c r="F66" s="80" t="s">
        <v>68</v>
      </c>
      <c r="G66" s="81" t="s">
        <v>6</v>
      </c>
      <c r="H66" s="82" t="s">
        <v>6</v>
      </c>
      <c r="I66" s="82" t="s">
        <v>6</v>
      </c>
      <c r="J66" s="82" t="s">
        <v>6</v>
      </c>
      <c r="K66" s="82" t="s">
        <v>6</v>
      </c>
      <c r="L66" s="82" t="s">
        <v>6</v>
      </c>
      <c r="M66" s="82" t="s">
        <v>6</v>
      </c>
      <c r="N66" s="82" t="s">
        <v>6</v>
      </c>
      <c r="O66" s="82" t="s">
        <v>5</v>
      </c>
      <c r="P66" s="162"/>
      <c r="Q66" s="164"/>
      <c r="R66" s="156"/>
      <c r="S66" s="190"/>
      <c r="T66" s="191"/>
      <c r="U66" s="191"/>
      <c r="V66" s="191"/>
      <c r="W66" s="191"/>
      <c r="X66" s="194"/>
      <c r="AB66" s="43" t="s">
        <v>202</v>
      </c>
    </row>
    <row r="67" spans="1:28" ht="36" customHeight="1" thickBot="1">
      <c r="B67" s="159"/>
      <c r="C67" s="83">
        <f>COUNTA(C56:C65)</f>
        <v>0</v>
      </c>
      <c r="D67" s="161"/>
      <c r="E67" s="161"/>
      <c r="F67" s="76">
        <f>SUMPRODUCT((F56:F65&lt;&gt;"")/COUNTIF(F56:F65,F56:F65&amp;""))</f>
        <v>0</v>
      </c>
      <c r="G67" s="84">
        <f t="shared" ref="G67:O67" si="26">SUM(G56:G65)</f>
        <v>0</v>
      </c>
      <c r="H67" s="84">
        <f t="shared" si="26"/>
        <v>0</v>
      </c>
      <c r="I67" s="84">
        <f t="shared" si="26"/>
        <v>0</v>
      </c>
      <c r="J67" s="84">
        <f t="shared" si="26"/>
        <v>0</v>
      </c>
      <c r="K67" s="84">
        <f t="shared" si="26"/>
        <v>0</v>
      </c>
      <c r="L67" s="84">
        <f t="shared" si="26"/>
        <v>0</v>
      </c>
      <c r="M67" s="84">
        <f t="shared" si="26"/>
        <v>0</v>
      </c>
      <c r="N67" s="84">
        <f t="shared" si="26"/>
        <v>0</v>
      </c>
      <c r="O67" s="84">
        <f t="shared" si="26"/>
        <v>0</v>
      </c>
      <c r="P67" s="163"/>
      <c r="Q67" s="165"/>
      <c r="R67" s="157"/>
      <c r="S67" s="192"/>
      <c r="T67" s="193"/>
      <c r="U67" s="193"/>
      <c r="V67" s="193"/>
      <c r="W67" s="193"/>
      <c r="X67" s="195"/>
      <c r="AB67" s="43" t="s">
        <v>203</v>
      </c>
    </row>
    <row r="68" spans="1:28" ht="18" customHeight="1">
      <c r="B68" s="30"/>
      <c r="C68" s="30"/>
      <c r="D68" s="30"/>
      <c r="E68" s="87"/>
      <c r="F68" s="88"/>
      <c r="G68" s="30"/>
      <c r="H68" s="30"/>
      <c r="I68" s="30"/>
      <c r="J68" s="41"/>
      <c r="K68" s="41"/>
      <c r="L68" s="41"/>
      <c r="M68" s="41"/>
      <c r="N68" s="41"/>
      <c r="O68" s="41"/>
      <c r="P68" s="41"/>
      <c r="Q68" s="41"/>
      <c r="R68" s="30"/>
      <c r="S68" s="43" t="s">
        <v>212</v>
      </c>
      <c r="AB68" s="43" t="s">
        <v>204</v>
      </c>
    </row>
    <row r="69" spans="1:28" ht="18" customHeight="1" thickBot="1">
      <c r="B69" s="30"/>
      <c r="C69" s="30"/>
      <c r="D69" s="30"/>
      <c r="E69" s="30"/>
      <c r="F69" s="30"/>
      <c r="G69" s="30"/>
      <c r="H69" s="30"/>
      <c r="I69" s="30"/>
      <c r="J69" s="41"/>
      <c r="K69" s="41"/>
      <c r="L69" s="41"/>
      <c r="M69" s="41"/>
      <c r="N69" s="41"/>
      <c r="O69" s="41"/>
      <c r="P69" s="41"/>
      <c r="Q69" s="41"/>
      <c r="R69" s="30"/>
      <c r="AB69" s="43" t="s">
        <v>205</v>
      </c>
    </row>
    <row r="70" spans="1:28">
      <c r="B70" s="89" t="s">
        <v>4</v>
      </c>
      <c r="C70" s="30" t="s">
        <v>3</v>
      </c>
      <c r="D70" s="30"/>
      <c r="E70" s="30"/>
      <c r="F70" s="30"/>
      <c r="G70" s="30"/>
      <c r="H70" s="30"/>
      <c r="I70" s="30"/>
      <c r="J70" s="41"/>
      <c r="K70" s="41"/>
      <c r="L70" s="41"/>
      <c r="M70" s="41"/>
      <c r="N70" s="41"/>
      <c r="O70" s="137" t="s">
        <v>115</v>
      </c>
      <c r="P70" s="202" t="s">
        <v>116</v>
      </c>
      <c r="Q70" s="202"/>
      <c r="R70" s="202"/>
      <c r="S70" s="202"/>
      <c r="T70" s="202"/>
      <c r="U70" s="202"/>
      <c r="V70" s="202"/>
      <c r="W70" s="203"/>
      <c r="AB70" s="43" t="s">
        <v>206</v>
      </c>
    </row>
    <row r="71" spans="1:28" ht="18.75" customHeight="1">
      <c r="B71" s="89" t="s">
        <v>1</v>
      </c>
      <c r="C71" s="90" t="s">
        <v>2</v>
      </c>
      <c r="D71" s="30"/>
      <c r="E71" s="30"/>
      <c r="F71" s="30"/>
      <c r="G71" s="30"/>
      <c r="H71" s="30"/>
      <c r="I71" s="30"/>
      <c r="J71" s="41"/>
      <c r="K71" s="41"/>
      <c r="L71" s="41"/>
      <c r="M71" s="41"/>
      <c r="N71" s="41"/>
      <c r="O71" s="138"/>
      <c r="P71" s="196"/>
      <c r="Q71" s="196"/>
      <c r="R71" s="196"/>
      <c r="S71" s="196"/>
      <c r="T71" s="196"/>
      <c r="U71" s="196"/>
      <c r="V71" s="196"/>
      <c r="W71" s="197"/>
      <c r="AB71" s="43" t="s">
        <v>207</v>
      </c>
    </row>
    <row r="72" spans="1:28" ht="18.75" customHeight="1">
      <c r="B72" s="89" t="s">
        <v>1</v>
      </c>
      <c r="C72" s="90" t="s">
        <v>67</v>
      </c>
      <c r="D72" s="30"/>
      <c r="E72" s="30"/>
      <c r="F72" s="30"/>
      <c r="G72" s="30"/>
      <c r="H72" s="30"/>
      <c r="I72" s="30"/>
      <c r="J72" s="41"/>
      <c r="K72" s="41"/>
      <c r="L72" s="41"/>
      <c r="M72" s="41"/>
      <c r="N72" s="41"/>
      <c r="O72" s="139"/>
      <c r="P72" s="204" t="s">
        <v>117</v>
      </c>
      <c r="Q72" s="204"/>
      <c r="R72" s="204"/>
      <c r="S72" s="204"/>
      <c r="T72" s="204"/>
      <c r="U72" s="204"/>
      <c r="V72" s="204"/>
      <c r="W72" s="205"/>
      <c r="AB72" s="43" t="s">
        <v>208</v>
      </c>
    </row>
    <row r="73" spans="1:28" ht="18.75" customHeight="1">
      <c r="B73" s="89" t="s">
        <v>1</v>
      </c>
      <c r="C73" s="90" t="s">
        <v>85</v>
      </c>
      <c r="D73" s="30"/>
      <c r="E73" s="30"/>
      <c r="F73" s="30"/>
      <c r="G73" s="30"/>
      <c r="H73" s="30"/>
      <c r="I73" s="30"/>
      <c r="J73" s="41"/>
      <c r="K73" s="41"/>
      <c r="L73" s="41"/>
      <c r="M73" s="41"/>
      <c r="N73" s="41"/>
      <c r="O73" s="140"/>
      <c r="P73" s="204" t="s">
        <v>118</v>
      </c>
      <c r="Q73" s="204"/>
      <c r="R73" s="29"/>
      <c r="S73" s="141"/>
      <c r="T73" s="141"/>
      <c r="U73" s="141"/>
      <c r="V73" s="141"/>
      <c r="W73" s="142"/>
      <c r="AB73" s="43" t="s">
        <v>209</v>
      </c>
    </row>
    <row r="74" spans="1:28" ht="18.75" customHeight="1">
      <c r="B74" s="89" t="s">
        <v>1</v>
      </c>
      <c r="C74" s="90" t="s">
        <v>66</v>
      </c>
      <c r="D74" s="91"/>
      <c r="E74" s="91"/>
      <c r="F74" s="91"/>
      <c r="G74" s="91"/>
      <c r="H74" s="91"/>
      <c r="I74" s="91"/>
      <c r="J74" s="91"/>
      <c r="K74" s="91"/>
      <c r="L74" s="91"/>
      <c r="M74" s="91"/>
      <c r="N74" s="91"/>
      <c r="O74" s="123"/>
      <c r="P74" s="206" t="s">
        <v>119</v>
      </c>
      <c r="Q74" s="206"/>
      <c r="R74" s="206"/>
      <c r="S74" s="206"/>
      <c r="T74" s="206"/>
      <c r="U74" s="206"/>
      <c r="V74" s="206"/>
      <c r="W74" s="207"/>
    </row>
    <row r="75" spans="1:28">
      <c r="B75" s="89" t="s">
        <v>1</v>
      </c>
      <c r="C75" s="90" t="s">
        <v>65</v>
      </c>
      <c r="D75" s="30"/>
      <c r="E75" s="30"/>
      <c r="F75" s="30"/>
      <c r="G75" s="30"/>
      <c r="H75" s="30"/>
      <c r="I75" s="30"/>
      <c r="J75" s="41"/>
      <c r="K75" s="41"/>
      <c r="M75" s="41"/>
      <c r="N75" s="41"/>
      <c r="O75" s="124"/>
      <c r="P75" s="206"/>
      <c r="Q75" s="206"/>
      <c r="R75" s="206"/>
      <c r="S75" s="206"/>
      <c r="T75" s="206"/>
      <c r="U75" s="206"/>
      <c r="V75" s="206"/>
      <c r="W75" s="207"/>
    </row>
    <row r="76" spans="1:28">
      <c r="B76" s="89" t="s">
        <v>1</v>
      </c>
      <c r="C76" s="90" t="s">
        <v>64</v>
      </c>
      <c r="D76" s="30"/>
      <c r="E76" s="30"/>
      <c r="F76" s="30"/>
      <c r="G76" s="30"/>
      <c r="H76" s="30"/>
      <c r="I76" s="30"/>
      <c r="J76" s="41"/>
      <c r="K76" s="41"/>
      <c r="L76" s="41"/>
      <c r="M76" s="41"/>
      <c r="N76" s="41"/>
      <c r="O76" s="124"/>
      <c r="P76" s="206"/>
      <c r="Q76" s="206"/>
      <c r="R76" s="206"/>
      <c r="S76" s="206"/>
      <c r="T76" s="206"/>
      <c r="U76" s="206"/>
      <c r="V76" s="206"/>
      <c r="W76" s="207"/>
    </row>
    <row r="77" spans="1:28" ht="19.5" thickBot="1">
      <c r="B77" s="89" t="s">
        <v>1</v>
      </c>
      <c r="C77" s="9" t="s">
        <v>102</v>
      </c>
      <c r="D77" s="30"/>
      <c r="E77" s="30"/>
      <c r="F77" s="30"/>
      <c r="G77" s="30"/>
      <c r="H77" s="30"/>
      <c r="I77" s="30"/>
      <c r="J77" s="41"/>
      <c r="K77" s="41"/>
      <c r="L77" s="41"/>
      <c r="M77" s="41"/>
      <c r="N77" s="41"/>
      <c r="O77" s="125"/>
      <c r="P77" s="208"/>
      <c r="Q77" s="208"/>
      <c r="R77" s="208"/>
      <c r="S77" s="208"/>
      <c r="T77" s="208"/>
      <c r="U77" s="208"/>
      <c r="V77" s="208"/>
      <c r="W77" s="209"/>
    </row>
    <row r="78" spans="1:28" ht="19.5" thickBot="1">
      <c r="B78" s="89" t="s">
        <v>1</v>
      </c>
      <c r="C78" s="9" t="s">
        <v>143</v>
      </c>
      <c r="D78" s="30"/>
      <c r="E78" s="30"/>
      <c r="F78" s="30"/>
      <c r="G78" s="30"/>
      <c r="H78" s="30"/>
      <c r="I78" s="30"/>
      <c r="J78" s="41"/>
      <c r="K78" s="41"/>
      <c r="L78" s="41"/>
      <c r="M78" s="41"/>
      <c r="N78" s="41"/>
      <c r="O78" s="41"/>
      <c r="R78" s="42"/>
    </row>
    <row r="79" spans="1:28" ht="19.5">
      <c r="B79" s="89" t="s">
        <v>1</v>
      </c>
      <c r="C79" s="41" t="s">
        <v>141</v>
      </c>
      <c r="D79" s="30"/>
      <c r="E79" s="30"/>
      <c r="F79" s="30"/>
      <c r="G79" s="30"/>
      <c r="H79" s="30"/>
      <c r="I79" s="30"/>
      <c r="J79" s="41"/>
      <c r="K79" s="41"/>
      <c r="L79" s="41"/>
      <c r="M79" s="41"/>
      <c r="N79" s="41"/>
      <c r="O79" s="137" t="s">
        <v>121</v>
      </c>
      <c r="P79" s="210" t="s">
        <v>122</v>
      </c>
      <c r="Q79" s="210"/>
      <c r="R79" s="210"/>
      <c r="S79" s="210"/>
      <c r="T79" s="210"/>
      <c r="U79" s="210"/>
      <c r="V79" s="210"/>
      <c r="W79" s="211"/>
    </row>
    <row r="80" spans="1:28">
      <c r="B80" s="89" t="s">
        <v>1</v>
      </c>
      <c r="C80" s="9" t="s">
        <v>96</v>
      </c>
      <c r="D80" s="30"/>
      <c r="E80" s="30"/>
      <c r="F80" s="30"/>
      <c r="G80" s="30"/>
      <c r="H80" s="30"/>
      <c r="I80" s="30"/>
      <c r="J80" s="41"/>
      <c r="K80" s="41"/>
      <c r="L80" s="41"/>
      <c r="M80" s="41"/>
      <c r="N80" s="41"/>
      <c r="O80" s="143"/>
      <c r="P80" s="196" t="s">
        <v>123</v>
      </c>
      <c r="Q80" s="196"/>
      <c r="R80" s="196"/>
      <c r="S80" s="196"/>
      <c r="T80" s="196"/>
      <c r="U80" s="196"/>
      <c r="V80" s="196"/>
      <c r="W80" s="197"/>
    </row>
    <row r="81" spans="2:23">
      <c r="B81" s="89" t="s">
        <v>1</v>
      </c>
      <c r="C81" s="9" t="s">
        <v>106</v>
      </c>
      <c r="D81" s="30"/>
      <c r="E81" s="30"/>
      <c r="F81" s="30"/>
      <c r="G81" s="30"/>
      <c r="H81" s="30"/>
      <c r="I81" s="30"/>
      <c r="J81" s="41"/>
      <c r="K81" s="41"/>
      <c r="L81" s="41"/>
      <c r="M81" s="41"/>
      <c r="N81" s="41"/>
      <c r="O81" s="124"/>
      <c r="P81" s="196"/>
      <c r="Q81" s="196"/>
      <c r="R81" s="196"/>
      <c r="S81" s="196"/>
      <c r="T81" s="196"/>
      <c r="U81" s="196"/>
      <c r="V81" s="196"/>
      <c r="W81" s="197"/>
    </row>
    <row r="82" spans="2:23">
      <c r="B82" s="89" t="s">
        <v>1</v>
      </c>
      <c r="C82" s="30" t="s">
        <v>139</v>
      </c>
      <c r="D82" s="30"/>
      <c r="E82" s="30"/>
      <c r="F82" s="30"/>
      <c r="G82" s="30"/>
      <c r="H82" s="30"/>
      <c r="I82" s="30"/>
      <c r="J82" s="41"/>
      <c r="K82" s="41"/>
      <c r="L82" s="41"/>
      <c r="M82" s="41"/>
      <c r="N82" s="41"/>
      <c r="O82" s="124"/>
      <c r="P82" s="196"/>
      <c r="Q82" s="196"/>
      <c r="R82" s="196"/>
      <c r="S82" s="196"/>
      <c r="T82" s="196"/>
      <c r="U82" s="196"/>
      <c r="V82" s="196"/>
      <c r="W82" s="197"/>
    </row>
    <row r="83" spans="2:23">
      <c r="B83" s="30"/>
      <c r="C83" s="30" t="s">
        <v>92</v>
      </c>
      <c r="D83" s="30"/>
      <c r="E83" s="30"/>
      <c r="F83" s="30"/>
      <c r="G83" s="30"/>
      <c r="H83" s="30"/>
      <c r="I83" s="30"/>
      <c r="J83" s="41"/>
      <c r="K83" s="41" t="s">
        <v>0</v>
      </c>
      <c r="L83" s="41"/>
      <c r="M83" s="41"/>
      <c r="N83" s="41"/>
      <c r="O83" s="124"/>
      <c r="P83" s="196"/>
      <c r="Q83" s="196"/>
      <c r="R83" s="196"/>
      <c r="S83" s="196"/>
      <c r="T83" s="196"/>
      <c r="U83" s="196"/>
      <c r="V83" s="196"/>
      <c r="W83" s="197"/>
    </row>
    <row r="84" spans="2:23">
      <c r="B84" s="30"/>
      <c r="C84" s="30" t="s">
        <v>89</v>
      </c>
      <c r="D84" s="30"/>
      <c r="E84" s="30"/>
      <c r="F84" s="30"/>
      <c r="G84" s="30"/>
      <c r="H84" s="30"/>
      <c r="I84" s="30"/>
      <c r="J84" s="41"/>
      <c r="K84" s="41" t="s">
        <v>0</v>
      </c>
      <c r="L84" s="41"/>
      <c r="M84" s="41"/>
      <c r="N84" s="41"/>
      <c r="O84" s="124"/>
      <c r="P84" s="196"/>
      <c r="Q84" s="196"/>
      <c r="R84" s="196"/>
      <c r="S84" s="196"/>
      <c r="T84" s="196"/>
      <c r="U84" s="196"/>
      <c r="V84" s="196"/>
      <c r="W84" s="197"/>
    </row>
    <row r="85" spans="2:23">
      <c r="B85" s="30"/>
      <c r="C85" s="30" t="s">
        <v>90</v>
      </c>
      <c r="D85" s="30"/>
      <c r="E85" s="30"/>
      <c r="F85" s="30"/>
      <c r="G85" s="30"/>
      <c r="H85" s="30"/>
      <c r="I85" s="30"/>
      <c r="J85" s="41"/>
      <c r="K85" s="41" t="s">
        <v>0</v>
      </c>
      <c r="L85" s="41"/>
      <c r="M85" s="41"/>
      <c r="N85" s="41"/>
      <c r="O85" s="124"/>
      <c r="P85" s="196"/>
      <c r="Q85" s="196"/>
      <c r="R85" s="196"/>
      <c r="S85" s="196"/>
      <c r="T85" s="196"/>
      <c r="U85" s="196"/>
      <c r="V85" s="196"/>
      <c r="W85" s="197"/>
    </row>
    <row r="86" spans="2:23">
      <c r="B86" s="30"/>
      <c r="C86" s="30" t="s">
        <v>91</v>
      </c>
      <c r="D86" s="30"/>
      <c r="E86" s="30"/>
      <c r="F86" s="30"/>
      <c r="G86" s="30"/>
      <c r="H86" s="30"/>
      <c r="I86" s="30"/>
      <c r="J86" s="41"/>
      <c r="K86" s="41" t="s">
        <v>93</v>
      </c>
      <c r="L86" s="41"/>
      <c r="M86" s="41"/>
      <c r="N86" s="41"/>
      <c r="O86" s="124"/>
      <c r="P86" s="196"/>
      <c r="Q86" s="196"/>
      <c r="R86" s="196"/>
      <c r="S86" s="196"/>
      <c r="T86" s="196"/>
      <c r="U86" s="196"/>
      <c r="V86" s="196"/>
      <c r="W86" s="197"/>
    </row>
    <row r="87" spans="2:23">
      <c r="B87" s="30"/>
      <c r="C87" s="30"/>
      <c r="D87" s="30"/>
      <c r="E87" s="30"/>
      <c r="F87" s="30"/>
      <c r="G87" s="30"/>
      <c r="H87" s="30"/>
      <c r="I87" s="30"/>
      <c r="J87" s="41"/>
      <c r="K87" s="41"/>
      <c r="L87" s="41"/>
      <c r="M87" s="41"/>
      <c r="N87" s="41"/>
      <c r="O87" s="124"/>
      <c r="P87" s="196"/>
      <c r="Q87" s="196"/>
      <c r="R87" s="196"/>
      <c r="S87" s="196"/>
      <c r="T87" s="196"/>
      <c r="U87" s="196"/>
      <c r="V87" s="196"/>
      <c r="W87" s="197"/>
    </row>
    <row r="88" spans="2:23" ht="19.5" thickBot="1">
      <c r="B88" s="89" t="s">
        <v>114</v>
      </c>
      <c r="C88" s="30" t="s">
        <v>138</v>
      </c>
      <c r="D88" s="30"/>
      <c r="E88" s="30"/>
      <c r="F88" s="30"/>
      <c r="G88" s="30"/>
      <c r="H88" s="30"/>
      <c r="I88" s="30"/>
      <c r="J88" s="30"/>
      <c r="O88" s="125"/>
      <c r="P88" s="198"/>
      <c r="Q88" s="198"/>
      <c r="R88" s="198"/>
      <c r="S88" s="198"/>
      <c r="T88" s="198"/>
      <c r="U88" s="198"/>
      <c r="V88" s="198"/>
      <c r="W88" s="199"/>
    </row>
    <row r="89" spans="2:23" ht="19.5" thickBot="1">
      <c r="B89" s="89"/>
      <c r="C89" s="30"/>
      <c r="D89" s="30"/>
      <c r="E89" s="30"/>
      <c r="F89" s="30"/>
      <c r="G89" s="30"/>
      <c r="H89" s="30"/>
      <c r="I89" s="30"/>
      <c r="J89" s="30"/>
      <c r="O89" s="28"/>
      <c r="P89" s="144"/>
      <c r="Q89" s="144"/>
      <c r="R89" s="144"/>
      <c r="S89" s="144"/>
      <c r="T89" s="144"/>
      <c r="U89" s="144"/>
      <c r="V89" s="144"/>
      <c r="W89" s="144"/>
    </row>
    <row r="90" spans="2:23">
      <c r="B90" s="89"/>
      <c r="C90" s="136" t="s">
        <v>133</v>
      </c>
      <c r="J90" s="11"/>
      <c r="O90" s="200" t="s">
        <v>124</v>
      </c>
      <c r="P90" s="202" t="s">
        <v>125</v>
      </c>
      <c r="Q90" s="202"/>
      <c r="R90" s="202"/>
      <c r="S90" s="202"/>
      <c r="T90" s="202"/>
      <c r="U90" s="202"/>
      <c r="V90" s="202"/>
      <c r="W90" s="203"/>
    </row>
    <row r="91" spans="2:23" ht="19.5" thickBot="1">
      <c r="B91" s="89"/>
      <c r="C91" s="136" t="s">
        <v>120</v>
      </c>
      <c r="J91" s="11"/>
      <c r="O91" s="201"/>
      <c r="P91" s="198"/>
      <c r="Q91" s="198"/>
      <c r="R91" s="198"/>
      <c r="S91" s="198"/>
      <c r="T91" s="198"/>
      <c r="U91" s="198"/>
      <c r="V91" s="198"/>
      <c r="W91" s="199"/>
    </row>
    <row r="92" spans="2:23">
      <c r="C92" s="11" t="s">
        <v>134</v>
      </c>
      <c r="J92" s="11"/>
    </row>
    <row r="93" spans="2:23">
      <c r="C93" s="11" t="s">
        <v>126</v>
      </c>
      <c r="J93" s="11"/>
    </row>
    <row r="94" spans="2:23">
      <c r="C94" s="11" t="s">
        <v>135</v>
      </c>
      <c r="J94" s="11"/>
    </row>
    <row r="95" spans="2:23">
      <c r="C95" s="136" t="s">
        <v>136</v>
      </c>
      <c r="J95" s="11"/>
    </row>
    <row r="96" spans="2:23">
      <c r="C96" s="11" t="s">
        <v>137</v>
      </c>
      <c r="J96" s="11"/>
    </row>
    <row r="97" spans="3:10">
      <c r="C97" s="136" t="s">
        <v>140</v>
      </c>
      <c r="J97" s="11"/>
    </row>
  </sheetData>
  <protectedRanges>
    <protectedRange algorithmName="SHA-512" hashValue="TNYM7XNWB6nIO6gKYOyMBHCRhRou9Q3gI8WrNZQO5MxONrgJidbmZMktRHLnx0nCbaOoyrhnhyF79u+D5QHIyg==" saltValue="EhWLnW90nTpNdK3cUOQ4QA==" spinCount="100000" sqref="I56:N67" name="範囲3"/>
    <protectedRange algorithmName="SHA-512" hashValue="WWtdgUWc51NJS469gdOV9f7Zsj3112DHhb1atlguJpk+fsbq583Thakqk8WDxMgUfKFSfYi0tAe4N8NiqpSuYg==" saltValue="QbSrYlKk74mSOl1XFA7r6Q==" spinCount="100000" sqref="I24:N35" name="範囲1"/>
    <protectedRange algorithmName="SHA-512" hashValue="hoQ/e6zSbpizbhr9dmM0SqoO1eakYrnPWGJZJywKUSA00IS/wFwCpWdzYIOAPWoEI7XnO/T/Rx3mzJIovEzPOw==" saltValue="Gno70nLcjqYulwYAgWG1Dw==" spinCount="100000" sqref="I40:N51" name="範囲2"/>
  </protectedRanges>
  <mergeCells count="56">
    <mergeCell ref="P80:W88"/>
    <mergeCell ref="O90:O91"/>
    <mergeCell ref="P90:W91"/>
    <mergeCell ref="P70:W71"/>
    <mergeCell ref="P72:W72"/>
    <mergeCell ref="P73:Q73"/>
    <mergeCell ref="P74:W77"/>
    <mergeCell ref="P79:W79"/>
    <mergeCell ref="S38:X38"/>
    <mergeCell ref="S50:W51"/>
    <mergeCell ref="X50:X51"/>
    <mergeCell ref="S54:X54"/>
    <mergeCell ref="S66:W67"/>
    <mergeCell ref="X66:X67"/>
    <mergeCell ref="C12:C13"/>
    <mergeCell ref="F12:F13"/>
    <mergeCell ref="S21:X21"/>
    <mergeCell ref="S34:W35"/>
    <mergeCell ref="X34:X35"/>
    <mergeCell ref="G12:G13"/>
    <mergeCell ref="R34:R35"/>
    <mergeCell ref="O12:O13"/>
    <mergeCell ref="B3:R3"/>
    <mergeCell ref="C10:C11"/>
    <mergeCell ref="F10:F11"/>
    <mergeCell ref="G10:G11"/>
    <mergeCell ref="O10:O11"/>
    <mergeCell ref="Q5:R5"/>
    <mergeCell ref="A62:A64"/>
    <mergeCell ref="A59:A61"/>
    <mergeCell ref="P50:P51"/>
    <mergeCell ref="B38:B39"/>
    <mergeCell ref="B34:B35"/>
    <mergeCell ref="D34:D35"/>
    <mergeCell ref="E34:E35"/>
    <mergeCell ref="P34:P35"/>
    <mergeCell ref="A56:A58"/>
    <mergeCell ref="B50:B51"/>
    <mergeCell ref="D50:D51"/>
    <mergeCell ref="E50:E51"/>
    <mergeCell ref="B21:B22"/>
    <mergeCell ref="O14:O15"/>
    <mergeCell ref="R66:R67"/>
    <mergeCell ref="R50:R51"/>
    <mergeCell ref="B66:B67"/>
    <mergeCell ref="D66:D67"/>
    <mergeCell ref="E66:E67"/>
    <mergeCell ref="P66:P67"/>
    <mergeCell ref="Q66:Q67"/>
    <mergeCell ref="Q50:Q51"/>
    <mergeCell ref="B54:B55"/>
    <mergeCell ref="Q34:Q35"/>
    <mergeCell ref="C16:D16"/>
    <mergeCell ref="C14:C15"/>
    <mergeCell ref="F14:F15"/>
    <mergeCell ref="G14:G15"/>
  </mergeCells>
  <phoneticPr fontId="4"/>
  <dataValidations count="3">
    <dataValidation type="list" allowBlank="1" showInputMessage="1" showErrorMessage="1" sqref="D40:D49 D23:D33 D56:D65">
      <formula1>"公立,私立"</formula1>
    </dataValidation>
    <dataValidation type="list" allowBlank="1" showInputMessage="1" showErrorMessage="1" sqref="S23:W33 S40:W49 S56:W65">
      <formula1>$AA$15:$AA$16</formula1>
    </dataValidation>
    <dataValidation type="list" allowBlank="1" showInputMessage="1" showErrorMessage="1" sqref="Q24:Q33 Q40:Q49 Q56:Q65">
      <formula1>$AB$15:$AB$73</formula1>
    </dataValidation>
  </dataValidations>
  <printOptions horizontalCentered="1"/>
  <pageMargins left="0.31496062992125984" right="0.31496062992125984" top="0.39370078740157483" bottom="0.39370078740157483" header="0.31496062992125984" footer="0"/>
  <pageSetup paperSize="9" scale="37" fitToHeight="0" orientation="landscape" r:id="rId1"/>
  <headerFooter>
    <oddFooter>&amp;P / &amp;N ページ</oddFooter>
  </headerFooter>
  <rowBreaks count="2" manualBreakCount="2">
    <brk id="36" max="24" man="1"/>
    <brk id="52" max="24" man="1"/>
  </rowBreaks>
  <ignoredErrors>
    <ignoredError sqref="G35:H35 J35 L35 O35" formulaRange="1"/>
    <ignoredError sqref="L24:L33 L40:L49 L56:L65 M24:M33 M40:M49 M56:M65" 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W97"/>
  <sheetViews>
    <sheetView showGridLines="0" view="pageBreakPreview" zoomScale="60" zoomScaleNormal="60" workbookViewId="0">
      <selection activeCell="B4" sqref="B4"/>
    </sheetView>
  </sheetViews>
  <sheetFormatPr defaultRowHeight="13.5"/>
  <cols>
    <col min="1" max="1" width="4.875" style="11" customWidth="1"/>
    <col min="2" max="2" width="9" style="11" customWidth="1"/>
    <col min="3" max="4" width="10.625" style="11" customWidth="1"/>
    <col min="5" max="5" width="15" style="11" customWidth="1"/>
    <col min="6" max="17" width="15.625" style="11" customWidth="1"/>
    <col min="18" max="18" width="4.875" style="11" customWidth="1"/>
    <col min="19" max="16384" width="9" style="11"/>
  </cols>
  <sheetData>
    <row r="1" spans="1:23" ht="17.25">
      <c r="A1" s="10" t="s">
        <v>128</v>
      </c>
    </row>
    <row r="3" spans="1:23" ht="25.5" customHeight="1">
      <c r="B3" s="181" t="s">
        <v>214</v>
      </c>
      <c r="C3" s="181"/>
      <c r="D3" s="181"/>
      <c r="E3" s="181"/>
      <c r="F3" s="181"/>
      <c r="G3" s="181"/>
      <c r="H3" s="181"/>
      <c r="I3" s="181"/>
      <c r="J3" s="181"/>
      <c r="K3" s="181"/>
      <c r="L3" s="181"/>
      <c r="M3" s="181"/>
      <c r="N3" s="181"/>
      <c r="O3" s="181"/>
      <c r="P3" s="181"/>
      <c r="Q3" s="33"/>
    </row>
    <row r="4" spans="1:23" ht="17.25" customHeight="1" thickBot="1">
      <c r="B4" s="35"/>
      <c r="C4" s="36"/>
      <c r="D4" s="36"/>
      <c r="E4" s="36"/>
      <c r="F4" s="36"/>
    </row>
    <row r="5" spans="1:23" ht="50.1" customHeight="1" thickBot="1">
      <c r="B5" s="217"/>
      <c r="C5" s="217"/>
      <c r="D5" s="37"/>
      <c r="E5" s="38"/>
      <c r="F5" s="36"/>
      <c r="J5" s="35"/>
      <c r="N5" s="39" t="s">
        <v>48</v>
      </c>
      <c r="O5" s="218" t="s">
        <v>210</v>
      </c>
      <c r="P5" s="219"/>
      <c r="Q5" s="220"/>
    </row>
    <row r="6" spans="1:23" ht="12" customHeight="1">
      <c r="B6" s="37"/>
      <c r="C6" s="37"/>
      <c r="D6" s="37"/>
      <c r="E6" s="38"/>
      <c r="F6" s="36"/>
    </row>
    <row r="7" spans="1:23" ht="26.1" customHeight="1">
      <c r="B7" s="12" t="s">
        <v>63</v>
      </c>
    </row>
    <row r="8" spans="1:23" ht="40.5" customHeight="1">
      <c r="B8" s="13" t="s">
        <v>61</v>
      </c>
      <c r="C8" s="13" t="s">
        <v>60</v>
      </c>
      <c r="D8" s="13" t="s">
        <v>59</v>
      </c>
      <c r="E8" s="14" t="s">
        <v>58</v>
      </c>
      <c r="F8" s="15" t="s">
        <v>57</v>
      </c>
      <c r="G8" s="13" t="s">
        <v>56</v>
      </c>
      <c r="H8" s="13" t="s">
        <v>55</v>
      </c>
      <c r="I8" s="13" t="s">
        <v>54</v>
      </c>
      <c r="J8" s="16" t="s">
        <v>30</v>
      </c>
      <c r="K8" s="16" t="s">
        <v>29</v>
      </c>
      <c r="L8" s="16" t="s">
        <v>78</v>
      </c>
      <c r="M8" s="16" t="s">
        <v>69</v>
      </c>
      <c r="N8" s="16" t="s">
        <v>28</v>
      </c>
      <c r="O8" s="16" t="s">
        <v>27</v>
      </c>
      <c r="P8" s="13" t="s">
        <v>53</v>
      </c>
      <c r="Q8" s="40" t="s">
        <v>86</v>
      </c>
      <c r="R8" s="17"/>
      <c r="S8" s="17"/>
      <c r="T8" s="17"/>
      <c r="U8" s="17"/>
      <c r="V8" s="17"/>
      <c r="W8" s="17"/>
    </row>
    <row r="9" spans="1:23" s="21" customFormat="1" ht="19.5" customHeight="1">
      <c r="B9" s="18"/>
      <c r="C9" s="18" t="s">
        <v>23</v>
      </c>
      <c r="D9" s="18" t="s">
        <v>52</v>
      </c>
      <c r="E9" s="19" t="s">
        <v>21</v>
      </c>
      <c r="F9" s="20" t="s">
        <v>20</v>
      </c>
      <c r="G9" s="19" t="s">
        <v>19</v>
      </c>
      <c r="H9" s="20" t="s">
        <v>18</v>
      </c>
      <c r="I9" s="19" t="s">
        <v>51</v>
      </c>
      <c r="J9" s="19" t="s">
        <v>16</v>
      </c>
      <c r="K9" s="20" t="s">
        <v>15</v>
      </c>
      <c r="L9" s="20" t="s">
        <v>14</v>
      </c>
      <c r="M9" s="20" t="s">
        <v>13</v>
      </c>
      <c r="N9" s="20" t="s">
        <v>12</v>
      </c>
      <c r="O9" s="20" t="s">
        <v>77</v>
      </c>
      <c r="P9" s="19" t="s">
        <v>10</v>
      </c>
      <c r="Q9" s="19" t="s">
        <v>76</v>
      </c>
    </row>
    <row r="10" spans="1:23" ht="32.25" customHeight="1">
      <c r="B10" s="2">
        <v>1</v>
      </c>
      <c r="C10" s="1"/>
      <c r="D10" s="1"/>
      <c r="E10" s="1"/>
      <c r="F10" s="22"/>
      <c r="G10" s="1"/>
      <c r="H10" s="1"/>
      <c r="I10" s="2">
        <f>G10-H10</f>
        <v>0</v>
      </c>
      <c r="J10" s="5"/>
      <c r="K10" s="3">
        <f>IF(I10&gt;J10,J10,I10)</f>
        <v>0</v>
      </c>
      <c r="L10" s="3">
        <f>K10*4/5</f>
        <v>0</v>
      </c>
      <c r="M10" s="151">
        <f>L10</f>
        <v>0</v>
      </c>
      <c r="N10" s="3">
        <f>IF(L10&gt;M10,M10,L10)</f>
        <v>0</v>
      </c>
      <c r="O10" s="3">
        <f>ROUNDDOWN(N10*3/4,-3)</f>
        <v>0</v>
      </c>
      <c r="P10" s="1"/>
      <c r="Q10" s="1"/>
    </row>
    <row r="11" spans="1:23" ht="32.25" customHeight="1">
      <c r="B11" s="2">
        <v>2</v>
      </c>
      <c r="C11" s="1"/>
      <c r="D11" s="1"/>
      <c r="E11" s="1"/>
      <c r="F11" s="22"/>
      <c r="G11" s="1"/>
      <c r="H11" s="1"/>
      <c r="I11" s="2">
        <f t="shared" ref="I11:I34" si="0">G11-H11</f>
        <v>0</v>
      </c>
      <c r="J11" s="5"/>
      <c r="K11" s="3">
        <f t="shared" ref="K11:K34" si="1">IF(I11&gt;J11,J11,I11)</f>
        <v>0</v>
      </c>
      <c r="L11" s="3">
        <f t="shared" ref="L11:L34" si="2">K11*4/5</f>
        <v>0</v>
      </c>
      <c r="M11" s="151">
        <f t="shared" ref="M11:M34" si="3">L11</f>
        <v>0</v>
      </c>
      <c r="N11" s="3">
        <f t="shared" ref="N11:N34" si="4">IF(L11&gt;M11,M11,L11)</f>
        <v>0</v>
      </c>
      <c r="O11" s="3">
        <f t="shared" ref="O11:O34" si="5">ROUNDDOWN(N11*3/4,-3)</f>
        <v>0</v>
      </c>
      <c r="P11" s="1"/>
      <c r="Q11" s="1"/>
    </row>
    <row r="12" spans="1:23" ht="32.25" customHeight="1">
      <c r="B12" s="2">
        <v>3</v>
      </c>
      <c r="C12" s="1"/>
      <c r="D12" s="1"/>
      <c r="E12" s="1"/>
      <c r="F12" s="22"/>
      <c r="G12" s="1"/>
      <c r="H12" s="1"/>
      <c r="I12" s="2">
        <f t="shared" si="0"/>
        <v>0</v>
      </c>
      <c r="J12" s="5"/>
      <c r="K12" s="3">
        <f t="shared" si="1"/>
        <v>0</v>
      </c>
      <c r="L12" s="3">
        <f t="shared" si="2"/>
        <v>0</v>
      </c>
      <c r="M12" s="151">
        <f t="shared" si="3"/>
        <v>0</v>
      </c>
      <c r="N12" s="3">
        <f t="shared" si="4"/>
        <v>0</v>
      </c>
      <c r="O12" s="3">
        <f t="shared" si="5"/>
        <v>0</v>
      </c>
      <c r="P12" s="1"/>
      <c r="Q12" s="1"/>
    </row>
    <row r="13" spans="1:23" ht="32.25" customHeight="1">
      <c r="B13" s="2">
        <v>4</v>
      </c>
      <c r="C13" s="1"/>
      <c r="D13" s="1"/>
      <c r="E13" s="1"/>
      <c r="F13" s="22"/>
      <c r="G13" s="1"/>
      <c r="H13" s="1"/>
      <c r="I13" s="2">
        <f t="shared" si="0"/>
        <v>0</v>
      </c>
      <c r="J13" s="5"/>
      <c r="K13" s="3">
        <f t="shared" si="1"/>
        <v>0</v>
      </c>
      <c r="L13" s="3">
        <f t="shared" si="2"/>
        <v>0</v>
      </c>
      <c r="M13" s="151">
        <f t="shared" si="3"/>
        <v>0</v>
      </c>
      <c r="N13" s="3">
        <f t="shared" si="4"/>
        <v>0</v>
      </c>
      <c r="O13" s="3">
        <f t="shared" si="5"/>
        <v>0</v>
      </c>
      <c r="P13" s="1"/>
      <c r="Q13" s="1"/>
    </row>
    <row r="14" spans="1:23" ht="32.25" customHeight="1">
      <c r="B14" s="2">
        <v>5</v>
      </c>
      <c r="C14" s="1"/>
      <c r="D14" s="1"/>
      <c r="E14" s="1"/>
      <c r="F14" s="22"/>
      <c r="G14" s="1"/>
      <c r="H14" s="1"/>
      <c r="I14" s="2">
        <f t="shared" si="0"/>
        <v>0</v>
      </c>
      <c r="J14" s="5"/>
      <c r="K14" s="3">
        <f t="shared" si="1"/>
        <v>0</v>
      </c>
      <c r="L14" s="3">
        <f t="shared" si="2"/>
        <v>0</v>
      </c>
      <c r="M14" s="151">
        <f t="shared" si="3"/>
        <v>0</v>
      </c>
      <c r="N14" s="3">
        <f t="shared" si="4"/>
        <v>0</v>
      </c>
      <c r="O14" s="3">
        <f t="shared" si="5"/>
        <v>0</v>
      </c>
      <c r="P14" s="1"/>
      <c r="Q14" s="1"/>
    </row>
    <row r="15" spans="1:23" ht="32.25" customHeight="1">
      <c r="B15" s="2">
        <v>6</v>
      </c>
      <c r="C15" s="1"/>
      <c r="D15" s="1"/>
      <c r="E15" s="1"/>
      <c r="F15" s="22"/>
      <c r="G15" s="1"/>
      <c r="H15" s="1"/>
      <c r="I15" s="2">
        <f t="shared" si="0"/>
        <v>0</v>
      </c>
      <c r="J15" s="5"/>
      <c r="K15" s="3">
        <f t="shared" si="1"/>
        <v>0</v>
      </c>
      <c r="L15" s="3">
        <f t="shared" si="2"/>
        <v>0</v>
      </c>
      <c r="M15" s="151">
        <f t="shared" si="3"/>
        <v>0</v>
      </c>
      <c r="N15" s="3">
        <f t="shared" si="4"/>
        <v>0</v>
      </c>
      <c r="O15" s="3">
        <f t="shared" si="5"/>
        <v>0</v>
      </c>
      <c r="P15" s="1"/>
      <c r="Q15" s="1"/>
    </row>
    <row r="16" spans="1:23" ht="32.25" customHeight="1">
      <c r="B16" s="2">
        <v>7</v>
      </c>
      <c r="C16" s="1"/>
      <c r="D16" s="1"/>
      <c r="E16" s="1"/>
      <c r="F16" s="22"/>
      <c r="G16" s="1"/>
      <c r="H16" s="1"/>
      <c r="I16" s="2">
        <f t="shared" si="0"/>
        <v>0</v>
      </c>
      <c r="J16" s="5"/>
      <c r="K16" s="3">
        <f t="shared" si="1"/>
        <v>0</v>
      </c>
      <c r="L16" s="3">
        <f t="shared" si="2"/>
        <v>0</v>
      </c>
      <c r="M16" s="151">
        <f t="shared" si="3"/>
        <v>0</v>
      </c>
      <c r="N16" s="3">
        <f t="shared" si="4"/>
        <v>0</v>
      </c>
      <c r="O16" s="3">
        <f t="shared" si="5"/>
        <v>0</v>
      </c>
      <c r="P16" s="1"/>
      <c r="Q16" s="1"/>
    </row>
    <row r="17" spans="2:17" ht="32.25" customHeight="1">
      <c r="B17" s="2">
        <v>8</v>
      </c>
      <c r="C17" s="1"/>
      <c r="D17" s="1"/>
      <c r="E17" s="1"/>
      <c r="F17" s="22"/>
      <c r="G17" s="1"/>
      <c r="H17" s="1"/>
      <c r="I17" s="2">
        <f t="shared" si="0"/>
        <v>0</v>
      </c>
      <c r="J17" s="5"/>
      <c r="K17" s="3">
        <f t="shared" si="1"/>
        <v>0</v>
      </c>
      <c r="L17" s="3">
        <f t="shared" si="2"/>
        <v>0</v>
      </c>
      <c r="M17" s="151">
        <f t="shared" si="3"/>
        <v>0</v>
      </c>
      <c r="N17" s="3">
        <f t="shared" si="4"/>
        <v>0</v>
      </c>
      <c r="O17" s="3">
        <f t="shared" si="5"/>
        <v>0</v>
      </c>
      <c r="P17" s="1"/>
      <c r="Q17" s="1"/>
    </row>
    <row r="18" spans="2:17" ht="32.25" customHeight="1">
      <c r="B18" s="2">
        <v>9</v>
      </c>
      <c r="C18" s="1"/>
      <c r="D18" s="1"/>
      <c r="E18" s="1"/>
      <c r="F18" s="22"/>
      <c r="G18" s="1"/>
      <c r="H18" s="1"/>
      <c r="I18" s="2">
        <f t="shared" si="0"/>
        <v>0</v>
      </c>
      <c r="J18" s="5"/>
      <c r="K18" s="3">
        <f t="shared" si="1"/>
        <v>0</v>
      </c>
      <c r="L18" s="3">
        <f t="shared" si="2"/>
        <v>0</v>
      </c>
      <c r="M18" s="151">
        <f t="shared" si="3"/>
        <v>0</v>
      </c>
      <c r="N18" s="3">
        <f t="shared" si="4"/>
        <v>0</v>
      </c>
      <c r="O18" s="3">
        <f t="shared" si="5"/>
        <v>0</v>
      </c>
      <c r="P18" s="1"/>
      <c r="Q18" s="1"/>
    </row>
    <row r="19" spans="2:17" ht="32.25" customHeight="1">
      <c r="B19" s="2">
        <v>10</v>
      </c>
      <c r="C19" s="1"/>
      <c r="D19" s="1"/>
      <c r="E19" s="1"/>
      <c r="F19" s="22"/>
      <c r="G19" s="1"/>
      <c r="H19" s="1"/>
      <c r="I19" s="2">
        <f t="shared" si="0"/>
        <v>0</v>
      </c>
      <c r="J19" s="5"/>
      <c r="K19" s="3">
        <f t="shared" si="1"/>
        <v>0</v>
      </c>
      <c r="L19" s="3">
        <f t="shared" si="2"/>
        <v>0</v>
      </c>
      <c r="M19" s="151">
        <f t="shared" si="3"/>
        <v>0</v>
      </c>
      <c r="N19" s="3">
        <f t="shared" si="4"/>
        <v>0</v>
      </c>
      <c r="O19" s="3">
        <f t="shared" si="5"/>
        <v>0</v>
      </c>
      <c r="P19" s="1"/>
      <c r="Q19" s="1"/>
    </row>
    <row r="20" spans="2:17" ht="32.25" customHeight="1">
      <c r="B20" s="2">
        <v>11</v>
      </c>
      <c r="C20" s="1"/>
      <c r="D20" s="1"/>
      <c r="E20" s="1"/>
      <c r="F20" s="22"/>
      <c r="G20" s="1"/>
      <c r="H20" s="1"/>
      <c r="I20" s="2">
        <f t="shared" si="0"/>
        <v>0</v>
      </c>
      <c r="J20" s="5"/>
      <c r="K20" s="3">
        <f t="shared" si="1"/>
        <v>0</v>
      </c>
      <c r="L20" s="3">
        <f t="shared" si="2"/>
        <v>0</v>
      </c>
      <c r="M20" s="151">
        <f t="shared" si="3"/>
        <v>0</v>
      </c>
      <c r="N20" s="3">
        <f t="shared" si="4"/>
        <v>0</v>
      </c>
      <c r="O20" s="3">
        <f t="shared" si="5"/>
        <v>0</v>
      </c>
      <c r="P20" s="1"/>
      <c r="Q20" s="1"/>
    </row>
    <row r="21" spans="2:17" ht="32.25" customHeight="1">
      <c r="B21" s="2">
        <v>12</v>
      </c>
      <c r="C21" s="1"/>
      <c r="D21" s="1"/>
      <c r="E21" s="1"/>
      <c r="F21" s="22"/>
      <c r="G21" s="1"/>
      <c r="H21" s="1"/>
      <c r="I21" s="2">
        <f t="shared" si="0"/>
        <v>0</v>
      </c>
      <c r="J21" s="5"/>
      <c r="K21" s="3">
        <f t="shared" si="1"/>
        <v>0</v>
      </c>
      <c r="L21" s="3">
        <f t="shared" si="2"/>
        <v>0</v>
      </c>
      <c r="M21" s="151">
        <f t="shared" si="3"/>
        <v>0</v>
      </c>
      <c r="N21" s="3">
        <f t="shared" si="4"/>
        <v>0</v>
      </c>
      <c r="O21" s="3">
        <f t="shared" si="5"/>
        <v>0</v>
      </c>
      <c r="P21" s="1"/>
      <c r="Q21" s="1"/>
    </row>
    <row r="22" spans="2:17" ht="32.25" customHeight="1">
      <c r="B22" s="2">
        <v>13</v>
      </c>
      <c r="C22" s="1"/>
      <c r="D22" s="1"/>
      <c r="E22" s="1"/>
      <c r="F22" s="22"/>
      <c r="G22" s="1"/>
      <c r="H22" s="1"/>
      <c r="I22" s="2">
        <f t="shared" si="0"/>
        <v>0</v>
      </c>
      <c r="J22" s="5"/>
      <c r="K22" s="3">
        <f t="shared" si="1"/>
        <v>0</v>
      </c>
      <c r="L22" s="3">
        <f t="shared" si="2"/>
        <v>0</v>
      </c>
      <c r="M22" s="151">
        <f t="shared" si="3"/>
        <v>0</v>
      </c>
      <c r="N22" s="3">
        <f t="shared" si="4"/>
        <v>0</v>
      </c>
      <c r="O22" s="3">
        <f t="shared" si="5"/>
        <v>0</v>
      </c>
      <c r="P22" s="1"/>
      <c r="Q22" s="1"/>
    </row>
    <row r="23" spans="2:17" ht="32.25" customHeight="1">
      <c r="B23" s="2">
        <v>14</v>
      </c>
      <c r="C23" s="1"/>
      <c r="D23" s="1"/>
      <c r="E23" s="1"/>
      <c r="F23" s="22"/>
      <c r="G23" s="1"/>
      <c r="H23" s="1"/>
      <c r="I23" s="2">
        <f t="shared" si="0"/>
        <v>0</v>
      </c>
      <c r="J23" s="5"/>
      <c r="K23" s="3">
        <f t="shared" si="1"/>
        <v>0</v>
      </c>
      <c r="L23" s="3">
        <f t="shared" si="2"/>
        <v>0</v>
      </c>
      <c r="M23" s="151">
        <f t="shared" si="3"/>
        <v>0</v>
      </c>
      <c r="N23" s="3">
        <f t="shared" si="4"/>
        <v>0</v>
      </c>
      <c r="O23" s="3">
        <f t="shared" si="5"/>
        <v>0</v>
      </c>
      <c r="P23" s="1"/>
      <c r="Q23" s="1"/>
    </row>
    <row r="24" spans="2:17" ht="32.25" customHeight="1">
      <c r="B24" s="2">
        <v>15</v>
      </c>
      <c r="C24" s="1"/>
      <c r="D24" s="1"/>
      <c r="E24" s="1"/>
      <c r="F24" s="22"/>
      <c r="G24" s="1"/>
      <c r="H24" s="1"/>
      <c r="I24" s="2">
        <f t="shared" si="0"/>
        <v>0</v>
      </c>
      <c r="J24" s="5"/>
      <c r="K24" s="3">
        <f t="shared" si="1"/>
        <v>0</v>
      </c>
      <c r="L24" s="3">
        <f t="shared" si="2"/>
        <v>0</v>
      </c>
      <c r="M24" s="151">
        <f t="shared" si="3"/>
        <v>0</v>
      </c>
      <c r="N24" s="3">
        <f t="shared" si="4"/>
        <v>0</v>
      </c>
      <c r="O24" s="3">
        <f t="shared" si="5"/>
        <v>0</v>
      </c>
      <c r="P24" s="1"/>
      <c r="Q24" s="1"/>
    </row>
    <row r="25" spans="2:17" ht="32.25" customHeight="1">
      <c r="B25" s="2">
        <v>16</v>
      </c>
      <c r="C25" s="1"/>
      <c r="D25" s="1"/>
      <c r="E25" s="1"/>
      <c r="F25" s="22"/>
      <c r="G25" s="1"/>
      <c r="H25" s="1"/>
      <c r="I25" s="2">
        <f t="shared" si="0"/>
        <v>0</v>
      </c>
      <c r="J25" s="5"/>
      <c r="K25" s="3">
        <f t="shared" si="1"/>
        <v>0</v>
      </c>
      <c r="L25" s="3">
        <f t="shared" si="2"/>
        <v>0</v>
      </c>
      <c r="M25" s="151">
        <f t="shared" si="3"/>
        <v>0</v>
      </c>
      <c r="N25" s="3">
        <f t="shared" si="4"/>
        <v>0</v>
      </c>
      <c r="O25" s="3">
        <f t="shared" si="5"/>
        <v>0</v>
      </c>
      <c r="P25" s="1"/>
      <c r="Q25" s="1"/>
    </row>
    <row r="26" spans="2:17" ht="32.25" customHeight="1">
      <c r="B26" s="2">
        <v>17</v>
      </c>
      <c r="C26" s="1"/>
      <c r="D26" s="1"/>
      <c r="E26" s="1"/>
      <c r="F26" s="22"/>
      <c r="G26" s="1"/>
      <c r="H26" s="1"/>
      <c r="I26" s="2">
        <f t="shared" si="0"/>
        <v>0</v>
      </c>
      <c r="J26" s="5"/>
      <c r="K26" s="3">
        <f t="shared" si="1"/>
        <v>0</v>
      </c>
      <c r="L26" s="3">
        <f t="shared" si="2"/>
        <v>0</v>
      </c>
      <c r="M26" s="151">
        <f t="shared" si="3"/>
        <v>0</v>
      </c>
      <c r="N26" s="3">
        <f t="shared" si="4"/>
        <v>0</v>
      </c>
      <c r="O26" s="3">
        <f t="shared" si="5"/>
        <v>0</v>
      </c>
      <c r="P26" s="1"/>
      <c r="Q26" s="1"/>
    </row>
    <row r="27" spans="2:17" ht="32.25" customHeight="1">
      <c r="B27" s="2">
        <v>18</v>
      </c>
      <c r="C27" s="1"/>
      <c r="D27" s="1"/>
      <c r="E27" s="1"/>
      <c r="F27" s="22"/>
      <c r="G27" s="1"/>
      <c r="H27" s="1"/>
      <c r="I27" s="2">
        <f t="shared" si="0"/>
        <v>0</v>
      </c>
      <c r="J27" s="5"/>
      <c r="K27" s="3">
        <f t="shared" si="1"/>
        <v>0</v>
      </c>
      <c r="L27" s="3">
        <f t="shared" si="2"/>
        <v>0</v>
      </c>
      <c r="M27" s="151">
        <f t="shared" si="3"/>
        <v>0</v>
      </c>
      <c r="N27" s="3">
        <f t="shared" si="4"/>
        <v>0</v>
      </c>
      <c r="O27" s="3">
        <f t="shared" si="5"/>
        <v>0</v>
      </c>
      <c r="P27" s="1"/>
      <c r="Q27" s="1"/>
    </row>
    <row r="28" spans="2:17" ht="32.25" customHeight="1">
      <c r="B28" s="2">
        <v>19</v>
      </c>
      <c r="C28" s="1"/>
      <c r="D28" s="1"/>
      <c r="E28" s="1"/>
      <c r="F28" s="22"/>
      <c r="G28" s="1"/>
      <c r="H28" s="1"/>
      <c r="I28" s="2">
        <f t="shared" si="0"/>
        <v>0</v>
      </c>
      <c r="J28" s="5"/>
      <c r="K28" s="3">
        <f t="shared" si="1"/>
        <v>0</v>
      </c>
      <c r="L28" s="3">
        <f t="shared" si="2"/>
        <v>0</v>
      </c>
      <c r="M28" s="151">
        <f t="shared" si="3"/>
        <v>0</v>
      </c>
      <c r="N28" s="3">
        <f t="shared" si="4"/>
        <v>0</v>
      </c>
      <c r="O28" s="3">
        <f t="shared" si="5"/>
        <v>0</v>
      </c>
      <c r="P28" s="1"/>
      <c r="Q28" s="1"/>
    </row>
    <row r="29" spans="2:17" ht="32.25" customHeight="1">
      <c r="B29" s="2">
        <v>20</v>
      </c>
      <c r="C29" s="1"/>
      <c r="D29" s="1"/>
      <c r="E29" s="1"/>
      <c r="F29" s="22"/>
      <c r="G29" s="1"/>
      <c r="H29" s="1"/>
      <c r="I29" s="2">
        <f t="shared" si="0"/>
        <v>0</v>
      </c>
      <c r="J29" s="5"/>
      <c r="K29" s="3">
        <f t="shared" si="1"/>
        <v>0</v>
      </c>
      <c r="L29" s="3">
        <f t="shared" si="2"/>
        <v>0</v>
      </c>
      <c r="M29" s="151">
        <f t="shared" si="3"/>
        <v>0</v>
      </c>
      <c r="N29" s="3">
        <f t="shared" si="4"/>
        <v>0</v>
      </c>
      <c r="O29" s="3">
        <f t="shared" si="5"/>
        <v>0</v>
      </c>
      <c r="P29" s="1"/>
      <c r="Q29" s="1"/>
    </row>
    <row r="30" spans="2:17" ht="32.25" customHeight="1">
      <c r="B30" s="2">
        <v>21</v>
      </c>
      <c r="C30" s="1"/>
      <c r="D30" s="1"/>
      <c r="E30" s="1"/>
      <c r="F30" s="22"/>
      <c r="G30" s="1"/>
      <c r="H30" s="1"/>
      <c r="I30" s="2">
        <f t="shared" si="0"/>
        <v>0</v>
      </c>
      <c r="J30" s="5"/>
      <c r="K30" s="3">
        <f t="shared" si="1"/>
        <v>0</v>
      </c>
      <c r="L30" s="3">
        <f t="shared" si="2"/>
        <v>0</v>
      </c>
      <c r="M30" s="151">
        <f t="shared" si="3"/>
        <v>0</v>
      </c>
      <c r="N30" s="3">
        <f t="shared" si="4"/>
        <v>0</v>
      </c>
      <c r="O30" s="3">
        <f t="shared" si="5"/>
        <v>0</v>
      </c>
      <c r="P30" s="1"/>
      <c r="Q30" s="1"/>
    </row>
    <row r="31" spans="2:17" ht="32.25" customHeight="1">
      <c r="B31" s="2">
        <v>22</v>
      </c>
      <c r="C31" s="1"/>
      <c r="D31" s="1"/>
      <c r="E31" s="1"/>
      <c r="F31" s="22"/>
      <c r="G31" s="1"/>
      <c r="H31" s="1"/>
      <c r="I31" s="2">
        <f t="shared" si="0"/>
        <v>0</v>
      </c>
      <c r="J31" s="5"/>
      <c r="K31" s="3">
        <f t="shared" si="1"/>
        <v>0</v>
      </c>
      <c r="L31" s="3">
        <f t="shared" si="2"/>
        <v>0</v>
      </c>
      <c r="M31" s="151">
        <f t="shared" si="3"/>
        <v>0</v>
      </c>
      <c r="N31" s="3">
        <f t="shared" si="4"/>
        <v>0</v>
      </c>
      <c r="O31" s="3">
        <f t="shared" si="5"/>
        <v>0</v>
      </c>
      <c r="P31" s="1"/>
      <c r="Q31" s="1"/>
    </row>
    <row r="32" spans="2:17" ht="32.25" customHeight="1">
      <c r="B32" s="2">
        <v>23</v>
      </c>
      <c r="C32" s="1"/>
      <c r="D32" s="1"/>
      <c r="E32" s="1"/>
      <c r="F32" s="22"/>
      <c r="G32" s="1"/>
      <c r="H32" s="1"/>
      <c r="I32" s="2">
        <f t="shared" si="0"/>
        <v>0</v>
      </c>
      <c r="J32" s="5"/>
      <c r="K32" s="3">
        <f t="shared" si="1"/>
        <v>0</v>
      </c>
      <c r="L32" s="3">
        <f t="shared" si="2"/>
        <v>0</v>
      </c>
      <c r="M32" s="151">
        <f t="shared" si="3"/>
        <v>0</v>
      </c>
      <c r="N32" s="3">
        <f t="shared" si="4"/>
        <v>0</v>
      </c>
      <c r="O32" s="3">
        <f t="shared" si="5"/>
        <v>0</v>
      </c>
      <c r="P32" s="1"/>
      <c r="Q32" s="1"/>
    </row>
    <row r="33" spans="2:17" ht="32.25" customHeight="1">
      <c r="B33" s="2">
        <v>24</v>
      </c>
      <c r="C33" s="1"/>
      <c r="D33" s="1"/>
      <c r="E33" s="1"/>
      <c r="F33" s="22"/>
      <c r="G33" s="1"/>
      <c r="H33" s="1"/>
      <c r="I33" s="2">
        <f t="shared" si="0"/>
        <v>0</v>
      </c>
      <c r="J33" s="5"/>
      <c r="K33" s="3">
        <f t="shared" si="1"/>
        <v>0</v>
      </c>
      <c r="L33" s="3">
        <f t="shared" si="2"/>
        <v>0</v>
      </c>
      <c r="M33" s="151">
        <f t="shared" si="3"/>
        <v>0</v>
      </c>
      <c r="N33" s="3">
        <f t="shared" si="4"/>
        <v>0</v>
      </c>
      <c r="O33" s="3">
        <f t="shared" si="5"/>
        <v>0</v>
      </c>
      <c r="P33" s="1"/>
      <c r="Q33" s="1"/>
    </row>
    <row r="34" spans="2:17" ht="32.25" customHeight="1" thickBot="1">
      <c r="B34" s="2">
        <v>25</v>
      </c>
      <c r="C34" s="4"/>
      <c r="D34" s="1"/>
      <c r="E34" s="4"/>
      <c r="F34" s="23"/>
      <c r="G34" s="4"/>
      <c r="H34" s="4"/>
      <c r="I34" s="2">
        <f t="shared" si="0"/>
        <v>0</v>
      </c>
      <c r="J34" s="6"/>
      <c r="K34" s="3">
        <f t="shared" si="1"/>
        <v>0</v>
      </c>
      <c r="L34" s="3">
        <f t="shared" si="2"/>
        <v>0</v>
      </c>
      <c r="M34" s="152">
        <f t="shared" si="3"/>
        <v>0</v>
      </c>
      <c r="N34" s="3">
        <f t="shared" si="4"/>
        <v>0</v>
      </c>
      <c r="O34" s="3">
        <f t="shared" si="5"/>
        <v>0</v>
      </c>
      <c r="P34" s="4"/>
      <c r="Q34" s="4"/>
    </row>
    <row r="35" spans="2:17" ht="20.100000000000001" customHeight="1" thickTop="1">
      <c r="C35" s="24" t="s">
        <v>7</v>
      </c>
      <c r="D35" s="215"/>
      <c r="E35" s="212"/>
      <c r="F35" s="212"/>
      <c r="G35" s="7" t="s">
        <v>6</v>
      </c>
      <c r="H35" s="7" t="s">
        <v>6</v>
      </c>
      <c r="I35" s="7" t="s">
        <v>6</v>
      </c>
      <c r="J35" s="7" t="s">
        <v>6</v>
      </c>
      <c r="K35" s="7" t="s">
        <v>6</v>
      </c>
      <c r="L35" s="7" t="s">
        <v>6</v>
      </c>
      <c r="M35" s="7" t="s">
        <v>6</v>
      </c>
      <c r="N35" s="7" t="s">
        <v>6</v>
      </c>
      <c r="O35" s="7" t="s">
        <v>6</v>
      </c>
      <c r="P35" s="212"/>
      <c r="Q35" s="212"/>
    </row>
    <row r="36" spans="2:17" ht="32.25" customHeight="1">
      <c r="C36" s="25">
        <f>COUNTA(C10:C34)</f>
        <v>0</v>
      </c>
      <c r="D36" s="216"/>
      <c r="E36" s="213"/>
      <c r="F36" s="213"/>
      <c r="G36" s="8">
        <f t="shared" ref="G36:O36" si="6">SUM(G10:G34)</f>
        <v>0</v>
      </c>
      <c r="H36" s="8">
        <f t="shared" si="6"/>
        <v>0</v>
      </c>
      <c r="I36" s="8">
        <f t="shared" si="6"/>
        <v>0</v>
      </c>
      <c r="J36" s="8">
        <f t="shared" si="6"/>
        <v>0</v>
      </c>
      <c r="K36" s="8">
        <f t="shared" si="6"/>
        <v>0</v>
      </c>
      <c r="L36" s="8">
        <f t="shared" si="6"/>
        <v>0</v>
      </c>
      <c r="M36" s="8">
        <f t="shared" si="6"/>
        <v>0</v>
      </c>
      <c r="N36" s="8">
        <f t="shared" si="6"/>
        <v>0</v>
      </c>
      <c r="O36" s="8">
        <f t="shared" si="6"/>
        <v>0</v>
      </c>
      <c r="P36" s="213"/>
      <c r="Q36" s="213"/>
    </row>
    <row r="37" spans="2:17" ht="17.25" customHeight="1">
      <c r="C37" s="26" t="s">
        <v>50</v>
      </c>
      <c r="D37" s="26"/>
      <c r="E37" s="27"/>
      <c r="F37" s="27"/>
      <c r="G37" s="27"/>
      <c r="H37" s="28"/>
      <c r="I37" s="28"/>
      <c r="J37" s="28"/>
      <c r="K37" s="28"/>
      <c r="L37" s="28"/>
      <c r="M37" s="28"/>
      <c r="N37" s="28"/>
      <c r="O37" s="29"/>
      <c r="P37" s="29"/>
    </row>
    <row r="38" spans="2:17" ht="17.25" customHeight="1">
      <c r="C38" s="30" t="s">
        <v>49</v>
      </c>
      <c r="D38" s="30"/>
      <c r="E38" s="30"/>
      <c r="F38" s="30"/>
      <c r="G38" s="30"/>
      <c r="H38" s="30"/>
      <c r="I38" s="30"/>
      <c r="J38" s="30"/>
      <c r="K38" s="30"/>
      <c r="L38" s="30"/>
      <c r="M38" s="30"/>
      <c r="N38" s="30"/>
    </row>
    <row r="39" spans="2:17" ht="17.25" customHeight="1">
      <c r="C39" s="30" t="s">
        <v>79</v>
      </c>
      <c r="D39" s="30"/>
      <c r="E39" s="30"/>
      <c r="F39" s="30"/>
      <c r="G39" s="30"/>
      <c r="H39" s="30"/>
      <c r="I39" s="30"/>
      <c r="J39" s="30"/>
      <c r="K39" s="30"/>
      <c r="L39" s="30"/>
      <c r="M39" s="30"/>
      <c r="N39" s="30"/>
    </row>
    <row r="40" spans="2:17" ht="17.25" customHeight="1">
      <c r="C40" s="30" t="s">
        <v>80</v>
      </c>
      <c r="D40" s="30"/>
      <c r="E40" s="30"/>
      <c r="F40" s="30"/>
      <c r="G40" s="30"/>
      <c r="H40" s="30"/>
      <c r="I40" s="30"/>
      <c r="J40" s="30"/>
      <c r="K40" s="30"/>
      <c r="L40" s="30"/>
      <c r="M40" s="30"/>
      <c r="N40" s="30"/>
    </row>
    <row r="41" spans="2:17" ht="17.25" customHeight="1">
      <c r="C41" s="30" t="s">
        <v>81</v>
      </c>
      <c r="D41" s="30"/>
      <c r="E41" s="30"/>
      <c r="F41" s="30"/>
      <c r="G41" s="30"/>
      <c r="H41" s="30"/>
      <c r="I41" s="30"/>
      <c r="J41" s="30"/>
      <c r="K41" s="30"/>
      <c r="L41" s="30"/>
      <c r="M41" s="30"/>
      <c r="N41" s="30"/>
    </row>
    <row r="42" spans="2:17" ht="17.25" customHeight="1">
      <c r="C42" s="30" t="s">
        <v>82</v>
      </c>
      <c r="D42" s="30"/>
      <c r="E42" s="30"/>
      <c r="F42" s="30"/>
      <c r="G42" s="30"/>
      <c r="H42" s="30"/>
      <c r="I42" s="30"/>
      <c r="J42" s="30"/>
      <c r="K42" s="30"/>
      <c r="L42" s="30"/>
      <c r="M42" s="30"/>
      <c r="N42" s="30"/>
    </row>
    <row r="43" spans="2:17" ht="17.25" customHeight="1">
      <c r="C43" s="30" t="s">
        <v>83</v>
      </c>
      <c r="D43" s="30"/>
      <c r="E43" s="30"/>
      <c r="F43" s="30"/>
      <c r="G43" s="30"/>
      <c r="H43" s="30"/>
      <c r="I43" s="30"/>
      <c r="J43" s="30"/>
      <c r="K43" s="30"/>
      <c r="L43" s="30"/>
      <c r="M43" s="30"/>
      <c r="N43" s="30"/>
    </row>
    <row r="44" spans="2:17" ht="17.25" customHeight="1">
      <c r="C44" s="30" t="s">
        <v>142</v>
      </c>
      <c r="D44" s="30"/>
      <c r="E44" s="30"/>
      <c r="F44" s="30"/>
      <c r="G44" s="30"/>
      <c r="H44" s="30"/>
      <c r="I44" s="30"/>
      <c r="J44" s="30"/>
      <c r="K44" s="30"/>
      <c r="L44" s="30"/>
      <c r="M44" s="30"/>
      <c r="N44" s="30"/>
    </row>
    <row r="45" spans="2:17" ht="17.25" customHeight="1">
      <c r="C45" s="30" t="s">
        <v>75</v>
      </c>
      <c r="D45" s="30"/>
      <c r="E45" s="30"/>
      <c r="F45" s="30"/>
      <c r="G45" s="30"/>
      <c r="H45" s="30"/>
      <c r="I45" s="30"/>
      <c r="J45" s="30"/>
      <c r="K45" s="30"/>
      <c r="L45" s="30"/>
      <c r="M45" s="30"/>
      <c r="N45" s="30"/>
    </row>
    <row r="46" spans="2:17" ht="17.25" customHeight="1">
      <c r="C46" s="30" t="s">
        <v>74</v>
      </c>
      <c r="D46" s="30"/>
      <c r="E46" s="30"/>
      <c r="F46" s="30"/>
      <c r="G46" s="30"/>
      <c r="H46" s="30"/>
      <c r="I46" s="30"/>
      <c r="J46" s="30"/>
      <c r="K46" s="30"/>
      <c r="L46" s="30"/>
      <c r="M46" s="30"/>
      <c r="N46" s="30"/>
    </row>
    <row r="47" spans="2:17" ht="17.25" customHeight="1">
      <c r="C47" s="30" t="s">
        <v>92</v>
      </c>
      <c r="D47" s="30"/>
      <c r="E47" s="30"/>
      <c r="F47" s="30"/>
      <c r="G47" s="30"/>
      <c r="H47" s="30"/>
      <c r="I47" s="30"/>
      <c r="J47" s="30"/>
      <c r="K47" s="41" t="s">
        <v>0</v>
      </c>
      <c r="L47" s="30"/>
      <c r="M47" s="30"/>
      <c r="N47" s="30"/>
    </row>
    <row r="48" spans="2:17" ht="17.25" customHeight="1">
      <c r="C48" s="30" t="s">
        <v>89</v>
      </c>
      <c r="D48" s="30"/>
      <c r="E48" s="30"/>
      <c r="F48" s="30"/>
      <c r="G48" s="30"/>
      <c r="H48" s="30"/>
      <c r="I48" s="30"/>
      <c r="J48" s="30"/>
      <c r="K48" s="41" t="s">
        <v>0</v>
      </c>
      <c r="L48" s="30"/>
      <c r="M48" s="30"/>
      <c r="N48" s="30"/>
    </row>
    <row r="49" spans="2:17" ht="17.25" customHeight="1">
      <c r="C49" s="30" t="s">
        <v>90</v>
      </c>
      <c r="D49" s="30"/>
      <c r="E49" s="30"/>
      <c r="F49" s="30"/>
      <c r="G49" s="30"/>
      <c r="H49" s="30"/>
      <c r="I49" s="30"/>
      <c r="J49" s="30"/>
      <c r="K49" s="41" t="s">
        <v>0</v>
      </c>
      <c r="L49" s="30"/>
      <c r="M49" s="30"/>
      <c r="N49" s="30"/>
    </row>
    <row r="50" spans="2:17" ht="17.25" customHeight="1">
      <c r="C50" s="30" t="s">
        <v>91</v>
      </c>
      <c r="D50" s="30"/>
      <c r="E50" s="30"/>
      <c r="F50" s="30"/>
      <c r="G50" s="30"/>
      <c r="H50" s="30"/>
      <c r="I50" s="30"/>
      <c r="J50" s="30"/>
      <c r="K50" s="41" t="s">
        <v>93</v>
      </c>
      <c r="L50" s="30"/>
      <c r="M50" s="30"/>
      <c r="N50" s="30"/>
    </row>
    <row r="51" spans="2:17" ht="17.25" customHeight="1"/>
    <row r="52" spans="2:17" ht="32.25" customHeight="1">
      <c r="C52" s="31"/>
      <c r="D52" s="31"/>
    </row>
    <row r="53" spans="2:17" ht="32.25" customHeight="1">
      <c r="B53" s="182"/>
      <c r="C53" s="214"/>
      <c r="D53" s="214"/>
      <c r="E53" s="214"/>
      <c r="F53" s="214"/>
      <c r="G53" s="214"/>
      <c r="H53" s="214"/>
      <c r="I53" s="214"/>
      <c r="J53" s="214"/>
      <c r="K53" s="214"/>
      <c r="L53" s="214"/>
      <c r="M53" s="214"/>
      <c r="N53" s="214"/>
      <c r="O53" s="214"/>
      <c r="P53" s="214"/>
      <c r="Q53" s="214"/>
    </row>
    <row r="54" spans="2:17" ht="26.1" customHeight="1">
      <c r="B54" s="12" t="s">
        <v>62</v>
      </c>
    </row>
    <row r="55" spans="2:17" ht="40.5">
      <c r="B55" s="13" t="s">
        <v>61</v>
      </c>
      <c r="C55" s="13" t="s">
        <v>60</v>
      </c>
      <c r="D55" s="13" t="s">
        <v>59</v>
      </c>
      <c r="E55" s="14" t="s">
        <v>58</v>
      </c>
      <c r="F55" s="15" t="s">
        <v>57</v>
      </c>
      <c r="G55" s="13" t="s">
        <v>56</v>
      </c>
      <c r="H55" s="13" t="s">
        <v>55</v>
      </c>
      <c r="I55" s="13" t="s">
        <v>54</v>
      </c>
      <c r="J55" s="16" t="s">
        <v>30</v>
      </c>
      <c r="K55" s="16" t="s">
        <v>29</v>
      </c>
      <c r="L55" s="16" t="s">
        <v>78</v>
      </c>
      <c r="M55" s="16" t="s">
        <v>69</v>
      </c>
      <c r="N55" s="16" t="s">
        <v>28</v>
      </c>
      <c r="O55" s="16" t="s">
        <v>27</v>
      </c>
      <c r="P55" s="13" t="s">
        <v>53</v>
      </c>
      <c r="Q55" s="34" t="s">
        <v>87</v>
      </c>
    </row>
    <row r="56" spans="2:17" ht="19.5" customHeight="1">
      <c r="B56" s="18"/>
      <c r="C56" s="18" t="s">
        <v>23</v>
      </c>
      <c r="D56" s="18" t="s">
        <v>52</v>
      </c>
      <c r="E56" s="19" t="s">
        <v>21</v>
      </c>
      <c r="F56" s="20" t="s">
        <v>20</v>
      </c>
      <c r="G56" s="19" t="s">
        <v>19</v>
      </c>
      <c r="H56" s="20" t="s">
        <v>18</v>
      </c>
      <c r="I56" s="19" t="s">
        <v>51</v>
      </c>
      <c r="J56" s="19" t="s">
        <v>16</v>
      </c>
      <c r="K56" s="20" t="s">
        <v>15</v>
      </c>
      <c r="L56" s="20" t="s">
        <v>14</v>
      </c>
      <c r="M56" s="20" t="s">
        <v>13</v>
      </c>
      <c r="N56" s="20" t="s">
        <v>12</v>
      </c>
      <c r="O56" s="20" t="s">
        <v>77</v>
      </c>
      <c r="P56" s="19" t="s">
        <v>10</v>
      </c>
      <c r="Q56" s="19" t="s">
        <v>76</v>
      </c>
    </row>
    <row r="57" spans="2:17" ht="32.25" customHeight="1">
      <c r="B57" s="2">
        <v>1</v>
      </c>
      <c r="C57" s="1"/>
      <c r="D57" s="1"/>
      <c r="E57" s="1"/>
      <c r="F57" s="22"/>
      <c r="G57" s="1"/>
      <c r="H57" s="1"/>
      <c r="I57" s="2">
        <f>G57-H57</f>
        <v>0</v>
      </c>
      <c r="J57" s="5"/>
      <c r="K57" s="3">
        <f>IF(I57&gt;J57,J57,I57)</f>
        <v>0</v>
      </c>
      <c r="L57" s="3">
        <f>K57*4/5</f>
        <v>0</v>
      </c>
      <c r="M57" s="151">
        <f>L57</f>
        <v>0</v>
      </c>
      <c r="N57" s="3">
        <f>IF(L57&gt;M57,M57,L57)</f>
        <v>0</v>
      </c>
      <c r="O57" s="3">
        <f>ROUNDDOWN(N57*3/4,-3)</f>
        <v>0</v>
      </c>
      <c r="P57" s="1"/>
      <c r="Q57" s="1"/>
    </row>
    <row r="58" spans="2:17" ht="32.25" customHeight="1">
      <c r="B58" s="2">
        <v>2</v>
      </c>
      <c r="C58" s="1"/>
      <c r="D58" s="1"/>
      <c r="E58" s="1"/>
      <c r="F58" s="22"/>
      <c r="G58" s="1"/>
      <c r="H58" s="1"/>
      <c r="I58" s="2">
        <f t="shared" ref="I58:I81" si="7">G58-H58</f>
        <v>0</v>
      </c>
      <c r="J58" s="5"/>
      <c r="K58" s="3">
        <f t="shared" ref="K58:K81" si="8">IF(I58&gt;J58,J58,I58)</f>
        <v>0</v>
      </c>
      <c r="L58" s="3">
        <f t="shared" ref="L58:L81" si="9">K58*4/5</f>
        <v>0</v>
      </c>
      <c r="M58" s="151">
        <f t="shared" ref="M58:M81" si="10">L58</f>
        <v>0</v>
      </c>
      <c r="N58" s="3">
        <f t="shared" ref="N58:N81" si="11">IF(L58&gt;M58,M58,L58)</f>
        <v>0</v>
      </c>
      <c r="O58" s="3">
        <f t="shared" ref="O58:O81" si="12">ROUNDDOWN(N58*3/4,-3)</f>
        <v>0</v>
      </c>
      <c r="P58" s="1"/>
      <c r="Q58" s="1"/>
    </row>
    <row r="59" spans="2:17" ht="32.25" customHeight="1">
      <c r="B59" s="2">
        <v>3</v>
      </c>
      <c r="C59" s="1"/>
      <c r="D59" s="1"/>
      <c r="E59" s="1"/>
      <c r="F59" s="22"/>
      <c r="G59" s="1"/>
      <c r="H59" s="1"/>
      <c r="I59" s="2">
        <f t="shared" si="7"/>
        <v>0</v>
      </c>
      <c r="J59" s="5"/>
      <c r="K59" s="3">
        <f t="shared" si="8"/>
        <v>0</v>
      </c>
      <c r="L59" s="3">
        <f t="shared" si="9"/>
        <v>0</v>
      </c>
      <c r="M59" s="151">
        <f t="shared" si="10"/>
        <v>0</v>
      </c>
      <c r="N59" s="3">
        <f t="shared" si="11"/>
        <v>0</v>
      </c>
      <c r="O59" s="3">
        <f t="shared" si="12"/>
        <v>0</v>
      </c>
      <c r="P59" s="1"/>
      <c r="Q59" s="1"/>
    </row>
    <row r="60" spans="2:17" ht="32.25" customHeight="1">
      <c r="B60" s="2">
        <v>4</v>
      </c>
      <c r="C60" s="1"/>
      <c r="D60" s="1"/>
      <c r="E60" s="1"/>
      <c r="F60" s="22"/>
      <c r="G60" s="1"/>
      <c r="H60" s="1"/>
      <c r="I60" s="2">
        <f t="shared" si="7"/>
        <v>0</v>
      </c>
      <c r="J60" s="5"/>
      <c r="K60" s="3">
        <f t="shared" si="8"/>
        <v>0</v>
      </c>
      <c r="L60" s="3">
        <f t="shared" si="9"/>
        <v>0</v>
      </c>
      <c r="M60" s="151">
        <f t="shared" si="10"/>
        <v>0</v>
      </c>
      <c r="N60" s="3">
        <f t="shared" si="11"/>
        <v>0</v>
      </c>
      <c r="O60" s="3">
        <f t="shared" si="12"/>
        <v>0</v>
      </c>
      <c r="P60" s="1"/>
      <c r="Q60" s="1"/>
    </row>
    <row r="61" spans="2:17" ht="32.25" customHeight="1">
      <c r="B61" s="2">
        <v>5</v>
      </c>
      <c r="C61" s="1"/>
      <c r="D61" s="1"/>
      <c r="E61" s="1"/>
      <c r="F61" s="22"/>
      <c r="G61" s="1"/>
      <c r="H61" s="1"/>
      <c r="I61" s="2">
        <f t="shared" si="7"/>
        <v>0</v>
      </c>
      <c r="J61" s="5"/>
      <c r="K61" s="3">
        <f t="shared" si="8"/>
        <v>0</v>
      </c>
      <c r="L61" s="3">
        <f t="shared" si="9"/>
        <v>0</v>
      </c>
      <c r="M61" s="151">
        <f t="shared" si="10"/>
        <v>0</v>
      </c>
      <c r="N61" s="3">
        <f t="shared" si="11"/>
        <v>0</v>
      </c>
      <c r="O61" s="3">
        <f t="shared" si="12"/>
        <v>0</v>
      </c>
      <c r="P61" s="1"/>
      <c r="Q61" s="1"/>
    </row>
    <row r="62" spans="2:17" ht="32.25" customHeight="1">
      <c r="B62" s="2">
        <v>6</v>
      </c>
      <c r="C62" s="1"/>
      <c r="D62" s="1"/>
      <c r="E62" s="1"/>
      <c r="F62" s="22"/>
      <c r="G62" s="1"/>
      <c r="H62" s="1"/>
      <c r="I62" s="2">
        <f t="shared" si="7"/>
        <v>0</v>
      </c>
      <c r="J62" s="5"/>
      <c r="K62" s="3">
        <f t="shared" si="8"/>
        <v>0</v>
      </c>
      <c r="L62" s="3">
        <f t="shared" si="9"/>
        <v>0</v>
      </c>
      <c r="M62" s="151">
        <f t="shared" si="10"/>
        <v>0</v>
      </c>
      <c r="N62" s="3">
        <f t="shared" si="11"/>
        <v>0</v>
      </c>
      <c r="O62" s="3">
        <f t="shared" si="12"/>
        <v>0</v>
      </c>
      <c r="P62" s="1"/>
      <c r="Q62" s="1"/>
    </row>
    <row r="63" spans="2:17" ht="32.25" customHeight="1">
      <c r="B63" s="2">
        <v>7</v>
      </c>
      <c r="C63" s="1"/>
      <c r="D63" s="1"/>
      <c r="E63" s="1"/>
      <c r="F63" s="22"/>
      <c r="G63" s="1"/>
      <c r="H63" s="1"/>
      <c r="I63" s="2">
        <f t="shared" si="7"/>
        <v>0</v>
      </c>
      <c r="J63" s="5"/>
      <c r="K63" s="3">
        <f t="shared" si="8"/>
        <v>0</v>
      </c>
      <c r="L63" s="3">
        <f t="shared" si="9"/>
        <v>0</v>
      </c>
      <c r="M63" s="151">
        <f t="shared" si="10"/>
        <v>0</v>
      </c>
      <c r="N63" s="3">
        <f t="shared" si="11"/>
        <v>0</v>
      </c>
      <c r="O63" s="3">
        <f t="shared" si="12"/>
        <v>0</v>
      </c>
      <c r="P63" s="1"/>
      <c r="Q63" s="1"/>
    </row>
    <row r="64" spans="2:17" ht="32.25" customHeight="1">
      <c r="B64" s="2">
        <v>8</v>
      </c>
      <c r="C64" s="1"/>
      <c r="D64" s="1"/>
      <c r="E64" s="1"/>
      <c r="F64" s="22"/>
      <c r="G64" s="1"/>
      <c r="H64" s="1"/>
      <c r="I64" s="2">
        <f t="shared" si="7"/>
        <v>0</v>
      </c>
      <c r="J64" s="5"/>
      <c r="K64" s="3">
        <f t="shared" si="8"/>
        <v>0</v>
      </c>
      <c r="L64" s="3">
        <f t="shared" si="9"/>
        <v>0</v>
      </c>
      <c r="M64" s="151">
        <f t="shared" si="10"/>
        <v>0</v>
      </c>
      <c r="N64" s="3">
        <f t="shared" si="11"/>
        <v>0</v>
      </c>
      <c r="O64" s="3">
        <f t="shared" si="12"/>
        <v>0</v>
      </c>
      <c r="P64" s="1"/>
      <c r="Q64" s="1"/>
    </row>
    <row r="65" spans="2:17" ht="32.25" customHeight="1">
      <c r="B65" s="2">
        <v>9</v>
      </c>
      <c r="C65" s="1"/>
      <c r="D65" s="1"/>
      <c r="E65" s="1"/>
      <c r="F65" s="22"/>
      <c r="G65" s="1"/>
      <c r="H65" s="1"/>
      <c r="I65" s="2">
        <f t="shared" si="7"/>
        <v>0</v>
      </c>
      <c r="J65" s="5"/>
      <c r="K65" s="3">
        <f t="shared" si="8"/>
        <v>0</v>
      </c>
      <c r="L65" s="3">
        <f t="shared" si="9"/>
        <v>0</v>
      </c>
      <c r="M65" s="151">
        <f t="shared" si="10"/>
        <v>0</v>
      </c>
      <c r="N65" s="3">
        <f t="shared" si="11"/>
        <v>0</v>
      </c>
      <c r="O65" s="3">
        <f t="shared" si="12"/>
        <v>0</v>
      </c>
      <c r="P65" s="1"/>
      <c r="Q65" s="1"/>
    </row>
    <row r="66" spans="2:17" ht="32.25" customHeight="1">
      <c r="B66" s="2">
        <v>10</v>
      </c>
      <c r="C66" s="1"/>
      <c r="D66" s="1"/>
      <c r="E66" s="1"/>
      <c r="F66" s="22"/>
      <c r="G66" s="1"/>
      <c r="H66" s="1"/>
      <c r="I66" s="2">
        <f t="shared" si="7"/>
        <v>0</v>
      </c>
      <c r="J66" s="5"/>
      <c r="K66" s="3">
        <f t="shared" si="8"/>
        <v>0</v>
      </c>
      <c r="L66" s="3">
        <f t="shared" si="9"/>
        <v>0</v>
      </c>
      <c r="M66" s="151">
        <f t="shared" si="10"/>
        <v>0</v>
      </c>
      <c r="N66" s="3">
        <f t="shared" si="11"/>
        <v>0</v>
      </c>
      <c r="O66" s="3">
        <f t="shared" si="12"/>
        <v>0</v>
      </c>
      <c r="P66" s="1"/>
      <c r="Q66" s="1"/>
    </row>
    <row r="67" spans="2:17" ht="32.25" customHeight="1">
      <c r="B67" s="2">
        <v>11</v>
      </c>
      <c r="C67" s="1"/>
      <c r="D67" s="1"/>
      <c r="E67" s="1"/>
      <c r="F67" s="22"/>
      <c r="G67" s="1"/>
      <c r="H67" s="1"/>
      <c r="I67" s="2">
        <f t="shared" si="7"/>
        <v>0</v>
      </c>
      <c r="J67" s="5"/>
      <c r="K67" s="3">
        <f t="shared" si="8"/>
        <v>0</v>
      </c>
      <c r="L67" s="3">
        <f t="shared" si="9"/>
        <v>0</v>
      </c>
      <c r="M67" s="151">
        <f t="shared" si="10"/>
        <v>0</v>
      </c>
      <c r="N67" s="3">
        <f t="shared" si="11"/>
        <v>0</v>
      </c>
      <c r="O67" s="3">
        <f t="shared" si="12"/>
        <v>0</v>
      </c>
      <c r="P67" s="1"/>
      <c r="Q67" s="1"/>
    </row>
    <row r="68" spans="2:17" ht="32.25" customHeight="1">
      <c r="B68" s="2">
        <v>12</v>
      </c>
      <c r="C68" s="1"/>
      <c r="D68" s="1"/>
      <c r="E68" s="1"/>
      <c r="F68" s="22"/>
      <c r="G68" s="1"/>
      <c r="H68" s="1"/>
      <c r="I68" s="2">
        <f t="shared" si="7"/>
        <v>0</v>
      </c>
      <c r="J68" s="5"/>
      <c r="K68" s="3">
        <f t="shared" si="8"/>
        <v>0</v>
      </c>
      <c r="L68" s="3">
        <f t="shared" si="9"/>
        <v>0</v>
      </c>
      <c r="M68" s="151">
        <f t="shared" si="10"/>
        <v>0</v>
      </c>
      <c r="N68" s="3">
        <f t="shared" si="11"/>
        <v>0</v>
      </c>
      <c r="O68" s="3">
        <f t="shared" si="12"/>
        <v>0</v>
      </c>
      <c r="P68" s="1"/>
      <c r="Q68" s="1"/>
    </row>
    <row r="69" spans="2:17" ht="32.25" customHeight="1">
      <c r="B69" s="2">
        <v>13</v>
      </c>
      <c r="C69" s="1"/>
      <c r="D69" s="1"/>
      <c r="E69" s="1"/>
      <c r="F69" s="22"/>
      <c r="G69" s="1"/>
      <c r="H69" s="1"/>
      <c r="I69" s="2">
        <f t="shared" si="7"/>
        <v>0</v>
      </c>
      <c r="J69" s="5"/>
      <c r="K69" s="3">
        <f t="shared" si="8"/>
        <v>0</v>
      </c>
      <c r="L69" s="3">
        <f t="shared" si="9"/>
        <v>0</v>
      </c>
      <c r="M69" s="151">
        <f t="shared" si="10"/>
        <v>0</v>
      </c>
      <c r="N69" s="3">
        <f t="shared" si="11"/>
        <v>0</v>
      </c>
      <c r="O69" s="3">
        <f t="shared" si="12"/>
        <v>0</v>
      </c>
      <c r="P69" s="1"/>
      <c r="Q69" s="1"/>
    </row>
    <row r="70" spans="2:17" ht="32.25" customHeight="1">
      <c r="B70" s="2">
        <v>14</v>
      </c>
      <c r="C70" s="1"/>
      <c r="D70" s="1"/>
      <c r="E70" s="1"/>
      <c r="F70" s="22"/>
      <c r="G70" s="1"/>
      <c r="H70" s="1"/>
      <c r="I70" s="2">
        <f t="shared" si="7"/>
        <v>0</v>
      </c>
      <c r="J70" s="5"/>
      <c r="K70" s="3">
        <f t="shared" si="8"/>
        <v>0</v>
      </c>
      <c r="L70" s="3">
        <f t="shared" si="9"/>
        <v>0</v>
      </c>
      <c r="M70" s="151">
        <f t="shared" si="10"/>
        <v>0</v>
      </c>
      <c r="N70" s="3">
        <f t="shared" si="11"/>
        <v>0</v>
      </c>
      <c r="O70" s="3">
        <f t="shared" si="12"/>
        <v>0</v>
      </c>
      <c r="P70" s="1"/>
      <c r="Q70" s="1"/>
    </row>
    <row r="71" spans="2:17" ht="32.25" customHeight="1">
      <c r="B71" s="2">
        <v>15</v>
      </c>
      <c r="C71" s="1"/>
      <c r="D71" s="1"/>
      <c r="E71" s="1"/>
      <c r="F71" s="22"/>
      <c r="G71" s="1"/>
      <c r="H71" s="1"/>
      <c r="I71" s="2">
        <f t="shared" si="7"/>
        <v>0</v>
      </c>
      <c r="J71" s="5"/>
      <c r="K71" s="3">
        <f t="shared" si="8"/>
        <v>0</v>
      </c>
      <c r="L71" s="3">
        <f t="shared" si="9"/>
        <v>0</v>
      </c>
      <c r="M71" s="151">
        <f t="shared" si="10"/>
        <v>0</v>
      </c>
      <c r="N71" s="3">
        <f t="shared" si="11"/>
        <v>0</v>
      </c>
      <c r="O71" s="3">
        <f t="shared" si="12"/>
        <v>0</v>
      </c>
      <c r="P71" s="1"/>
      <c r="Q71" s="1"/>
    </row>
    <row r="72" spans="2:17" ht="32.25" customHeight="1">
      <c r="B72" s="2">
        <v>16</v>
      </c>
      <c r="C72" s="1"/>
      <c r="D72" s="1"/>
      <c r="E72" s="1"/>
      <c r="F72" s="22"/>
      <c r="G72" s="1"/>
      <c r="H72" s="1"/>
      <c r="I72" s="2">
        <f t="shared" si="7"/>
        <v>0</v>
      </c>
      <c r="J72" s="5"/>
      <c r="K72" s="3">
        <f t="shared" si="8"/>
        <v>0</v>
      </c>
      <c r="L72" s="3">
        <f t="shared" si="9"/>
        <v>0</v>
      </c>
      <c r="M72" s="151">
        <f t="shared" si="10"/>
        <v>0</v>
      </c>
      <c r="N72" s="3">
        <f t="shared" si="11"/>
        <v>0</v>
      </c>
      <c r="O72" s="3">
        <f t="shared" si="12"/>
        <v>0</v>
      </c>
      <c r="P72" s="1"/>
      <c r="Q72" s="1"/>
    </row>
    <row r="73" spans="2:17" ht="32.25" customHeight="1">
      <c r="B73" s="2">
        <v>17</v>
      </c>
      <c r="C73" s="1"/>
      <c r="D73" s="1"/>
      <c r="E73" s="1"/>
      <c r="F73" s="22"/>
      <c r="G73" s="1"/>
      <c r="H73" s="1"/>
      <c r="I73" s="2">
        <f t="shared" si="7"/>
        <v>0</v>
      </c>
      <c r="J73" s="5"/>
      <c r="K73" s="3">
        <f t="shared" si="8"/>
        <v>0</v>
      </c>
      <c r="L73" s="3">
        <f t="shared" si="9"/>
        <v>0</v>
      </c>
      <c r="M73" s="151">
        <f t="shared" si="10"/>
        <v>0</v>
      </c>
      <c r="N73" s="3">
        <f t="shared" si="11"/>
        <v>0</v>
      </c>
      <c r="O73" s="3">
        <f t="shared" si="12"/>
        <v>0</v>
      </c>
      <c r="P73" s="1"/>
      <c r="Q73" s="1"/>
    </row>
    <row r="74" spans="2:17" ht="32.25" customHeight="1">
      <c r="B74" s="2">
        <v>18</v>
      </c>
      <c r="C74" s="1"/>
      <c r="D74" s="1"/>
      <c r="E74" s="1"/>
      <c r="F74" s="22"/>
      <c r="G74" s="1"/>
      <c r="H74" s="1"/>
      <c r="I74" s="2">
        <f t="shared" si="7"/>
        <v>0</v>
      </c>
      <c r="J74" s="5"/>
      <c r="K74" s="3">
        <f t="shared" si="8"/>
        <v>0</v>
      </c>
      <c r="L74" s="3">
        <f t="shared" si="9"/>
        <v>0</v>
      </c>
      <c r="M74" s="151">
        <f t="shared" si="10"/>
        <v>0</v>
      </c>
      <c r="N74" s="3">
        <f t="shared" si="11"/>
        <v>0</v>
      </c>
      <c r="O74" s="3">
        <f t="shared" si="12"/>
        <v>0</v>
      </c>
      <c r="P74" s="1"/>
      <c r="Q74" s="1"/>
    </row>
    <row r="75" spans="2:17" ht="32.25" customHeight="1">
      <c r="B75" s="2">
        <v>19</v>
      </c>
      <c r="C75" s="1"/>
      <c r="D75" s="1"/>
      <c r="E75" s="1"/>
      <c r="F75" s="22"/>
      <c r="G75" s="1"/>
      <c r="H75" s="1"/>
      <c r="I75" s="2">
        <f t="shared" si="7"/>
        <v>0</v>
      </c>
      <c r="J75" s="5"/>
      <c r="K75" s="3">
        <f t="shared" si="8"/>
        <v>0</v>
      </c>
      <c r="L75" s="3">
        <f t="shared" si="9"/>
        <v>0</v>
      </c>
      <c r="M75" s="151">
        <f t="shared" si="10"/>
        <v>0</v>
      </c>
      <c r="N75" s="3">
        <f t="shared" si="11"/>
        <v>0</v>
      </c>
      <c r="O75" s="3">
        <f t="shared" si="12"/>
        <v>0</v>
      </c>
      <c r="P75" s="1"/>
      <c r="Q75" s="1"/>
    </row>
    <row r="76" spans="2:17" ht="32.25" customHeight="1">
      <c r="B76" s="2">
        <v>20</v>
      </c>
      <c r="C76" s="1"/>
      <c r="D76" s="1"/>
      <c r="E76" s="1"/>
      <c r="F76" s="22"/>
      <c r="G76" s="1"/>
      <c r="H76" s="1"/>
      <c r="I76" s="2">
        <f t="shared" si="7"/>
        <v>0</v>
      </c>
      <c r="J76" s="5"/>
      <c r="K76" s="3">
        <f t="shared" si="8"/>
        <v>0</v>
      </c>
      <c r="L76" s="3">
        <f t="shared" si="9"/>
        <v>0</v>
      </c>
      <c r="M76" s="151">
        <f t="shared" si="10"/>
        <v>0</v>
      </c>
      <c r="N76" s="3">
        <f t="shared" si="11"/>
        <v>0</v>
      </c>
      <c r="O76" s="3">
        <f t="shared" si="12"/>
        <v>0</v>
      </c>
      <c r="P76" s="1"/>
      <c r="Q76" s="1"/>
    </row>
    <row r="77" spans="2:17" ht="32.25" customHeight="1">
      <c r="B77" s="2">
        <v>21</v>
      </c>
      <c r="C77" s="1"/>
      <c r="D77" s="1"/>
      <c r="E77" s="1"/>
      <c r="F77" s="22"/>
      <c r="G77" s="1"/>
      <c r="H77" s="1"/>
      <c r="I77" s="2">
        <f t="shared" si="7"/>
        <v>0</v>
      </c>
      <c r="J77" s="5"/>
      <c r="K77" s="3">
        <f t="shared" si="8"/>
        <v>0</v>
      </c>
      <c r="L77" s="3">
        <f t="shared" si="9"/>
        <v>0</v>
      </c>
      <c r="M77" s="151">
        <f t="shared" si="10"/>
        <v>0</v>
      </c>
      <c r="N77" s="3">
        <f t="shared" si="11"/>
        <v>0</v>
      </c>
      <c r="O77" s="3">
        <f t="shared" si="12"/>
        <v>0</v>
      </c>
      <c r="P77" s="1"/>
      <c r="Q77" s="1"/>
    </row>
    <row r="78" spans="2:17" ht="32.25" customHeight="1">
      <c r="B78" s="2">
        <v>22</v>
      </c>
      <c r="C78" s="1"/>
      <c r="D78" s="1"/>
      <c r="E78" s="1"/>
      <c r="F78" s="22"/>
      <c r="G78" s="1"/>
      <c r="H78" s="1"/>
      <c r="I78" s="2">
        <f t="shared" si="7"/>
        <v>0</v>
      </c>
      <c r="J78" s="5"/>
      <c r="K78" s="3">
        <f t="shared" si="8"/>
        <v>0</v>
      </c>
      <c r="L78" s="3">
        <f t="shared" si="9"/>
        <v>0</v>
      </c>
      <c r="M78" s="151">
        <f t="shared" si="10"/>
        <v>0</v>
      </c>
      <c r="N78" s="3">
        <f t="shared" si="11"/>
        <v>0</v>
      </c>
      <c r="O78" s="3">
        <f t="shared" si="12"/>
        <v>0</v>
      </c>
      <c r="P78" s="1"/>
      <c r="Q78" s="1"/>
    </row>
    <row r="79" spans="2:17" ht="32.25" customHeight="1">
      <c r="B79" s="2">
        <v>23</v>
      </c>
      <c r="C79" s="1"/>
      <c r="D79" s="1"/>
      <c r="E79" s="1"/>
      <c r="F79" s="22"/>
      <c r="G79" s="1"/>
      <c r="H79" s="1"/>
      <c r="I79" s="2">
        <f t="shared" si="7"/>
        <v>0</v>
      </c>
      <c r="J79" s="5"/>
      <c r="K79" s="3">
        <f t="shared" si="8"/>
        <v>0</v>
      </c>
      <c r="L79" s="3">
        <f t="shared" si="9"/>
        <v>0</v>
      </c>
      <c r="M79" s="151">
        <f t="shared" si="10"/>
        <v>0</v>
      </c>
      <c r="N79" s="3">
        <f t="shared" si="11"/>
        <v>0</v>
      </c>
      <c r="O79" s="3">
        <f t="shared" si="12"/>
        <v>0</v>
      </c>
      <c r="P79" s="1"/>
      <c r="Q79" s="1"/>
    </row>
    <row r="80" spans="2:17" ht="32.25" customHeight="1">
      <c r="B80" s="2">
        <v>24</v>
      </c>
      <c r="C80" s="1"/>
      <c r="D80" s="1"/>
      <c r="E80" s="1"/>
      <c r="F80" s="22"/>
      <c r="G80" s="1"/>
      <c r="H80" s="1"/>
      <c r="I80" s="2">
        <f t="shared" si="7"/>
        <v>0</v>
      </c>
      <c r="J80" s="5"/>
      <c r="K80" s="3">
        <f t="shared" si="8"/>
        <v>0</v>
      </c>
      <c r="L80" s="3">
        <f t="shared" si="9"/>
        <v>0</v>
      </c>
      <c r="M80" s="151">
        <f t="shared" si="10"/>
        <v>0</v>
      </c>
      <c r="N80" s="3">
        <f t="shared" si="11"/>
        <v>0</v>
      </c>
      <c r="O80" s="3">
        <f t="shared" si="12"/>
        <v>0</v>
      </c>
      <c r="P80" s="1"/>
      <c r="Q80" s="1"/>
    </row>
    <row r="81" spans="2:17" ht="32.25" customHeight="1" thickBot="1">
      <c r="B81" s="2">
        <v>25</v>
      </c>
      <c r="C81" s="4"/>
      <c r="D81" s="1"/>
      <c r="E81" s="4"/>
      <c r="F81" s="23"/>
      <c r="G81" s="4"/>
      <c r="H81" s="4"/>
      <c r="I81" s="2">
        <f t="shared" si="7"/>
        <v>0</v>
      </c>
      <c r="J81" s="6"/>
      <c r="K81" s="3">
        <f t="shared" si="8"/>
        <v>0</v>
      </c>
      <c r="L81" s="3">
        <f t="shared" si="9"/>
        <v>0</v>
      </c>
      <c r="M81" s="152">
        <f t="shared" si="10"/>
        <v>0</v>
      </c>
      <c r="N81" s="3">
        <f t="shared" si="11"/>
        <v>0</v>
      </c>
      <c r="O81" s="3">
        <f t="shared" si="12"/>
        <v>0</v>
      </c>
      <c r="P81" s="4"/>
      <c r="Q81" s="4"/>
    </row>
    <row r="82" spans="2:17" ht="20.100000000000001" customHeight="1" thickTop="1">
      <c r="C82" s="24" t="s">
        <v>7</v>
      </c>
      <c r="D82" s="215"/>
      <c r="E82" s="212"/>
      <c r="F82" s="212"/>
      <c r="G82" s="7" t="s">
        <v>6</v>
      </c>
      <c r="H82" s="7" t="s">
        <v>6</v>
      </c>
      <c r="I82" s="7" t="s">
        <v>6</v>
      </c>
      <c r="J82" s="7" t="s">
        <v>6</v>
      </c>
      <c r="K82" s="7" t="s">
        <v>6</v>
      </c>
      <c r="L82" s="7" t="s">
        <v>6</v>
      </c>
      <c r="M82" s="7" t="s">
        <v>6</v>
      </c>
      <c r="N82" s="7" t="s">
        <v>6</v>
      </c>
      <c r="O82" s="7" t="s">
        <v>6</v>
      </c>
      <c r="P82" s="212"/>
      <c r="Q82" s="212"/>
    </row>
    <row r="83" spans="2:17" ht="32.25" customHeight="1">
      <c r="C83" s="25">
        <f>COUNTA(C57:C81)</f>
        <v>0</v>
      </c>
      <c r="D83" s="216"/>
      <c r="E83" s="213"/>
      <c r="F83" s="213"/>
      <c r="G83" s="8">
        <f t="shared" ref="G83:O83" si="13">SUM(G57:G81)</f>
        <v>0</v>
      </c>
      <c r="H83" s="8">
        <f t="shared" si="13"/>
        <v>0</v>
      </c>
      <c r="I83" s="8">
        <f t="shared" si="13"/>
        <v>0</v>
      </c>
      <c r="J83" s="8">
        <f t="shared" si="13"/>
        <v>0</v>
      </c>
      <c r="K83" s="8">
        <f t="shared" si="13"/>
        <v>0</v>
      </c>
      <c r="L83" s="8">
        <f t="shared" si="13"/>
        <v>0</v>
      </c>
      <c r="M83" s="8">
        <f t="shared" si="13"/>
        <v>0</v>
      </c>
      <c r="N83" s="8">
        <f t="shared" si="13"/>
        <v>0</v>
      </c>
      <c r="O83" s="8">
        <f t="shared" si="13"/>
        <v>0</v>
      </c>
      <c r="P83" s="213"/>
      <c r="Q83" s="213"/>
    </row>
    <row r="84" spans="2:17" ht="32.25" customHeight="1">
      <c r="C84" s="26" t="s">
        <v>50</v>
      </c>
      <c r="D84" s="26"/>
      <c r="E84" s="27"/>
      <c r="F84" s="27"/>
      <c r="G84" s="27"/>
      <c r="H84" s="28"/>
      <c r="I84" s="28"/>
      <c r="J84" s="28"/>
      <c r="K84" s="28"/>
      <c r="L84" s="28"/>
      <c r="M84" s="28"/>
      <c r="N84" s="28"/>
      <c r="O84" s="29"/>
      <c r="P84" s="29"/>
    </row>
    <row r="85" spans="2:17" ht="17.25" customHeight="1">
      <c r="C85" s="30" t="s">
        <v>49</v>
      </c>
      <c r="D85" s="30"/>
      <c r="E85" s="30"/>
      <c r="F85" s="30"/>
      <c r="G85" s="30"/>
      <c r="H85" s="30"/>
      <c r="I85" s="30"/>
      <c r="J85" s="30"/>
      <c r="K85" s="30"/>
      <c r="L85" s="30"/>
      <c r="M85" s="30"/>
      <c r="N85" s="30"/>
    </row>
    <row r="86" spans="2:17" ht="17.25" customHeight="1">
      <c r="C86" s="30" t="s">
        <v>79</v>
      </c>
      <c r="D86" s="30"/>
      <c r="E86" s="30"/>
      <c r="F86" s="30"/>
      <c r="G86" s="30"/>
      <c r="H86" s="30"/>
      <c r="I86" s="30"/>
      <c r="J86" s="30"/>
      <c r="K86" s="30"/>
      <c r="L86" s="30"/>
      <c r="M86" s="30"/>
      <c r="N86" s="30"/>
    </row>
    <row r="87" spans="2:17" ht="17.25" customHeight="1">
      <c r="C87" s="30" t="s">
        <v>80</v>
      </c>
      <c r="D87" s="30"/>
      <c r="E87" s="30"/>
      <c r="F87" s="30"/>
      <c r="G87" s="30"/>
      <c r="H87" s="30"/>
      <c r="I87" s="30"/>
      <c r="J87" s="30"/>
      <c r="K87" s="30"/>
      <c r="L87" s="30"/>
      <c r="M87" s="30"/>
      <c r="N87" s="30"/>
    </row>
    <row r="88" spans="2:17" ht="17.25" customHeight="1">
      <c r="C88" s="30" t="s">
        <v>81</v>
      </c>
      <c r="D88" s="30"/>
      <c r="E88" s="30"/>
      <c r="F88" s="30"/>
      <c r="G88" s="30"/>
      <c r="H88" s="30"/>
      <c r="I88" s="30"/>
      <c r="J88" s="30"/>
      <c r="K88" s="30"/>
      <c r="L88" s="30"/>
      <c r="M88" s="30"/>
      <c r="N88" s="30"/>
    </row>
    <row r="89" spans="2:17" ht="17.25" customHeight="1">
      <c r="C89" s="30" t="s">
        <v>82</v>
      </c>
      <c r="D89" s="30"/>
      <c r="E89" s="30"/>
      <c r="F89" s="30"/>
      <c r="G89" s="30"/>
      <c r="H89" s="30"/>
      <c r="I89" s="30"/>
      <c r="J89" s="30"/>
      <c r="K89" s="30"/>
      <c r="L89" s="30"/>
      <c r="M89" s="30"/>
      <c r="N89" s="30"/>
    </row>
    <row r="90" spans="2:17" ht="17.25" customHeight="1">
      <c r="C90" s="30" t="s">
        <v>83</v>
      </c>
      <c r="D90" s="30"/>
      <c r="E90" s="30"/>
      <c r="F90" s="30"/>
      <c r="G90" s="30"/>
      <c r="H90" s="30"/>
      <c r="I90" s="30"/>
      <c r="J90" s="30"/>
      <c r="K90" s="30"/>
      <c r="L90" s="30"/>
      <c r="M90" s="30"/>
      <c r="N90" s="30"/>
    </row>
    <row r="91" spans="2:17" ht="17.25" customHeight="1">
      <c r="C91" s="30" t="s">
        <v>142</v>
      </c>
      <c r="D91" s="30"/>
      <c r="E91" s="30"/>
      <c r="F91" s="30"/>
      <c r="G91" s="30"/>
      <c r="H91" s="30"/>
      <c r="I91" s="30"/>
      <c r="J91" s="30"/>
      <c r="K91" s="30"/>
      <c r="L91" s="30"/>
      <c r="M91" s="30"/>
      <c r="N91" s="30"/>
    </row>
    <row r="92" spans="2:17" ht="17.25" customHeight="1">
      <c r="C92" s="30" t="s">
        <v>75</v>
      </c>
      <c r="D92" s="30"/>
      <c r="E92" s="30"/>
      <c r="F92" s="30"/>
      <c r="G92" s="30"/>
      <c r="H92" s="30"/>
      <c r="I92" s="30"/>
      <c r="J92" s="30"/>
      <c r="K92" s="30"/>
      <c r="L92" s="30"/>
      <c r="M92" s="30"/>
      <c r="N92" s="30"/>
    </row>
    <row r="93" spans="2:17" ht="17.25" customHeight="1">
      <c r="C93" s="30" t="s">
        <v>74</v>
      </c>
      <c r="D93" s="30"/>
      <c r="E93" s="30"/>
      <c r="F93" s="30"/>
      <c r="G93" s="30"/>
      <c r="H93" s="30"/>
      <c r="I93" s="30"/>
      <c r="J93" s="30"/>
      <c r="K93" s="30"/>
      <c r="L93" s="30"/>
      <c r="M93" s="30"/>
      <c r="N93" s="30"/>
    </row>
    <row r="94" spans="2:17" ht="17.25" customHeight="1">
      <c r="C94" s="30" t="s">
        <v>92</v>
      </c>
      <c r="D94" s="30"/>
      <c r="E94" s="30"/>
      <c r="F94" s="30"/>
      <c r="G94" s="30"/>
      <c r="H94" s="30"/>
      <c r="I94" s="30"/>
      <c r="J94" s="30"/>
      <c r="K94" s="41" t="s">
        <v>0</v>
      </c>
      <c r="L94" s="30"/>
      <c r="M94" s="30"/>
      <c r="N94" s="30"/>
    </row>
    <row r="95" spans="2:17" ht="17.25" customHeight="1">
      <c r="C95" s="30" t="s">
        <v>89</v>
      </c>
      <c r="D95" s="30"/>
      <c r="E95" s="30"/>
      <c r="F95" s="30"/>
      <c r="G95" s="30"/>
      <c r="H95" s="30"/>
      <c r="I95" s="30"/>
      <c r="J95" s="30"/>
      <c r="K95" s="41" t="s">
        <v>0</v>
      </c>
      <c r="L95" s="30"/>
      <c r="M95" s="30"/>
      <c r="N95" s="30"/>
    </row>
    <row r="96" spans="2:17" ht="17.25" customHeight="1">
      <c r="C96" s="30" t="s">
        <v>90</v>
      </c>
      <c r="D96" s="30"/>
      <c r="E96" s="30"/>
      <c r="F96" s="30"/>
      <c r="G96" s="30"/>
      <c r="H96" s="30"/>
      <c r="I96" s="30"/>
      <c r="J96" s="30"/>
      <c r="K96" s="41" t="s">
        <v>0</v>
      </c>
      <c r="L96" s="30"/>
      <c r="M96" s="30"/>
      <c r="N96" s="30"/>
    </row>
    <row r="97" spans="3:14" ht="17.25" customHeight="1">
      <c r="C97" s="30" t="s">
        <v>91</v>
      </c>
      <c r="D97" s="30"/>
      <c r="E97" s="30"/>
      <c r="F97" s="30"/>
      <c r="G97" s="30"/>
      <c r="H97" s="30"/>
      <c r="I97" s="30"/>
      <c r="J97" s="30"/>
      <c r="K97" s="41" t="s">
        <v>93</v>
      </c>
      <c r="L97" s="30"/>
      <c r="M97" s="30"/>
      <c r="N97" s="30"/>
    </row>
  </sheetData>
  <protectedRanges>
    <protectedRange algorithmName="SHA-512" hashValue="YKXU0RGrZaCD4JWxW8OkdBC4TduiGGfkE3BuqJO/lLJLNopxZQPq0as9WU/Pt5oqMbz0fh9/gfbtdcPpbcpf7Q==" saltValue="/8UsQTKW6UuDK7pKHmDnhw==" spinCount="100000" sqref="I57:I83 K57:O83" name="範囲2"/>
    <protectedRange algorithmName="SHA-512" hashValue="/60GFVw11a7qzgWnMK5K3Sj+Oj32g9U8F186UqtyqLeZUp8A8/wIWhxKstluGU/ExI/XCaeB8febiK5qTzeaiA==" saltValue="KJCgBFEIsrmw1diTTnJXqA==" spinCount="100000" sqref="I10:I36 K10:O36" name="範囲1"/>
  </protectedRanges>
  <mergeCells count="14">
    <mergeCell ref="B3:P3"/>
    <mergeCell ref="B5:C5"/>
    <mergeCell ref="E35:E36"/>
    <mergeCell ref="F35:F36"/>
    <mergeCell ref="P35:P36"/>
    <mergeCell ref="D35:D36"/>
    <mergeCell ref="O5:Q5"/>
    <mergeCell ref="Q35:Q36"/>
    <mergeCell ref="Q82:Q83"/>
    <mergeCell ref="B53:Q53"/>
    <mergeCell ref="E82:E83"/>
    <mergeCell ref="F82:F83"/>
    <mergeCell ref="P82:P83"/>
    <mergeCell ref="D82:D83"/>
  </mergeCells>
  <phoneticPr fontId="4"/>
  <dataValidations count="3">
    <dataValidation type="list" allowBlank="1" showInputMessage="1" showErrorMessage="1" sqref="E98:E105">
      <formula1>"国立,公立,私立"</formula1>
    </dataValidation>
    <dataValidation type="list" allowBlank="1" showInputMessage="1" showErrorMessage="1" sqref="C10:C34 C57:C81">
      <formula1>"公立,私立"</formula1>
    </dataValidation>
    <dataValidation type="list" allowBlank="1" showInputMessage="1" showErrorMessage="1" sqref="D10:D34 D57:D81">
      <formula1>"児童発達支援センター,児童発達支援事業所"</formula1>
    </dataValidation>
  </dataValidations>
  <printOptions horizontalCentered="1"/>
  <pageMargins left="0.31496062992125984" right="0.31496062992125984" top="0.35433070866141736" bottom="0.35433070866141736" header="0.31496062992125984" footer="0.31496062992125984"/>
  <pageSetup paperSize="9" scale="30"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7f1e29f5-1aa2-4ed7-a4c5-0f459278da93" xsi:nil="true"/>
    <lcf76f155ced4ddcb4097134ff3c332f xmlns="f2cb15c1-d730-4d29-811f-db69e03125d7">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82D1AFDCE7E96346BCA07D963586D1C2" ma:contentTypeVersion="10" ma:contentTypeDescription="新しいドキュメントを作成します。" ma:contentTypeScope="" ma:versionID="ccb52baf3037078955bec6eb91b39883">
  <xsd:schema xmlns:xsd="http://www.w3.org/2001/XMLSchema" xmlns:xs="http://www.w3.org/2001/XMLSchema" xmlns:p="http://schemas.microsoft.com/office/2006/metadata/properties" xmlns:ns2="f2cb15c1-d730-4d29-811f-db69e03125d7" xmlns:ns3="7f1e29f5-1aa2-4ed7-a4c5-0f459278da93" targetNamespace="http://schemas.microsoft.com/office/2006/metadata/properties" ma:root="true" ma:fieldsID="7285526d47736452ee107978e425dbcc" ns2:_="" ns3:_="">
    <xsd:import namespace="f2cb15c1-d730-4d29-811f-db69e03125d7"/>
    <xsd:import namespace="7f1e29f5-1aa2-4ed7-a4c5-0f459278da93"/>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2cb15c1-d730-4d29-811f-db69e03125d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f1e29f5-1aa2-4ed7-a4c5-0f459278da93"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7a41d66d-d143-4902-b9c6-26b6399b087a}" ma:internalName="TaxCatchAll" ma:showField="CatchAllData" ma:web="7f1e29f5-1aa2-4ed7-a4c5-0f459278da93">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824C6BD-E9E9-4BA6-AE71-820FA06C558F}">
  <ds:schemaRefs>
    <ds:schemaRef ds:uri="http://schemas.microsoft.com/sharepoint/v3/contenttype/forms"/>
  </ds:schemaRefs>
</ds:datastoreItem>
</file>

<file path=customXml/itemProps2.xml><?xml version="1.0" encoding="utf-8"?>
<ds:datastoreItem xmlns:ds="http://schemas.openxmlformats.org/officeDocument/2006/customXml" ds:itemID="{6539497A-6D32-4C45-B285-9A2C18300565}">
  <ds:schemaRefs>
    <ds:schemaRef ds:uri="f2cb15c1-d730-4d29-811f-db69e03125d7"/>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7f1e29f5-1aa2-4ed7-a4c5-0f459278da93"/>
    <ds:schemaRef ds:uri="http://www.w3.org/XML/1998/namespace"/>
    <ds:schemaRef ds:uri="http://purl.org/dc/dcmitype/"/>
  </ds:schemaRefs>
</ds:datastoreItem>
</file>

<file path=customXml/itemProps3.xml><?xml version="1.0" encoding="utf-8"?>
<ds:datastoreItem xmlns:ds="http://schemas.openxmlformats.org/officeDocument/2006/customXml" ds:itemID="{6077DF59-CDE8-46E0-95D6-82925DC8412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2cb15c1-d730-4d29-811f-db69e03125d7"/>
    <ds:schemaRef ds:uri="7f1e29f5-1aa2-4ed7-a4c5-0f459278da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送迎用バスの改修支援</vt:lpstr>
      <vt:lpstr>ICTを活用した子供の見守り支援・登降園管理システム導入支援</vt:lpstr>
      <vt:lpstr>ICTを活用した子供の見守り支援・登降園管理システム導入支援!Print_Area</vt:lpstr>
      <vt:lpstr>送迎用バスの改修支援!Print_Area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飯田 涼大(iida-shouta.jx8)</dc:creator>
  <cp:lastModifiedBy>宮城県</cp:lastModifiedBy>
  <cp:lastPrinted>2023-05-19T06:57:01Z</cp:lastPrinted>
  <dcterms:created xsi:type="dcterms:W3CDTF">2015-06-05T18:19:34Z</dcterms:created>
  <dcterms:modified xsi:type="dcterms:W3CDTF">2023-05-22T23:50:25Z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0x01010082D1AFDCE7E96346BCA07D963586D1C2</vt:lpwstr>
  </property>
  <property fmtid="{D5CDD505-2E9C-101B-9397-08002B2CF9AE}" pid="3" name="MediaServiceImageTags">
    <vt:lpwstr/>
  </property>
</Properties>
</file>