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codeName="ThisWorkbook" hidePivotFieldList="1" defaultThemeVersion="124226"/>
  <mc:AlternateContent xmlns:mc="http://schemas.openxmlformats.org/markup-compatibility/2006">
    <mc:Choice Requires="x15">
      <x15ac:absPath xmlns:x15ac="http://schemas.microsoft.com/office/spreadsheetml/2010/11/ac" url="\\172.20.16.191\Kyokai\07_中学校卒業後の状況調査\R8年度\01‗各学校へ通知\01_起案\"/>
    </mc:Choice>
  </mc:AlternateContent>
  <xr:revisionPtr revIDLastSave="0" documentId="13_ncr:1_{F1300FF2-EE0B-4B5C-9BA4-D089D27526A6}" xr6:coauthVersionLast="47" xr6:coauthVersionMax="47" xr10:uidLastSave="{00000000-0000-0000-0000-000000000000}"/>
  <workbookProtection workbookAlgorithmName="SHA-512" workbookHashValue="PQrzyNx0mXUu2jPdISdblOu8t0uT4Kf57Yh276xgHVZux9UtgNtg6Rr28fIiiFzILqWLW6vim6qx1yu58LBVzg==" workbookSaltValue="AtsYBwGPQ8chD97RyBmgJg==" workbookSpinCount="100000" lockStructure="1"/>
  <bookViews>
    <workbookView xWindow="-120" yWindow="-120" windowWidth="29040" windowHeight="15720" tabRatio="850" firstSheet="1" activeTab="1" xr2:uid="{00000000-000D-0000-FFFF-FFFF00000000}"/>
  </bookViews>
  <sheets>
    <sheet name="export data" sheetId="12" state="hidden" r:id="rId1"/>
    <sheet name="1ﾍﾟｰｼﾞ" sheetId="5" r:id="rId2"/>
    <sheet name="2ﾍﾟｰｼﾞ" sheetId="6" r:id="rId3"/>
    <sheet name="3ﾍﾟｰｼﾞ" sheetId="7" r:id="rId4"/>
    <sheet name="4ﾍﾟｰｼﾞ" sheetId="8" r:id="rId5"/>
    <sheet name="5ﾍﾟｰｼﾞ" sheetId="9" r:id="rId6"/>
    <sheet name="6ﾍﾟｰｼﾞ(参考)学校基本調査" sheetId="16" r:id="rId7"/>
    <sheet name="7ﾍﾟｰｼﾞ（エラーチェック）" sheetId="19" r:id="rId8"/>
    <sheet name="中学コード " sheetId="20" state="hidden" r:id="rId9"/>
  </sheets>
  <definedNames>
    <definedName name="_xlnm._FilterDatabase" localSheetId="0" hidden="1">'export data'!$A$1:$N$319</definedName>
    <definedName name="_xlnm._FilterDatabase" localSheetId="8" hidden="1">'中学コード '!$A$1:$N$225</definedName>
    <definedName name="aria1">'export data'!$A$1:$J$319</definedName>
    <definedName name="_xlnm.Print_Area" localSheetId="1">'1ﾍﾟｰｼﾞ'!$A$1:$AR$63</definedName>
    <definedName name="_xlnm.Print_Area" localSheetId="2">'2ﾍﾟｰｼﾞ'!$A$1:$AQ$69</definedName>
    <definedName name="_xlnm.Print_Area" localSheetId="3">'3ﾍﾟｰｼﾞ'!$A$1:$AQ$64</definedName>
    <definedName name="_xlnm.Print_Area" localSheetId="4">'4ﾍﾟｰｼﾞ'!$A$1:$AT$72</definedName>
    <definedName name="_xlnm.Print_Area" localSheetId="5">'5ﾍﾟｰｼﾞ'!$A$1:$AQ$70</definedName>
    <definedName name="_xlnm.Print_Area" localSheetId="6">'6ﾍﾟｰｼﾞ(参考)学校基本調査'!$A$1:$AO$32</definedName>
    <definedName name="_xlnm.Print_Area" localSheetId="7">'7ﾍﾟｰｼﾞ（エラーチェック）'!$A$1:$H$55</definedName>
    <definedName name="_xlnm.Print_Area" localSheetId="0">'export data'!$A$1:$N$322</definedName>
    <definedName name="_xlnm.Print_Titles" localSheetId="0">'export data'!$1:$1</definedName>
    <definedName name="Z_E0FA14D7_79E2_4DBA_B0CC_7D5B6188BCBD_.wvu.PrintArea" localSheetId="1" hidden="1">'1ﾍﾟｰｼﾞ'!$A$1:$AR$63</definedName>
    <definedName name="Z_E0FA14D7_79E2_4DBA_B0CC_7D5B6188BCBD_.wvu.PrintArea" localSheetId="2" hidden="1">'2ﾍﾟｰｼﾞ'!$A$1:$AQ$69</definedName>
    <definedName name="Z_E0FA14D7_79E2_4DBA_B0CC_7D5B6188BCBD_.wvu.PrintArea" localSheetId="3" hidden="1">'3ﾍﾟｰｼﾞ'!$A$1:$AQ$64</definedName>
    <definedName name="Z_E0FA14D7_79E2_4DBA_B0CC_7D5B6188BCBD_.wvu.PrintArea" localSheetId="4" hidden="1">'4ﾍﾟｰｼﾞ'!$A$1:$AT$69</definedName>
    <definedName name="Z_E0FA14D7_79E2_4DBA_B0CC_7D5B6188BCBD_.wvu.PrintArea" localSheetId="5" hidden="1">'5ﾍﾟｰｼﾞ'!$A$1:$AQ$70</definedName>
    <definedName name="Z_E0FA14D7_79E2_4DBA_B0CC_7D5B6188BCBD_.wvu.PrintArea" localSheetId="0" hidden="1">'export data'!$A$1:$N$319</definedName>
    <definedName name="Z_E0FA14D7_79E2_4DBA_B0CC_7D5B6188BCBD_.wvu.PrintTitles" localSheetId="0" hidden="1">'export data'!$1:$1</definedName>
    <definedName name="高等学校" localSheetId="8">#REF!</definedName>
    <definedName name="高等学校">#REF!</definedName>
    <definedName name="中等教育学校" localSheetId="8">#REF!</definedName>
    <definedName name="中等教育学校">#REF!</definedName>
  </definedNames>
  <calcPr calcId="191029"/>
  <customWorkbookViews>
    <customWorkbookView name="宮城県  - 個人用ビュー" guid="{E0FA14D7-79E2-4DBA-B0CC-7D5B6188BCBD}" mergeInterval="0" personalView="1" maximized="1" xWindow="1" yWindow="1" windowWidth="1366" windowHeight="550"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5" l="1"/>
  <c r="G264" i="12"/>
  <c r="I264" i="12" s="1"/>
  <c r="H264" i="12"/>
  <c r="I263" i="12"/>
  <c r="D264" i="12"/>
  <c r="F264" i="12" s="1"/>
  <c r="E264" i="12"/>
  <c r="D263" i="12"/>
  <c r="I24" i="5"/>
  <c r="H24" i="5"/>
  <c r="H22" i="5"/>
  <c r="P19" i="9"/>
  <c r="R18" i="9"/>
  <c r="R19" i="9" s="1"/>
  <c r="S18" i="9"/>
  <c r="P18" i="9"/>
  <c r="O18" i="9"/>
  <c r="O19" i="9" s="1"/>
  <c r="S16" i="9"/>
  <c r="R16" i="9"/>
  <c r="Q16" i="9"/>
  <c r="P16" i="9"/>
  <c r="O16" i="9"/>
  <c r="S15" i="9"/>
  <c r="R15" i="9"/>
  <c r="O14" i="9"/>
  <c r="Q15" i="9"/>
  <c r="P15" i="9"/>
  <c r="O15" i="9"/>
  <c r="P14" i="9"/>
  <c r="Q14" i="9" s="1"/>
  <c r="R14" i="9"/>
  <c r="S14" i="9"/>
  <c r="T13" i="9"/>
  <c r="S13" i="9"/>
  <c r="R13" i="9"/>
  <c r="P13" i="9"/>
  <c r="O13" i="9"/>
  <c r="T12" i="9"/>
  <c r="Q12" i="9"/>
  <c r="A263" i="12"/>
  <c r="A264" i="12"/>
  <c r="P58" i="7"/>
  <c r="O58" i="7"/>
  <c r="M58" i="7"/>
  <c r="H319" i="12"/>
  <c r="G319" i="12"/>
  <c r="E319" i="12"/>
  <c r="F319" i="12" s="1"/>
  <c r="D319" i="12"/>
  <c r="H318" i="12"/>
  <c r="G318" i="12"/>
  <c r="E318" i="12"/>
  <c r="D318" i="12"/>
  <c r="H317" i="12"/>
  <c r="G317" i="12"/>
  <c r="E317" i="12"/>
  <c r="F317" i="12" s="1"/>
  <c r="D317" i="12"/>
  <c r="H316" i="12"/>
  <c r="G316" i="12"/>
  <c r="E316" i="12"/>
  <c r="D316" i="12"/>
  <c r="H315" i="12"/>
  <c r="G315" i="12"/>
  <c r="E315" i="12"/>
  <c r="F315" i="12" s="1"/>
  <c r="D315" i="12"/>
  <c r="H314" i="12"/>
  <c r="G314" i="12"/>
  <c r="E314" i="12"/>
  <c r="D314" i="12"/>
  <c r="H313" i="12"/>
  <c r="G313" i="12"/>
  <c r="E313" i="12"/>
  <c r="D313" i="12"/>
  <c r="H312" i="12"/>
  <c r="G312" i="12"/>
  <c r="E312" i="12"/>
  <c r="D312" i="12"/>
  <c r="H311" i="12"/>
  <c r="G311" i="12"/>
  <c r="E311" i="12"/>
  <c r="F311" i="12" s="1"/>
  <c r="D311" i="12"/>
  <c r="H310" i="12"/>
  <c r="G310" i="12"/>
  <c r="E310" i="12"/>
  <c r="D310" i="12"/>
  <c r="H309" i="12"/>
  <c r="G309" i="12"/>
  <c r="E309" i="12"/>
  <c r="D309" i="12"/>
  <c r="H308" i="12"/>
  <c r="G308" i="12"/>
  <c r="E308" i="12"/>
  <c r="D308" i="12"/>
  <c r="H307" i="12"/>
  <c r="G307" i="12"/>
  <c r="E307" i="12"/>
  <c r="D307" i="12"/>
  <c r="H306" i="12"/>
  <c r="G306" i="12"/>
  <c r="E306" i="12"/>
  <c r="D306" i="12"/>
  <c r="H305" i="12"/>
  <c r="G305" i="12"/>
  <c r="E305" i="12"/>
  <c r="F305" i="12" s="1"/>
  <c r="D305" i="12"/>
  <c r="H304" i="12"/>
  <c r="G304" i="12"/>
  <c r="E304" i="12"/>
  <c r="D304" i="12"/>
  <c r="H303" i="12"/>
  <c r="G303" i="12"/>
  <c r="E303" i="12"/>
  <c r="D303" i="12"/>
  <c r="H302" i="12"/>
  <c r="G302" i="12"/>
  <c r="E302" i="12"/>
  <c r="D302" i="12"/>
  <c r="H301" i="12"/>
  <c r="G301" i="12"/>
  <c r="E301" i="12"/>
  <c r="F301" i="12" s="1"/>
  <c r="D301" i="12"/>
  <c r="H300" i="12"/>
  <c r="G300" i="12"/>
  <c r="E300" i="12"/>
  <c r="D300" i="12"/>
  <c r="H299" i="12"/>
  <c r="G299" i="12"/>
  <c r="E299" i="12"/>
  <c r="F299" i="12" s="1"/>
  <c r="D299" i="12"/>
  <c r="H298" i="12"/>
  <c r="G298" i="12"/>
  <c r="E298" i="12"/>
  <c r="D298" i="12"/>
  <c r="H297" i="12"/>
  <c r="G297" i="12"/>
  <c r="E297" i="12"/>
  <c r="D297" i="12"/>
  <c r="H296" i="12"/>
  <c r="G296" i="12"/>
  <c r="E296" i="12"/>
  <c r="D296" i="12"/>
  <c r="H295" i="12"/>
  <c r="G295" i="12"/>
  <c r="E295" i="12"/>
  <c r="F295" i="12" s="1"/>
  <c r="D295" i="12"/>
  <c r="H294" i="12"/>
  <c r="G294" i="12"/>
  <c r="E294" i="12"/>
  <c r="F294" i="12" s="1"/>
  <c r="D294" i="12"/>
  <c r="H293" i="12"/>
  <c r="G293" i="12"/>
  <c r="E293" i="12"/>
  <c r="F293" i="12" s="1"/>
  <c r="D293" i="12"/>
  <c r="H292" i="12"/>
  <c r="G292" i="12"/>
  <c r="E292" i="12"/>
  <c r="F292" i="12" s="1"/>
  <c r="D292" i="12"/>
  <c r="H291" i="12"/>
  <c r="G291" i="12"/>
  <c r="E291" i="12"/>
  <c r="D291" i="12"/>
  <c r="H290" i="12"/>
  <c r="G290" i="12"/>
  <c r="E290" i="12"/>
  <c r="F290" i="12" s="1"/>
  <c r="D290" i="12"/>
  <c r="H289" i="12"/>
  <c r="G289" i="12"/>
  <c r="E289" i="12"/>
  <c r="F289" i="12" s="1"/>
  <c r="D289" i="12"/>
  <c r="H288" i="12"/>
  <c r="G288" i="12"/>
  <c r="E288" i="12"/>
  <c r="F288" i="12" s="1"/>
  <c r="D288" i="12"/>
  <c r="H287" i="12"/>
  <c r="G287" i="12"/>
  <c r="E287" i="12"/>
  <c r="D287" i="12"/>
  <c r="H286" i="12"/>
  <c r="G286" i="12"/>
  <c r="E286" i="12"/>
  <c r="F286" i="12" s="1"/>
  <c r="D286" i="12"/>
  <c r="H285" i="12"/>
  <c r="G285" i="12"/>
  <c r="E285" i="12"/>
  <c r="F285" i="12" s="1"/>
  <c r="D285" i="12"/>
  <c r="H284" i="12"/>
  <c r="G284" i="12"/>
  <c r="E284" i="12"/>
  <c r="F284" i="12" s="1"/>
  <c r="D284" i="12"/>
  <c r="H283" i="12"/>
  <c r="G283" i="12"/>
  <c r="E283" i="12"/>
  <c r="D283" i="12"/>
  <c r="H282" i="12"/>
  <c r="G282" i="12"/>
  <c r="E282" i="12"/>
  <c r="F282" i="12" s="1"/>
  <c r="D282" i="12"/>
  <c r="H281" i="12"/>
  <c r="G281" i="12"/>
  <c r="E281" i="12"/>
  <c r="D281" i="12"/>
  <c r="H280" i="12"/>
  <c r="G280" i="12"/>
  <c r="E280" i="12"/>
  <c r="F280" i="12" s="1"/>
  <c r="D280" i="12"/>
  <c r="H279" i="12"/>
  <c r="G279" i="12"/>
  <c r="E279" i="12"/>
  <c r="F279" i="12" s="1"/>
  <c r="D279" i="12"/>
  <c r="H278" i="12"/>
  <c r="G278" i="12"/>
  <c r="E278" i="12"/>
  <c r="F278" i="12" s="1"/>
  <c r="D278" i="12"/>
  <c r="H277" i="12"/>
  <c r="G277" i="12"/>
  <c r="E277" i="12"/>
  <c r="F277" i="12" s="1"/>
  <c r="D277" i="12"/>
  <c r="H276" i="12"/>
  <c r="G276" i="12"/>
  <c r="E276" i="12"/>
  <c r="F276" i="12" s="1"/>
  <c r="D276" i="12"/>
  <c r="H275" i="12"/>
  <c r="G275" i="12"/>
  <c r="E275" i="12"/>
  <c r="D275" i="12"/>
  <c r="H274" i="12"/>
  <c r="G274" i="12"/>
  <c r="E274" i="12"/>
  <c r="F274" i="12" s="1"/>
  <c r="D274" i="12"/>
  <c r="H273" i="12"/>
  <c r="G273" i="12"/>
  <c r="E273" i="12"/>
  <c r="F273" i="12" s="1"/>
  <c r="D273" i="12"/>
  <c r="H272" i="12"/>
  <c r="G272" i="12"/>
  <c r="E272" i="12"/>
  <c r="F272" i="12" s="1"/>
  <c r="D272" i="12"/>
  <c r="H271" i="12"/>
  <c r="G271" i="12"/>
  <c r="E271" i="12"/>
  <c r="F271" i="12" s="1"/>
  <c r="D271" i="12"/>
  <c r="H270" i="12"/>
  <c r="G270" i="12"/>
  <c r="E270" i="12"/>
  <c r="F270" i="12" s="1"/>
  <c r="D270" i="12"/>
  <c r="H269" i="12"/>
  <c r="G269" i="12"/>
  <c r="E269" i="12"/>
  <c r="F269" i="12" s="1"/>
  <c r="D269" i="12"/>
  <c r="H268" i="12"/>
  <c r="G268" i="12"/>
  <c r="E268" i="12"/>
  <c r="F268" i="12" s="1"/>
  <c r="D268" i="12"/>
  <c r="H267" i="12"/>
  <c r="G267" i="12"/>
  <c r="E267" i="12"/>
  <c r="D267" i="12"/>
  <c r="H266" i="12"/>
  <c r="G266" i="12"/>
  <c r="E266" i="12"/>
  <c r="F266" i="12" s="1"/>
  <c r="D266" i="12"/>
  <c r="H265" i="12"/>
  <c r="G265" i="12"/>
  <c r="E265" i="12"/>
  <c r="D265" i="12"/>
  <c r="H263" i="12"/>
  <c r="G263" i="12"/>
  <c r="E263" i="12"/>
  <c r="H262" i="12"/>
  <c r="G262" i="12"/>
  <c r="E262" i="12"/>
  <c r="F262" i="12" s="1"/>
  <c r="D262" i="12"/>
  <c r="H261" i="12"/>
  <c r="G261" i="12"/>
  <c r="E261" i="12"/>
  <c r="F261" i="12" s="1"/>
  <c r="D261" i="12"/>
  <c r="H260" i="12"/>
  <c r="G260" i="12"/>
  <c r="E260" i="12"/>
  <c r="D260" i="12"/>
  <c r="H259" i="12"/>
  <c r="G259" i="12"/>
  <c r="E259" i="12"/>
  <c r="F259" i="12" s="1"/>
  <c r="D259" i="12"/>
  <c r="H258" i="12"/>
  <c r="G258" i="12"/>
  <c r="E258" i="12"/>
  <c r="D258" i="12"/>
  <c r="F258" i="12" s="1"/>
  <c r="H257" i="12"/>
  <c r="G257" i="12"/>
  <c r="E257" i="12"/>
  <c r="F257" i="12" s="1"/>
  <c r="D257" i="12"/>
  <c r="H256" i="12"/>
  <c r="G256" i="12"/>
  <c r="E256" i="12"/>
  <c r="D256" i="12"/>
  <c r="H255" i="12"/>
  <c r="G255" i="12"/>
  <c r="E255" i="12"/>
  <c r="F255" i="12" s="1"/>
  <c r="D255" i="12"/>
  <c r="H254" i="12"/>
  <c r="G254" i="12"/>
  <c r="E254" i="12"/>
  <c r="D254" i="12"/>
  <c r="H253" i="12"/>
  <c r="G253" i="12"/>
  <c r="E253" i="12"/>
  <c r="F253" i="12" s="1"/>
  <c r="D253" i="12"/>
  <c r="H252" i="12"/>
  <c r="G252" i="12"/>
  <c r="E252" i="12"/>
  <c r="D252" i="12"/>
  <c r="H251" i="12"/>
  <c r="G251" i="12"/>
  <c r="E251" i="12"/>
  <c r="F251" i="12" s="1"/>
  <c r="D251" i="12"/>
  <c r="H250" i="12"/>
  <c r="G250" i="12"/>
  <c r="E250" i="12"/>
  <c r="D250" i="12"/>
  <c r="H249" i="12"/>
  <c r="G249" i="12"/>
  <c r="E249" i="12"/>
  <c r="F249" i="12" s="1"/>
  <c r="D249" i="12"/>
  <c r="H248" i="12"/>
  <c r="G248" i="12"/>
  <c r="E248" i="12"/>
  <c r="D248" i="12"/>
  <c r="F248" i="12" s="1"/>
  <c r="H247" i="12"/>
  <c r="G247" i="12"/>
  <c r="E247" i="12"/>
  <c r="F247" i="12" s="1"/>
  <c r="D247" i="12"/>
  <c r="H246" i="12"/>
  <c r="G246" i="12"/>
  <c r="E246" i="12"/>
  <c r="D246" i="12"/>
  <c r="H245" i="12"/>
  <c r="G245" i="12"/>
  <c r="E245" i="12"/>
  <c r="F245" i="12" s="1"/>
  <c r="D245" i="12"/>
  <c r="H244" i="12"/>
  <c r="G244" i="12"/>
  <c r="E244" i="12"/>
  <c r="D244" i="12"/>
  <c r="H243" i="12"/>
  <c r="G243" i="12"/>
  <c r="E243" i="12"/>
  <c r="F243" i="12" s="1"/>
  <c r="D243" i="12"/>
  <c r="H242" i="12"/>
  <c r="G242" i="12"/>
  <c r="E242" i="12"/>
  <c r="D242" i="12"/>
  <c r="F242" i="12" s="1"/>
  <c r="H241" i="12"/>
  <c r="G241" i="12"/>
  <c r="E241" i="12"/>
  <c r="F241" i="12" s="1"/>
  <c r="D241" i="12"/>
  <c r="H240" i="12"/>
  <c r="G240" i="12"/>
  <c r="E240" i="12"/>
  <c r="D240" i="12"/>
  <c r="H239" i="12"/>
  <c r="G239" i="12"/>
  <c r="E239" i="12"/>
  <c r="F239" i="12" s="1"/>
  <c r="D239" i="12"/>
  <c r="H238" i="12"/>
  <c r="G238" i="12"/>
  <c r="E238" i="12"/>
  <c r="D238" i="12"/>
  <c r="H237" i="12"/>
  <c r="G237" i="12"/>
  <c r="E237" i="12"/>
  <c r="F237" i="12" s="1"/>
  <c r="D237" i="12"/>
  <c r="H236" i="12"/>
  <c r="G236" i="12"/>
  <c r="E236" i="12"/>
  <c r="D236" i="12"/>
  <c r="H235" i="12"/>
  <c r="G235" i="12"/>
  <c r="E235" i="12"/>
  <c r="F235" i="12" s="1"/>
  <c r="D235" i="12"/>
  <c r="H234" i="12"/>
  <c r="G234" i="12"/>
  <c r="E234" i="12"/>
  <c r="D234" i="12"/>
  <c r="H233" i="12"/>
  <c r="G233" i="12"/>
  <c r="E233" i="12"/>
  <c r="F233" i="12" s="1"/>
  <c r="D233" i="12"/>
  <c r="H232" i="12"/>
  <c r="G232" i="12"/>
  <c r="E232" i="12"/>
  <c r="D232" i="12"/>
  <c r="F232" i="12" s="1"/>
  <c r="H231" i="12"/>
  <c r="G231" i="12"/>
  <c r="E231" i="12"/>
  <c r="F231" i="12" s="1"/>
  <c r="D231" i="12"/>
  <c r="H230" i="12"/>
  <c r="G230" i="12"/>
  <c r="E230" i="12"/>
  <c r="D230" i="12"/>
  <c r="H229" i="12"/>
  <c r="G229" i="12"/>
  <c r="E229" i="12"/>
  <c r="F229" i="12" s="1"/>
  <c r="D229" i="12"/>
  <c r="H228" i="12"/>
  <c r="G228" i="12"/>
  <c r="E228" i="12"/>
  <c r="D228" i="12"/>
  <c r="H227" i="12"/>
  <c r="G227" i="12"/>
  <c r="E227" i="12"/>
  <c r="F227" i="12" s="1"/>
  <c r="D227" i="12"/>
  <c r="H226" i="12"/>
  <c r="G226" i="12"/>
  <c r="E226" i="12"/>
  <c r="D226" i="12"/>
  <c r="F226" i="12" s="1"/>
  <c r="H225" i="12"/>
  <c r="G225" i="12"/>
  <c r="E225" i="12"/>
  <c r="F225" i="12" s="1"/>
  <c r="D225" i="12"/>
  <c r="H224" i="12"/>
  <c r="G224" i="12"/>
  <c r="E224" i="12"/>
  <c r="D224" i="12"/>
  <c r="H223" i="12"/>
  <c r="G223" i="12"/>
  <c r="E223" i="12"/>
  <c r="F223" i="12" s="1"/>
  <c r="D223" i="12"/>
  <c r="H222" i="12"/>
  <c r="G222" i="12"/>
  <c r="E222" i="12"/>
  <c r="D222" i="12"/>
  <c r="H221" i="12"/>
  <c r="G221" i="12"/>
  <c r="E221" i="12"/>
  <c r="F221" i="12" s="1"/>
  <c r="D221" i="12"/>
  <c r="H220" i="12"/>
  <c r="G220" i="12"/>
  <c r="E220" i="12"/>
  <c r="D220" i="12"/>
  <c r="H219" i="12"/>
  <c r="G219" i="12"/>
  <c r="E219" i="12"/>
  <c r="F219" i="12" s="1"/>
  <c r="D219" i="12"/>
  <c r="H218" i="12"/>
  <c r="G218" i="12"/>
  <c r="E218" i="12"/>
  <c r="D218" i="12"/>
  <c r="H217" i="12"/>
  <c r="G217" i="12"/>
  <c r="E217" i="12"/>
  <c r="F217" i="12" s="1"/>
  <c r="D217" i="12"/>
  <c r="H216" i="12"/>
  <c r="G216" i="12"/>
  <c r="E216" i="12"/>
  <c r="D216" i="12"/>
  <c r="F216" i="12" s="1"/>
  <c r="H215" i="12"/>
  <c r="G215" i="12"/>
  <c r="E215" i="12"/>
  <c r="F215" i="12" s="1"/>
  <c r="D215" i="12"/>
  <c r="H214" i="12"/>
  <c r="G214" i="12"/>
  <c r="E214" i="12"/>
  <c r="D214" i="12"/>
  <c r="H213" i="12"/>
  <c r="G213" i="12"/>
  <c r="E213" i="12"/>
  <c r="F213" i="12" s="1"/>
  <c r="D213" i="12"/>
  <c r="H212" i="12"/>
  <c r="G212" i="12"/>
  <c r="E212" i="12"/>
  <c r="D212" i="12"/>
  <c r="H211" i="12"/>
  <c r="G211" i="12"/>
  <c r="E211" i="12"/>
  <c r="F211" i="12" s="1"/>
  <c r="D211" i="12"/>
  <c r="H210" i="12"/>
  <c r="G210" i="12"/>
  <c r="E210" i="12"/>
  <c r="D210" i="12"/>
  <c r="F210" i="12" s="1"/>
  <c r="H209" i="12"/>
  <c r="G209" i="12"/>
  <c r="E209" i="12"/>
  <c r="F209" i="12" s="1"/>
  <c r="D209" i="12"/>
  <c r="H208" i="12"/>
  <c r="G208" i="12"/>
  <c r="E208" i="12"/>
  <c r="D208" i="12"/>
  <c r="H207" i="12"/>
  <c r="G207" i="12"/>
  <c r="E207" i="12"/>
  <c r="F207" i="12" s="1"/>
  <c r="D207" i="12"/>
  <c r="H206" i="12"/>
  <c r="G206" i="12"/>
  <c r="E206" i="12"/>
  <c r="D206" i="12"/>
  <c r="H205" i="12"/>
  <c r="G205" i="12"/>
  <c r="E205" i="12"/>
  <c r="F205" i="12" s="1"/>
  <c r="D205" i="12"/>
  <c r="H204" i="12"/>
  <c r="G204" i="12"/>
  <c r="E204" i="12"/>
  <c r="D204" i="12"/>
  <c r="H203" i="12"/>
  <c r="G203" i="12"/>
  <c r="E203" i="12"/>
  <c r="F203" i="12" s="1"/>
  <c r="D203" i="12"/>
  <c r="H202" i="12"/>
  <c r="G202" i="12"/>
  <c r="E202" i="12"/>
  <c r="D202" i="12"/>
  <c r="H201" i="12"/>
  <c r="G201" i="12"/>
  <c r="E201" i="12"/>
  <c r="F201" i="12" s="1"/>
  <c r="D201" i="12"/>
  <c r="H200" i="12"/>
  <c r="G200" i="12"/>
  <c r="E200" i="12"/>
  <c r="D200" i="12"/>
  <c r="F200" i="12" s="1"/>
  <c r="H199" i="12"/>
  <c r="G199" i="12"/>
  <c r="E199" i="12"/>
  <c r="F199" i="12" s="1"/>
  <c r="D199" i="12"/>
  <c r="H198" i="12"/>
  <c r="G198" i="12"/>
  <c r="E198" i="12"/>
  <c r="D198" i="12"/>
  <c r="H197" i="12"/>
  <c r="G197" i="12"/>
  <c r="E197" i="12"/>
  <c r="F197" i="12" s="1"/>
  <c r="D197" i="12"/>
  <c r="H196" i="12"/>
  <c r="G196" i="12"/>
  <c r="E196" i="12"/>
  <c r="D196" i="12"/>
  <c r="H195" i="12"/>
  <c r="G195" i="12"/>
  <c r="E195" i="12"/>
  <c r="F195" i="12" s="1"/>
  <c r="D195" i="12"/>
  <c r="H194" i="12"/>
  <c r="G194" i="12"/>
  <c r="E194" i="12"/>
  <c r="D194" i="12"/>
  <c r="F194" i="12" s="1"/>
  <c r="H193" i="12"/>
  <c r="G193" i="12"/>
  <c r="E193" i="12"/>
  <c r="F193" i="12" s="1"/>
  <c r="D193" i="12"/>
  <c r="H192" i="12"/>
  <c r="G192" i="12"/>
  <c r="E192" i="12"/>
  <c r="D192" i="12"/>
  <c r="H191" i="12"/>
  <c r="G191" i="12"/>
  <c r="E191" i="12"/>
  <c r="F191" i="12" s="1"/>
  <c r="D191" i="12"/>
  <c r="H190" i="12"/>
  <c r="G190" i="12"/>
  <c r="E190" i="12"/>
  <c r="D190" i="12"/>
  <c r="H189" i="12"/>
  <c r="G189" i="12"/>
  <c r="E189" i="12"/>
  <c r="F189" i="12" s="1"/>
  <c r="D189" i="12"/>
  <c r="H188" i="12"/>
  <c r="G188" i="12"/>
  <c r="E188" i="12"/>
  <c r="D188" i="12"/>
  <c r="H187" i="12"/>
  <c r="G187" i="12"/>
  <c r="E187" i="12"/>
  <c r="F187" i="12" s="1"/>
  <c r="D187" i="12"/>
  <c r="H186" i="12"/>
  <c r="G186" i="12"/>
  <c r="E186" i="12"/>
  <c r="D186" i="12"/>
  <c r="H185" i="12"/>
  <c r="G185" i="12"/>
  <c r="E185" i="12"/>
  <c r="F185" i="12" s="1"/>
  <c r="D185" i="12"/>
  <c r="H184" i="12"/>
  <c r="G184" i="12"/>
  <c r="E184" i="12"/>
  <c r="D184" i="12"/>
  <c r="F184" i="12" s="1"/>
  <c r="H183" i="12"/>
  <c r="G183" i="12"/>
  <c r="E183" i="12"/>
  <c r="F183" i="12" s="1"/>
  <c r="D183" i="12"/>
  <c r="H182" i="12"/>
  <c r="G182" i="12"/>
  <c r="E182" i="12"/>
  <c r="D182" i="12"/>
  <c r="H181" i="12"/>
  <c r="G181" i="12"/>
  <c r="E181" i="12"/>
  <c r="F181" i="12" s="1"/>
  <c r="D181" i="12"/>
  <c r="H180" i="12"/>
  <c r="G180" i="12"/>
  <c r="E180" i="12"/>
  <c r="D180" i="12"/>
  <c r="H179" i="12"/>
  <c r="G179" i="12"/>
  <c r="E179" i="12"/>
  <c r="F179" i="12" s="1"/>
  <c r="D179" i="12"/>
  <c r="H178" i="12"/>
  <c r="G178" i="12"/>
  <c r="E178" i="12"/>
  <c r="D178" i="12"/>
  <c r="F178" i="12" s="1"/>
  <c r="H177" i="12"/>
  <c r="G177" i="12"/>
  <c r="E177" i="12"/>
  <c r="F177" i="12" s="1"/>
  <c r="D177" i="12"/>
  <c r="H176" i="12"/>
  <c r="G176" i="12"/>
  <c r="E176" i="12"/>
  <c r="D176" i="12"/>
  <c r="H175" i="12"/>
  <c r="G175" i="12"/>
  <c r="E175" i="12"/>
  <c r="F175" i="12" s="1"/>
  <c r="D175" i="12"/>
  <c r="H174" i="12"/>
  <c r="G174" i="12"/>
  <c r="E174" i="12"/>
  <c r="D174" i="12"/>
  <c r="H173" i="12"/>
  <c r="G173" i="12"/>
  <c r="E173" i="12"/>
  <c r="F173" i="12" s="1"/>
  <c r="D173" i="12"/>
  <c r="H172" i="12"/>
  <c r="G172" i="12"/>
  <c r="E172" i="12"/>
  <c r="D172" i="12"/>
  <c r="H171" i="12"/>
  <c r="G171" i="12"/>
  <c r="E171" i="12"/>
  <c r="F171" i="12" s="1"/>
  <c r="D171" i="12"/>
  <c r="H170" i="12"/>
  <c r="G170" i="12"/>
  <c r="E170" i="12"/>
  <c r="D170" i="12"/>
  <c r="H169" i="12"/>
  <c r="G169" i="12"/>
  <c r="E169" i="12"/>
  <c r="F169" i="12" s="1"/>
  <c r="D169" i="12"/>
  <c r="H168" i="12"/>
  <c r="G168" i="12"/>
  <c r="E168" i="12"/>
  <c r="D168" i="12"/>
  <c r="F168" i="12" s="1"/>
  <c r="H167" i="12"/>
  <c r="G167" i="12"/>
  <c r="E167" i="12"/>
  <c r="F167" i="12" s="1"/>
  <c r="D167" i="12"/>
  <c r="H166" i="12"/>
  <c r="G166" i="12"/>
  <c r="E166" i="12"/>
  <c r="D166" i="12"/>
  <c r="H165" i="12"/>
  <c r="G165" i="12"/>
  <c r="E165" i="12"/>
  <c r="F165" i="12" s="1"/>
  <c r="D165" i="12"/>
  <c r="H164" i="12"/>
  <c r="G164" i="12"/>
  <c r="E164" i="12"/>
  <c r="D164" i="12"/>
  <c r="H163" i="12"/>
  <c r="G163" i="12"/>
  <c r="E163" i="12"/>
  <c r="F163" i="12" s="1"/>
  <c r="D163" i="12"/>
  <c r="H162" i="12"/>
  <c r="G162" i="12"/>
  <c r="E162" i="12"/>
  <c r="D162" i="12"/>
  <c r="F162" i="12" s="1"/>
  <c r="H161" i="12"/>
  <c r="G161" i="12"/>
  <c r="E161" i="12"/>
  <c r="D161" i="12"/>
  <c r="H160" i="12"/>
  <c r="G160" i="12"/>
  <c r="E160" i="12"/>
  <c r="D160" i="12"/>
  <c r="H159" i="12"/>
  <c r="G159" i="12"/>
  <c r="E159" i="12"/>
  <c r="D159" i="12"/>
  <c r="H158" i="12"/>
  <c r="G158" i="12"/>
  <c r="E158" i="12"/>
  <c r="D158" i="12"/>
  <c r="H157" i="12"/>
  <c r="G157" i="12"/>
  <c r="E157" i="12"/>
  <c r="D157" i="12"/>
  <c r="H156" i="12"/>
  <c r="G156" i="12"/>
  <c r="E156" i="12"/>
  <c r="D156" i="12"/>
  <c r="H155" i="12"/>
  <c r="G155" i="12"/>
  <c r="E155" i="12"/>
  <c r="D155" i="12"/>
  <c r="H154" i="12"/>
  <c r="G154" i="12"/>
  <c r="E154" i="12"/>
  <c r="D154" i="12"/>
  <c r="H153" i="12"/>
  <c r="G153" i="12"/>
  <c r="E153" i="12"/>
  <c r="D153" i="12"/>
  <c r="H152" i="12"/>
  <c r="G152" i="12"/>
  <c r="E152" i="12"/>
  <c r="D152" i="12"/>
  <c r="F152" i="12" s="1"/>
  <c r="H151" i="12"/>
  <c r="G151" i="12"/>
  <c r="E151" i="12"/>
  <c r="D151" i="12"/>
  <c r="H150" i="12"/>
  <c r="G150" i="12"/>
  <c r="E150" i="12"/>
  <c r="D150" i="12"/>
  <c r="F150" i="12" s="1"/>
  <c r="H149" i="12"/>
  <c r="G149" i="12"/>
  <c r="E149" i="12"/>
  <c r="D149" i="12"/>
  <c r="H148" i="12"/>
  <c r="G148" i="12"/>
  <c r="E148" i="12"/>
  <c r="D148" i="12"/>
  <c r="F148" i="12" s="1"/>
  <c r="H147" i="12"/>
  <c r="G147" i="12"/>
  <c r="E147" i="12"/>
  <c r="D147" i="12"/>
  <c r="H146" i="12"/>
  <c r="G146" i="12"/>
  <c r="E146" i="12"/>
  <c r="D146" i="12"/>
  <c r="F146" i="12" s="1"/>
  <c r="H145" i="12"/>
  <c r="G145" i="12"/>
  <c r="E145" i="12"/>
  <c r="D145" i="12"/>
  <c r="H144" i="12"/>
  <c r="G144" i="12"/>
  <c r="E144" i="12"/>
  <c r="D144" i="12"/>
  <c r="H143" i="12"/>
  <c r="G143" i="12"/>
  <c r="E143" i="12"/>
  <c r="D143" i="12"/>
  <c r="H142" i="12"/>
  <c r="G142" i="12"/>
  <c r="E142" i="12"/>
  <c r="D142" i="12"/>
  <c r="H141" i="12"/>
  <c r="G141" i="12"/>
  <c r="E141" i="12"/>
  <c r="D141" i="12"/>
  <c r="H140" i="12"/>
  <c r="G140" i="12"/>
  <c r="E140" i="12"/>
  <c r="D140" i="12"/>
  <c r="F140" i="12" s="1"/>
  <c r="H139" i="12"/>
  <c r="G139" i="12"/>
  <c r="E139" i="12"/>
  <c r="D139" i="12"/>
  <c r="H138" i="12"/>
  <c r="G138" i="12"/>
  <c r="E138" i="12"/>
  <c r="D138" i="12"/>
  <c r="H137" i="12"/>
  <c r="G137" i="12"/>
  <c r="E137" i="12"/>
  <c r="D137" i="12"/>
  <c r="H136" i="12"/>
  <c r="G136" i="12"/>
  <c r="E136" i="12"/>
  <c r="D136" i="12"/>
  <c r="H135" i="12"/>
  <c r="G135" i="12"/>
  <c r="E135" i="12"/>
  <c r="D135" i="12"/>
  <c r="H134" i="12"/>
  <c r="G134" i="12"/>
  <c r="E134" i="12"/>
  <c r="D134" i="12"/>
  <c r="F134" i="12" s="1"/>
  <c r="H133" i="12"/>
  <c r="G133" i="12"/>
  <c r="E133" i="12"/>
  <c r="D133" i="12"/>
  <c r="H132" i="12"/>
  <c r="G132" i="12"/>
  <c r="E132" i="12"/>
  <c r="D132" i="12"/>
  <c r="F132" i="12" s="1"/>
  <c r="H131" i="12"/>
  <c r="G131" i="12"/>
  <c r="E131" i="12"/>
  <c r="D131" i="12"/>
  <c r="H130" i="12"/>
  <c r="G130" i="12"/>
  <c r="E130" i="12"/>
  <c r="D130" i="12"/>
  <c r="F130" i="12" s="1"/>
  <c r="H129" i="12"/>
  <c r="G129" i="12"/>
  <c r="E129" i="12"/>
  <c r="D129" i="12"/>
  <c r="H128" i="12"/>
  <c r="G128" i="12"/>
  <c r="E128" i="12"/>
  <c r="D128" i="12"/>
  <c r="H127" i="12"/>
  <c r="G127" i="12"/>
  <c r="E127" i="12"/>
  <c r="D127" i="12"/>
  <c r="H126" i="12"/>
  <c r="G126" i="12"/>
  <c r="E126" i="12"/>
  <c r="D126" i="12"/>
  <c r="H125" i="12"/>
  <c r="G125" i="12"/>
  <c r="E125" i="12"/>
  <c r="D125" i="12"/>
  <c r="H124" i="12"/>
  <c r="G124" i="12"/>
  <c r="E124" i="12"/>
  <c r="D124" i="12"/>
  <c r="F124" i="12" s="1"/>
  <c r="H123" i="12"/>
  <c r="G123" i="12"/>
  <c r="E123" i="12"/>
  <c r="D123" i="12"/>
  <c r="H122" i="12"/>
  <c r="G122" i="12"/>
  <c r="E122" i="12"/>
  <c r="D122" i="12"/>
  <c r="F122" i="12" s="1"/>
  <c r="H121" i="12"/>
  <c r="G121" i="12"/>
  <c r="E121" i="12"/>
  <c r="D121" i="12"/>
  <c r="H120" i="12"/>
  <c r="G120" i="12"/>
  <c r="E120" i="12"/>
  <c r="D120" i="12"/>
  <c r="H119" i="12"/>
  <c r="G119" i="12"/>
  <c r="E119" i="12"/>
  <c r="D119" i="12"/>
  <c r="H118" i="12"/>
  <c r="G118" i="12"/>
  <c r="E118" i="12"/>
  <c r="D118" i="12"/>
  <c r="F118" i="12" s="1"/>
  <c r="H117" i="12"/>
  <c r="G117" i="12"/>
  <c r="E117" i="12"/>
  <c r="D117" i="12"/>
  <c r="H116" i="12"/>
  <c r="G116" i="12"/>
  <c r="E116" i="12"/>
  <c r="D116" i="12"/>
  <c r="F116" i="12" s="1"/>
  <c r="H115" i="12"/>
  <c r="G115" i="12"/>
  <c r="E115" i="12"/>
  <c r="D115" i="12"/>
  <c r="H114" i="12"/>
  <c r="G114" i="12"/>
  <c r="E114" i="12"/>
  <c r="D114" i="12"/>
  <c r="F114" i="12" s="1"/>
  <c r="H113" i="12"/>
  <c r="G113" i="12"/>
  <c r="E113" i="12"/>
  <c r="D113" i="12"/>
  <c r="H112" i="12"/>
  <c r="G112" i="12"/>
  <c r="E112" i="12"/>
  <c r="D112" i="12"/>
  <c r="H111" i="12"/>
  <c r="G111" i="12"/>
  <c r="E111" i="12"/>
  <c r="D111" i="12"/>
  <c r="H110" i="12"/>
  <c r="G110" i="12"/>
  <c r="E110" i="12"/>
  <c r="D110" i="12"/>
  <c r="F110" i="12" s="1"/>
  <c r="H109" i="12"/>
  <c r="G109" i="12"/>
  <c r="E109" i="12"/>
  <c r="D109" i="12"/>
  <c r="H108" i="12"/>
  <c r="G108" i="12"/>
  <c r="E108" i="12"/>
  <c r="D108" i="12"/>
  <c r="H107" i="12"/>
  <c r="G107" i="12"/>
  <c r="E107" i="12"/>
  <c r="D107" i="12"/>
  <c r="H106" i="12"/>
  <c r="G106" i="12"/>
  <c r="E106" i="12"/>
  <c r="D106" i="12"/>
  <c r="F106" i="12" s="1"/>
  <c r="H105" i="12"/>
  <c r="G105" i="12"/>
  <c r="E105" i="12"/>
  <c r="D105" i="12"/>
  <c r="H104" i="12"/>
  <c r="G104" i="12"/>
  <c r="E104" i="12"/>
  <c r="D104" i="12"/>
  <c r="H103" i="12"/>
  <c r="G103" i="12"/>
  <c r="E103" i="12"/>
  <c r="D103" i="12"/>
  <c r="H102" i="12"/>
  <c r="G102" i="12"/>
  <c r="E102" i="12"/>
  <c r="D102" i="12"/>
  <c r="F102" i="12" s="1"/>
  <c r="H101" i="12"/>
  <c r="G101" i="12"/>
  <c r="E101" i="12"/>
  <c r="F101" i="12" s="1"/>
  <c r="D101" i="12"/>
  <c r="H100" i="12"/>
  <c r="G100" i="12"/>
  <c r="E100" i="12"/>
  <c r="D100" i="12"/>
  <c r="H99" i="12"/>
  <c r="G99" i="12"/>
  <c r="E99" i="12"/>
  <c r="F99" i="12" s="1"/>
  <c r="D99" i="12"/>
  <c r="H98" i="12"/>
  <c r="G98" i="12"/>
  <c r="E98" i="12"/>
  <c r="D98" i="12"/>
  <c r="H97" i="12"/>
  <c r="G97" i="12"/>
  <c r="E97" i="12"/>
  <c r="F97" i="12" s="1"/>
  <c r="D97" i="12"/>
  <c r="H96" i="12"/>
  <c r="G96" i="12"/>
  <c r="E96" i="12"/>
  <c r="D96" i="12"/>
  <c r="F96" i="12" s="1"/>
  <c r="H95" i="12"/>
  <c r="G95" i="12"/>
  <c r="E95" i="12"/>
  <c r="F95" i="12" s="1"/>
  <c r="D95" i="12"/>
  <c r="H94" i="12"/>
  <c r="G94" i="12"/>
  <c r="E94" i="12"/>
  <c r="D94" i="12"/>
  <c r="H93" i="12"/>
  <c r="G93" i="12"/>
  <c r="E93" i="12"/>
  <c r="F93" i="12" s="1"/>
  <c r="D93" i="12"/>
  <c r="H92" i="12"/>
  <c r="G92" i="12"/>
  <c r="E92" i="12"/>
  <c r="D92" i="12"/>
  <c r="H91" i="12"/>
  <c r="G91" i="12"/>
  <c r="E91" i="12"/>
  <c r="F91" i="12" s="1"/>
  <c r="D91" i="12"/>
  <c r="H90" i="12"/>
  <c r="G90" i="12"/>
  <c r="E90" i="12"/>
  <c r="D90" i="12"/>
  <c r="F90" i="12" s="1"/>
  <c r="H89" i="12"/>
  <c r="G89" i="12"/>
  <c r="E89" i="12"/>
  <c r="F89" i="12" s="1"/>
  <c r="D89" i="12"/>
  <c r="H88" i="12"/>
  <c r="G88" i="12"/>
  <c r="E88" i="12"/>
  <c r="D88" i="12"/>
  <c r="H87" i="12"/>
  <c r="G87" i="12"/>
  <c r="E87" i="12"/>
  <c r="F87" i="12" s="1"/>
  <c r="D87" i="12"/>
  <c r="H86" i="12"/>
  <c r="G86" i="12"/>
  <c r="E86" i="12"/>
  <c r="D86" i="12"/>
  <c r="H85" i="12"/>
  <c r="G85" i="12"/>
  <c r="E85" i="12"/>
  <c r="F85" i="12" s="1"/>
  <c r="D85" i="12"/>
  <c r="H84" i="12"/>
  <c r="G84" i="12"/>
  <c r="E84" i="12"/>
  <c r="D84" i="12"/>
  <c r="H83" i="12"/>
  <c r="G83" i="12"/>
  <c r="E83" i="12"/>
  <c r="F83" i="12" s="1"/>
  <c r="D83" i="12"/>
  <c r="H82" i="12"/>
  <c r="G82" i="12"/>
  <c r="E82" i="12"/>
  <c r="D82" i="12"/>
  <c r="H81" i="12"/>
  <c r="G81" i="12"/>
  <c r="E81" i="12"/>
  <c r="F81" i="12" s="1"/>
  <c r="D81" i="12"/>
  <c r="H80" i="12"/>
  <c r="G80" i="12"/>
  <c r="E80" i="12"/>
  <c r="D80" i="12"/>
  <c r="F80" i="12" s="1"/>
  <c r="H79" i="12"/>
  <c r="G79" i="12"/>
  <c r="E79" i="12"/>
  <c r="F79" i="12" s="1"/>
  <c r="D79" i="12"/>
  <c r="H78" i="12"/>
  <c r="G78" i="12"/>
  <c r="E78" i="12"/>
  <c r="D78" i="12"/>
  <c r="H77" i="12"/>
  <c r="G77" i="12"/>
  <c r="E77" i="12"/>
  <c r="F77" i="12" s="1"/>
  <c r="D77" i="12"/>
  <c r="H76" i="12"/>
  <c r="G76" i="12"/>
  <c r="E76" i="12"/>
  <c r="D76" i="12"/>
  <c r="H75" i="12"/>
  <c r="G75" i="12"/>
  <c r="E75" i="12"/>
  <c r="F75" i="12" s="1"/>
  <c r="D75" i="12"/>
  <c r="H74" i="12"/>
  <c r="G74" i="12"/>
  <c r="E74" i="12"/>
  <c r="D74" i="12"/>
  <c r="F74" i="12" s="1"/>
  <c r="H73" i="12"/>
  <c r="G73" i="12"/>
  <c r="E73" i="12"/>
  <c r="F73" i="12" s="1"/>
  <c r="D73" i="12"/>
  <c r="H72" i="12"/>
  <c r="G72" i="12"/>
  <c r="E72" i="12"/>
  <c r="D72" i="12"/>
  <c r="H71" i="12"/>
  <c r="G71" i="12"/>
  <c r="E71" i="12"/>
  <c r="F71" i="12" s="1"/>
  <c r="D71" i="12"/>
  <c r="H70" i="12"/>
  <c r="G70" i="12"/>
  <c r="E70" i="12"/>
  <c r="D70" i="12"/>
  <c r="H69" i="12"/>
  <c r="G69" i="12"/>
  <c r="E69" i="12"/>
  <c r="F69" i="12" s="1"/>
  <c r="D69" i="12"/>
  <c r="H68" i="12"/>
  <c r="G68" i="12"/>
  <c r="E68" i="12"/>
  <c r="D68" i="12"/>
  <c r="H67" i="12"/>
  <c r="G67" i="12"/>
  <c r="E67" i="12"/>
  <c r="F67" i="12" s="1"/>
  <c r="D67" i="12"/>
  <c r="H66" i="12"/>
  <c r="G66" i="12"/>
  <c r="E66" i="12"/>
  <c r="D66" i="12"/>
  <c r="H65" i="12"/>
  <c r="G65" i="12"/>
  <c r="E65" i="12"/>
  <c r="F65" i="12" s="1"/>
  <c r="D65" i="12"/>
  <c r="H64" i="12"/>
  <c r="G64" i="12"/>
  <c r="E64" i="12"/>
  <c r="D64" i="12"/>
  <c r="F64" i="12" s="1"/>
  <c r="H63" i="12"/>
  <c r="G63" i="12"/>
  <c r="E63" i="12"/>
  <c r="F63" i="12" s="1"/>
  <c r="D63" i="12"/>
  <c r="H62" i="12"/>
  <c r="G62" i="12"/>
  <c r="E62" i="12"/>
  <c r="D62" i="12"/>
  <c r="H61" i="12"/>
  <c r="G61" i="12"/>
  <c r="E61" i="12"/>
  <c r="F61" i="12" s="1"/>
  <c r="D61" i="12"/>
  <c r="H60" i="12"/>
  <c r="G60" i="12"/>
  <c r="E60" i="12"/>
  <c r="D60" i="12"/>
  <c r="H59" i="12"/>
  <c r="G59" i="12"/>
  <c r="E59" i="12"/>
  <c r="F59" i="12" s="1"/>
  <c r="D59" i="12"/>
  <c r="H58" i="12"/>
  <c r="G58" i="12"/>
  <c r="E58" i="12"/>
  <c r="D58" i="12"/>
  <c r="F58" i="12" s="1"/>
  <c r="H57" i="12"/>
  <c r="G57" i="12"/>
  <c r="E57" i="12"/>
  <c r="F57" i="12" s="1"/>
  <c r="D57" i="12"/>
  <c r="H56" i="12"/>
  <c r="G56" i="12"/>
  <c r="E56" i="12"/>
  <c r="D56" i="12"/>
  <c r="H55" i="12"/>
  <c r="G55" i="12"/>
  <c r="E55" i="12"/>
  <c r="F55" i="12" s="1"/>
  <c r="D55" i="12"/>
  <c r="H54" i="12"/>
  <c r="G54" i="12"/>
  <c r="E54" i="12"/>
  <c r="D54" i="12"/>
  <c r="H53" i="12"/>
  <c r="G53" i="12"/>
  <c r="E53" i="12"/>
  <c r="F53" i="12" s="1"/>
  <c r="D53" i="12"/>
  <c r="H52" i="12"/>
  <c r="G52" i="12"/>
  <c r="E52" i="12"/>
  <c r="D52" i="12"/>
  <c r="H51" i="12"/>
  <c r="G51" i="12"/>
  <c r="E51" i="12"/>
  <c r="F51" i="12" s="1"/>
  <c r="D51" i="12"/>
  <c r="H50" i="12"/>
  <c r="G50" i="12"/>
  <c r="E50" i="12"/>
  <c r="D50" i="12"/>
  <c r="H49" i="12"/>
  <c r="G49" i="12"/>
  <c r="E49" i="12"/>
  <c r="F49" i="12" s="1"/>
  <c r="D49" i="12"/>
  <c r="H48" i="12"/>
  <c r="G48" i="12"/>
  <c r="E48" i="12"/>
  <c r="D48" i="12"/>
  <c r="F48" i="12" s="1"/>
  <c r="H47" i="12"/>
  <c r="G47" i="12"/>
  <c r="E47" i="12"/>
  <c r="F47" i="12" s="1"/>
  <c r="D47" i="12"/>
  <c r="H46" i="12"/>
  <c r="G46" i="12"/>
  <c r="E46" i="12"/>
  <c r="D46" i="12"/>
  <c r="H45" i="12"/>
  <c r="G45" i="12"/>
  <c r="E45" i="12"/>
  <c r="F45" i="12" s="1"/>
  <c r="D45" i="12"/>
  <c r="H44" i="12"/>
  <c r="G44" i="12"/>
  <c r="E44" i="12"/>
  <c r="D44" i="12"/>
  <c r="H43" i="12"/>
  <c r="G43" i="12"/>
  <c r="E43" i="12"/>
  <c r="F43" i="12" s="1"/>
  <c r="D43" i="12"/>
  <c r="H42" i="12"/>
  <c r="G42" i="12"/>
  <c r="E42" i="12"/>
  <c r="D42" i="12"/>
  <c r="F42" i="12" s="1"/>
  <c r="H41" i="12"/>
  <c r="G41" i="12"/>
  <c r="E41" i="12"/>
  <c r="F41" i="12" s="1"/>
  <c r="D41" i="12"/>
  <c r="H40" i="12"/>
  <c r="G40" i="12"/>
  <c r="E40" i="12"/>
  <c r="D40" i="12"/>
  <c r="H39" i="12"/>
  <c r="G39" i="12"/>
  <c r="E39" i="12"/>
  <c r="F39" i="12" s="1"/>
  <c r="D39" i="12"/>
  <c r="H38" i="12"/>
  <c r="G38" i="12"/>
  <c r="E38" i="12"/>
  <c r="D38" i="12"/>
  <c r="H37" i="12"/>
  <c r="G37" i="12"/>
  <c r="E37" i="12"/>
  <c r="F37" i="12" s="1"/>
  <c r="D37" i="12"/>
  <c r="H36" i="12"/>
  <c r="G36" i="12"/>
  <c r="E36" i="12"/>
  <c r="D36" i="12"/>
  <c r="H35" i="12"/>
  <c r="G35" i="12"/>
  <c r="E35" i="12"/>
  <c r="F35" i="12" s="1"/>
  <c r="D35" i="12"/>
  <c r="H34" i="12"/>
  <c r="G34" i="12"/>
  <c r="E34" i="12"/>
  <c r="D34" i="12"/>
  <c r="H33" i="12"/>
  <c r="G33" i="12"/>
  <c r="E33" i="12"/>
  <c r="F33" i="12" s="1"/>
  <c r="D33" i="12"/>
  <c r="H32" i="12"/>
  <c r="G32" i="12"/>
  <c r="E32" i="12"/>
  <c r="D32" i="12"/>
  <c r="F32" i="12" s="1"/>
  <c r="H31" i="12"/>
  <c r="G31" i="12"/>
  <c r="E31" i="12"/>
  <c r="F31" i="12" s="1"/>
  <c r="D31" i="12"/>
  <c r="H30" i="12"/>
  <c r="G30" i="12"/>
  <c r="E30" i="12"/>
  <c r="D30" i="12"/>
  <c r="H29" i="12"/>
  <c r="G29" i="12"/>
  <c r="E29" i="12"/>
  <c r="F29" i="12" s="1"/>
  <c r="D29" i="12"/>
  <c r="H28" i="12"/>
  <c r="G28" i="12"/>
  <c r="E28" i="12"/>
  <c r="D28" i="12"/>
  <c r="H27" i="12"/>
  <c r="G27" i="12"/>
  <c r="E27" i="12"/>
  <c r="F27" i="12" s="1"/>
  <c r="D27" i="12"/>
  <c r="H26" i="12"/>
  <c r="G26" i="12"/>
  <c r="E26" i="12"/>
  <c r="D26" i="12"/>
  <c r="F26" i="12" s="1"/>
  <c r="H25" i="12"/>
  <c r="G25" i="12"/>
  <c r="E25" i="12"/>
  <c r="F25" i="12" s="1"/>
  <c r="D25" i="12"/>
  <c r="H24" i="12"/>
  <c r="G24" i="12"/>
  <c r="E24" i="12"/>
  <c r="D24" i="12"/>
  <c r="F309" i="12"/>
  <c r="F303" i="12"/>
  <c r="F287" i="12"/>
  <c r="F283" i="12"/>
  <c r="F267" i="12"/>
  <c r="F260" i="12"/>
  <c r="F256" i="12"/>
  <c r="F254" i="12"/>
  <c r="F252" i="12"/>
  <c r="F250" i="12"/>
  <c r="F246" i="12"/>
  <c r="F244" i="12"/>
  <c r="F240" i="12"/>
  <c r="F238" i="12"/>
  <c r="F236" i="12"/>
  <c r="F234" i="12"/>
  <c r="F230" i="12"/>
  <c r="F228" i="12"/>
  <c r="F224" i="12"/>
  <c r="F222" i="12"/>
  <c r="F220" i="12"/>
  <c r="F218" i="12"/>
  <c r="F214" i="12"/>
  <c r="F212" i="12"/>
  <c r="F208" i="12"/>
  <c r="F206" i="12"/>
  <c r="F204" i="12"/>
  <c r="F202" i="12"/>
  <c r="F198" i="12"/>
  <c r="F196" i="12"/>
  <c r="F192" i="12"/>
  <c r="F190" i="12"/>
  <c r="F188" i="12"/>
  <c r="F186" i="12"/>
  <c r="F182" i="12"/>
  <c r="F180" i="12"/>
  <c r="F176" i="12"/>
  <c r="F174" i="12"/>
  <c r="F172" i="12"/>
  <c r="F170" i="12"/>
  <c r="F166" i="12"/>
  <c r="F164" i="12"/>
  <c r="F160" i="12"/>
  <c r="F158" i="12"/>
  <c r="F156" i="12"/>
  <c r="F154" i="12"/>
  <c r="F144" i="12"/>
  <c r="F142" i="12"/>
  <c r="F138" i="12"/>
  <c r="F136" i="12"/>
  <c r="F128" i="12"/>
  <c r="F126" i="12"/>
  <c r="F120" i="12"/>
  <c r="F112" i="12"/>
  <c r="F108" i="12"/>
  <c r="F104" i="12"/>
  <c r="F100" i="12"/>
  <c r="F98" i="12"/>
  <c r="F94" i="12"/>
  <c r="F92" i="12"/>
  <c r="F88" i="12"/>
  <c r="F86" i="12"/>
  <c r="F84" i="12"/>
  <c r="F82" i="12"/>
  <c r="F78" i="12"/>
  <c r="F76" i="12"/>
  <c r="F72" i="12"/>
  <c r="F70" i="12"/>
  <c r="F68" i="12"/>
  <c r="F66" i="12"/>
  <c r="F62" i="12"/>
  <c r="F60" i="12"/>
  <c r="F56" i="12"/>
  <c r="F54" i="12"/>
  <c r="F52" i="12"/>
  <c r="F50" i="12"/>
  <c r="F46" i="12"/>
  <c r="F44" i="12"/>
  <c r="F40" i="12"/>
  <c r="F38" i="12"/>
  <c r="F36" i="12"/>
  <c r="F34" i="12"/>
  <c r="F30" i="12"/>
  <c r="F28" i="12"/>
  <c r="F24" i="12"/>
  <c r="T18" i="9" l="1"/>
  <c r="Q13" i="9"/>
  <c r="F263" i="12"/>
  <c r="T14" i="9"/>
  <c r="F296" i="12"/>
  <c r="F298" i="12"/>
  <c r="F300" i="12"/>
  <c r="F302" i="12"/>
  <c r="F304" i="12"/>
  <c r="F306" i="12"/>
  <c r="F308" i="12"/>
  <c r="F310" i="12"/>
  <c r="F312" i="12"/>
  <c r="F314" i="12"/>
  <c r="F316" i="12"/>
  <c r="F318" i="12"/>
  <c r="F265" i="12"/>
  <c r="F275" i="12"/>
  <c r="F281" i="12"/>
  <c r="F291" i="12"/>
  <c r="F297" i="12"/>
  <c r="F307" i="12"/>
  <c r="F313" i="12"/>
  <c r="F103" i="12"/>
  <c r="F105" i="12"/>
  <c r="F107" i="12"/>
  <c r="F109" i="12"/>
  <c r="F111" i="12"/>
  <c r="F113" i="12"/>
  <c r="F115" i="12"/>
  <c r="F117" i="12"/>
  <c r="F119" i="12"/>
  <c r="F121" i="12"/>
  <c r="F123" i="12"/>
  <c r="F125" i="12"/>
  <c r="F127" i="12"/>
  <c r="F129" i="12"/>
  <c r="F131" i="12"/>
  <c r="F133" i="12"/>
  <c r="F135" i="12"/>
  <c r="F137" i="12"/>
  <c r="F139" i="12"/>
  <c r="F141" i="12"/>
  <c r="F143" i="12"/>
  <c r="F145" i="12"/>
  <c r="F147" i="12"/>
  <c r="F149" i="12"/>
  <c r="F151" i="12"/>
  <c r="F153" i="12"/>
  <c r="F155" i="12"/>
  <c r="F157" i="12"/>
  <c r="F159" i="12"/>
  <c r="F161" i="12"/>
  <c r="AP30" i="6"/>
  <c r="AM30" i="6"/>
  <c r="A310" i="12" l="1"/>
  <c r="I310" i="12"/>
  <c r="I212" i="12"/>
  <c r="A140" i="12"/>
  <c r="A141" i="12"/>
  <c r="A132" i="12"/>
  <c r="A74" i="12"/>
  <c r="AW27" i="8"/>
  <c r="AX27" i="8"/>
  <c r="Y27" i="8"/>
  <c r="V27" i="8"/>
  <c r="AY27" i="8" l="1"/>
  <c r="I132" i="12"/>
  <c r="I178" i="12"/>
  <c r="I141" i="12"/>
  <c r="I140" i="12"/>
  <c r="I74" i="12"/>
  <c r="K217" i="20"/>
  <c r="AS58" i="9"/>
  <c r="AU58" i="9" s="1"/>
  <c r="AX51" i="9"/>
  <c r="AW51" i="9"/>
  <c r="AO56" i="9"/>
  <c r="AN56" i="9"/>
  <c r="AL56" i="9"/>
  <c r="AK56" i="9"/>
  <c r="AP51" i="9"/>
  <c r="AM51" i="9"/>
  <c r="AX70" i="9"/>
  <c r="AW70" i="9"/>
  <c r="AT70" i="9"/>
  <c r="AS70" i="9"/>
  <c r="AU70" i="9" s="1"/>
  <c r="AP70" i="9"/>
  <c r="AM70" i="9"/>
  <c r="AX69" i="9"/>
  <c r="AW69" i="9"/>
  <c r="AT69" i="9"/>
  <c r="AS69" i="9"/>
  <c r="AP69" i="9"/>
  <c r="AM69" i="9"/>
  <c r="AX68" i="9"/>
  <c r="AW68" i="9"/>
  <c r="AP68" i="9"/>
  <c r="AM68" i="9"/>
  <c r="AX67" i="9"/>
  <c r="AW67" i="9"/>
  <c r="AP67" i="9"/>
  <c r="AM67" i="9"/>
  <c r="AX66" i="9"/>
  <c r="AW66" i="9"/>
  <c r="AP66" i="9"/>
  <c r="AM66" i="9"/>
  <c r="AT60" i="9"/>
  <c r="AS60" i="9"/>
  <c r="AT59" i="9"/>
  <c r="AS59" i="9"/>
  <c r="AO59" i="9"/>
  <c r="AN59" i="9"/>
  <c r="AL59" i="9"/>
  <c r="AK59" i="9"/>
  <c r="AT58" i="9"/>
  <c r="AO58" i="9"/>
  <c r="AN58" i="9"/>
  <c r="AL58" i="9"/>
  <c r="AK58" i="9"/>
  <c r="AO57" i="9"/>
  <c r="AN57" i="9"/>
  <c r="AL57" i="9"/>
  <c r="AK57" i="9"/>
  <c r="AX55" i="9"/>
  <c r="AW55" i="9"/>
  <c r="AP55" i="9"/>
  <c r="AM55" i="9"/>
  <c r="AX54" i="9"/>
  <c r="AW54" i="9"/>
  <c r="AP54" i="9"/>
  <c r="AM54" i="9"/>
  <c r="AX53" i="9"/>
  <c r="AW53" i="9"/>
  <c r="AP53" i="9"/>
  <c r="AM53" i="9"/>
  <c r="AS21" i="6"/>
  <c r="AS31" i="6"/>
  <c r="AW32" i="6"/>
  <c r="AS46" i="7"/>
  <c r="AS51" i="7"/>
  <c r="AS39" i="7"/>
  <c r="AW28" i="7"/>
  <c r="AW27" i="7"/>
  <c r="AX27" i="7"/>
  <c r="AX28" i="7"/>
  <c r="AY28" i="7" s="1"/>
  <c r="AM21" i="7"/>
  <c r="AP21" i="7"/>
  <c r="AM22" i="7"/>
  <c r="AP22" i="7"/>
  <c r="AM23" i="7"/>
  <c r="AP23" i="7"/>
  <c r="AM24" i="7"/>
  <c r="AP24" i="7"/>
  <c r="AM25" i="7"/>
  <c r="AP25" i="7"/>
  <c r="AM26" i="7"/>
  <c r="AP26" i="7"/>
  <c r="AM27" i="7"/>
  <c r="AP27" i="7"/>
  <c r="AM28" i="7"/>
  <c r="AP28" i="7"/>
  <c r="AM19" i="7"/>
  <c r="AP19" i="7"/>
  <c r="AM20" i="7"/>
  <c r="AP20" i="7"/>
  <c r="T52" i="7"/>
  <c r="Q52" i="7"/>
  <c r="AI34" i="7"/>
  <c r="AS52" i="7"/>
  <c r="AT52" i="7"/>
  <c r="AQ2" i="6"/>
  <c r="AW30" i="6"/>
  <c r="AY30" i="6" s="1"/>
  <c r="AX30" i="6"/>
  <c r="AO31" i="6"/>
  <c r="AN31" i="6"/>
  <c r="AL31" i="6"/>
  <c r="AK31" i="6"/>
  <c r="AI31" i="6"/>
  <c r="AP57" i="9" l="1"/>
  <c r="AM59" i="9"/>
  <c r="AY67" i="9"/>
  <c r="AY70" i="9"/>
  <c r="AY51" i="9"/>
  <c r="AY54" i="9"/>
  <c r="AY66" i="9"/>
  <c r="AY68" i="9"/>
  <c r="AY53" i="9"/>
  <c r="AP58" i="9"/>
  <c r="AM57" i="9"/>
  <c r="AU52" i="7"/>
  <c r="AY69" i="9"/>
  <c r="AM58" i="9"/>
  <c r="AP59" i="9"/>
  <c r="AK60" i="9"/>
  <c r="AK61" i="9" s="1"/>
  <c r="AM56" i="9"/>
  <c r="AY55" i="9"/>
  <c r="AN60" i="9"/>
  <c r="AN61" i="9" s="1"/>
  <c r="AU59" i="9"/>
  <c r="AU60" i="9"/>
  <c r="AU69" i="9"/>
  <c r="AL60" i="9"/>
  <c r="AL61" i="9" s="1"/>
  <c r="AO60" i="9"/>
  <c r="AP56" i="9"/>
  <c r="AY27" i="7"/>
  <c r="AM31" i="6"/>
  <c r="AM61" i="9" l="1"/>
  <c r="AM60" i="9"/>
  <c r="AP60" i="9"/>
  <c r="AO61" i="9"/>
  <c r="AP61" i="9" s="1"/>
  <c r="K12" i="20"/>
  <c r="K219" i="20"/>
  <c r="K218" i="20"/>
  <c r="K216" i="20"/>
  <c r="K215" i="20"/>
  <c r="K214" i="20"/>
  <c r="K213" i="20"/>
  <c r="K212" i="20"/>
  <c r="K211" i="20"/>
  <c r="K210" i="20"/>
  <c r="K209" i="20"/>
  <c r="K208" i="20"/>
  <c r="K207" i="20"/>
  <c r="K206" i="20"/>
  <c r="K205" i="20"/>
  <c r="K204" i="20"/>
  <c r="K203" i="20"/>
  <c r="K202" i="20"/>
  <c r="K201" i="20"/>
  <c r="K200" i="20"/>
  <c r="K199" i="20"/>
  <c r="K198" i="20"/>
  <c r="K197" i="20"/>
  <c r="K194" i="20"/>
  <c r="K193" i="20"/>
  <c r="K192" i="20"/>
  <c r="K191" i="20"/>
  <c r="K190" i="20"/>
  <c r="K189" i="20"/>
  <c r="K188" i="20"/>
  <c r="K187" i="20"/>
  <c r="K186" i="20"/>
  <c r="K185" i="20"/>
  <c r="K184" i="20"/>
  <c r="K183" i="20"/>
  <c r="K182" i="20"/>
  <c r="K181" i="20"/>
  <c r="K180" i="20"/>
  <c r="K179" i="20"/>
  <c r="K178" i="20"/>
  <c r="K177" i="20"/>
  <c r="K176" i="20"/>
  <c r="K175" i="20"/>
  <c r="K174" i="20"/>
  <c r="K173" i="20"/>
  <c r="K172" i="20"/>
  <c r="K171" i="20"/>
  <c r="K170" i="20"/>
  <c r="K169" i="20"/>
  <c r="K168" i="20"/>
  <c r="K167" i="20"/>
  <c r="K166" i="20"/>
  <c r="K165" i="20"/>
  <c r="K164" i="20"/>
  <c r="K163" i="20"/>
  <c r="K162" i="20"/>
  <c r="K161" i="20"/>
  <c r="K160" i="20"/>
  <c r="K159" i="20"/>
  <c r="K158" i="20"/>
  <c r="K157" i="20"/>
  <c r="K156" i="20"/>
  <c r="K155" i="20"/>
  <c r="K154" i="20"/>
  <c r="K153" i="20"/>
  <c r="K152" i="20"/>
  <c r="K151" i="20"/>
  <c r="K150" i="20"/>
  <c r="K149" i="20"/>
  <c r="K148" i="20"/>
  <c r="K147" i="20"/>
  <c r="K146" i="20"/>
  <c r="K145" i="20"/>
  <c r="K144" i="20"/>
  <c r="K143" i="20"/>
  <c r="K142" i="20"/>
  <c r="K141" i="20"/>
  <c r="K140" i="20"/>
  <c r="K139" i="20"/>
  <c r="K138" i="20"/>
  <c r="K137" i="20"/>
  <c r="K136" i="20"/>
  <c r="K135" i="20"/>
  <c r="K134" i="20"/>
  <c r="K133" i="20"/>
  <c r="K132" i="20"/>
  <c r="K131" i="20"/>
  <c r="K130" i="20"/>
  <c r="K129" i="20"/>
  <c r="K128" i="20"/>
  <c r="K127" i="20"/>
  <c r="K126" i="20"/>
  <c r="K125" i="20"/>
  <c r="K124" i="20"/>
  <c r="K123" i="20"/>
  <c r="K122" i="20"/>
  <c r="K121" i="20"/>
  <c r="K120" i="20"/>
  <c r="K119" i="20"/>
  <c r="K118" i="20"/>
  <c r="K117" i="20"/>
  <c r="K116" i="20"/>
  <c r="K115" i="20"/>
  <c r="K114" i="20"/>
  <c r="K113" i="20"/>
  <c r="K112" i="20"/>
  <c r="K111" i="20"/>
  <c r="K110" i="20"/>
  <c r="K109" i="20"/>
  <c r="K108" i="20"/>
  <c r="K107" i="20"/>
  <c r="K106" i="20"/>
  <c r="K105" i="20"/>
  <c r="K104" i="20"/>
  <c r="K103" i="20"/>
  <c r="K102" i="20"/>
  <c r="K101" i="20"/>
  <c r="K100" i="20"/>
  <c r="K99" i="20"/>
  <c r="K98" i="20"/>
  <c r="K97" i="20"/>
  <c r="K96" i="20"/>
  <c r="K95" i="20"/>
  <c r="K94" i="20"/>
  <c r="K93" i="20"/>
  <c r="K92" i="20"/>
  <c r="K91" i="20"/>
  <c r="K90" i="20"/>
  <c r="K89" i="20"/>
  <c r="K88" i="20"/>
  <c r="K87" i="20"/>
  <c r="K86" i="20"/>
  <c r="K85" i="20"/>
  <c r="K84" i="20"/>
  <c r="K83" i="20"/>
  <c r="K82" i="20"/>
  <c r="K81" i="20"/>
  <c r="K80" i="20"/>
  <c r="K79" i="20"/>
  <c r="K78" i="20"/>
  <c r="K77" i="20"/>
  <c r="K76" i="20"/>
  <c r="K75" i="20"/>
  <c r="K74" i="20"/>
  <c r="K73" i="20"/>
  <c r="K72" i="20"/>
  <c r="K71" i="20"/>
  <c r="K70" i="20"/>
  <c r="K69" i="20"/>
  <c r="K68" i="20"/>
  <c r="K67" i="20"/>
  <c r="K66" i="20"/>
  <c r="K65" i="20"/>
  <c r="K64" i="20"/>
  <c r="K63" i="20"/>
  <c r="K62" i="20"/>
  <c r="K61" i="20"/>
  <c r="K60" i="20"/>
  <c r="K59" i="20"/>
  <c r="K58" i="20"/>
  <c r="K57" i="20"/>
  <c r="K56" i="20"/>
  <c r="K55" i="20"/>
  <c r="K54" i="20"/>
  <c r="K53" i="20"/>
  <c r="K52" i="20"/>
  <c r="K51" i="20"/>
  <c r="K50" i="20"/>
  <c r="K49" i="20"/>
  <c r="K48" i="20"/>
  <c r="K47" i="20"/>
  <c r="K46" i="20"/>
  <c r="K45" i="20"/>
  <c r="K44" i="20"/>
  <c r="K43" i="20"/>
  <c r="K42" i="20"/>
  <c r="K41" i="20"/>
  <c r="K40" i="20"/>
  <c r="K39" i="20"/>
  <c r="K38" i="20"/>
  <c r="K37" i="20"/>
  <c r="K36" i="20"/>
  <c r="K35" i="20"/>
  <c r="K34" i="20"/>
  <c r="K33" i="20"/>
  <c r="K32" i="20"/>
  <c r="K31" i="20"/>
  <c r="K30" i="20"/>
  <c r="K29" i="20"/>
  <c r="K28" i="20"/>
  <c r="K27" i="20"/>
  <c r="K26" i="20"/>
  <c r="K25" i="20"/>
  <c r="K24" i="20"/>
  <c r="K23" i="20"/>
  <c r="K22" i="20"/>
  <c r="K21" i="20"/>
  <c r="K20" i="20"/>
  <c r="K19" i="20"/>
  <c r="K18" i="20"/>
  <c r="K17" i="20"/>
  <c r="K16" i="20"/>
  <c r="K15" i="20"/>
  <c r="K14" i="20"/>
  <c r="K13" i="20"/>
  <c r="K11" i="20"/>
  <c r="K10" i="20"/>
  <c r="K9" i="20"/>
  <c r="K8" i="20"/>
  <c r="K7" i="20"/>
  <c r="K6" i="20"/>
  <c r="K5" i="20"/>
  <c r="K4" i="20"/>
  <c r="K3" i="20"/>
  <c r="K2" i="20"/>
  <c r="Q18" i="9" l="1"/>
  <c r="Q19" i="9" s="1"/>
  <c r="AP50" i="9"/>
  <c r="AM50" i="9"/>
  <c r="AK17" i="9"/>
  <c r="AL17" i="9"/>
  <c r="AN17" i="9"/>
  <c r="AO17" i="9"/>
  <c r="AS7" i="9"/>
  <c r="AT7" i="9"/>
  <c r="AS8" i="9"/>
  <c r="AT8" i="9"/>
  <c r="AS9" i="9"/>
  <c r="AT9" i="9"/>
  <c r="AS10" i="9"/>
  <c r="AT10" i="9"/>
  <c r="AS11" i="9"/>
  <c r="AT11" i="9"/>
  <c r="AW10" i="9"/>
  <c r="AW26" i="9"/>
  <c r="AX26" i="9"/>
  <c r="AW27" i="9"/>
  <c r="AX27" i="9"/>
  <c r="AX10" i="9"/>
  <c r="AW11" i="9"/>
  <c r="AX11" i="9"/>
  <c r="AX12" i="9"/>
  <c r="AW12" i="9"/>
  <c r="AT31" i="9"/>
  <c r="AS31" i="9"/>
  <c r="T11" i="9"/>
  <c r="Q11" i="9"/>
  <c r="AY11" i="9" l="1"/>
  <c r="AP17" i="9"/>
  <c r="AY10" i="9"/>
  <c r="AU31" i="9"/>
  <c r="AU11" i="9"/>
  <c r="AY12" i="9"/>
  <c r="AM17" i="9"/>
  <c r="AU7" i="9"/>
  <c r="T61" i="6" l="1"/>
  <c r="T62" i="6"/>
  <c r="T63" i="6"/>
  <c r="T64" i="6"/>
  <c r="T65" i="6"/>
  <c r="Q62" i="6"/>
  <c r="Q63" i="6"/>
  <c r="Q64" i="6"/>
  <c r="Q65" i="6"/>
  <c r="Q61" i="6"/>
  <c r="A314" i="12" l="1"/>
  <c r="AG27" i="5" l="1"/>
  <c r="AA27" i="5"/>
  <c r="W27" i="5"/>
  <c r="AG26" i="5"/>
  <c r="AA26" i="5"/>
  <c r="W26" i="5"/>
  <c r="D22" i="12" l="1"/>
  <c r="AK66" i="6"/>
  <c r="S54" i="6"/>
  <c r="R54" i="6"/>
  <c r="P54" i="6"/>
  <c r="O54" i="6"/>
  <c r="M54" i="6"/>
  <c r="T47" i="6"/>
  <c r="Q47" i="6"/>
  <c r="T46" i="6"/>
  <c r="Q46" i="6"/>
  <c r="T43" i="6"/>
  <c r="Q43" i="6"/>
  <c r="T41" i="6"/>
  <c r="Q54" i="6" l="1"/>
  <c r="AX54" i="8"/>
  <c r="AW54" i="8"/>
  <c r="AW47" i="8"/>
  <c r="AN7" i="8"/>
  <c r="AY54" i="8" l="1"/>
  <c r="AL3" i="8"/>
  <c r="AI3" i="9" l="1"/>
  <c r="O2" i="16"/>
  <c r="AH3" i="6"/>
  <c r="AI3" i="7"/>
  <c r="I208" i="12" l="1"/>
  <c r="A208" i="12"/>
  <c r="A204" i="12"/>
  <c r="I190" i="12"/>
  <c r="A190" i="12"/>
  <c r="I204" i="12" l="1"/>
  <c r="AW42" i="6" l="1"/>
  <c r="AX42" i="6"/>
  <c r="AW43" i="6"/>
  <c r="AX43" i="6"/>
  <c r="AW44" i="6"/>
  <c r="AX44" i="6"/>
  <c r="AW45" i="6"/>
  <c r="AX45" i="6"/>
  <c r="AW46" i="6"/>
  <c r="AX46" i="6"/>
  <c r="AW47" i="6"/>
  <c r="AX47" i="6"/>
  <c r="AW48" i="6"/>
  <c r="AX48" i="6"/>
  <c r="AW49" i="6"/>
  <c r="AX49" i="6"/>
  <c r="AW50" i="6"/>
  <c r="AX50" i="6"/>
  <c r="AW51" i="6"/>
  <c r="AX51" i="6"/>
  <c r="AW52" i="6"/>
  <c r="AX52" i="6"/>
  <c r="AW53" i="6"/>
  <c r="AX53" i="6"/>
  <c r="AW54" i="6"/>
  <c r="AX54" i="6"/>
  <c r="AW55" i="6"/>
  <c r="AX55" i="6"/>
  <c r="AW56" i="6"/>
  <c r="AX56" i="6"/>
  <c r="AW57" i="6"/>
  <c r="AX57" i="6"/>
  <c r="AW58" i="6"/>
  <c r="AX58" i="6"/>
  <c r="AL7" i="8"/>
  <c r="AW52" i="8"/>
  <c r="AX52" i="8"/>
  <c r="AW53" i="8"/>
  <c r="AX53" i="8"/>
  <c r="AW55" i="8"/>
  <c r="AX55" i="8"/>
  <c r="AW56" i="8"/>
  <c r="AX56" i="8"/>
  <c r="AW57" i="8"/>
  <c r="AX57" i="8"/>
  <c r="AW58" i="8"/>
  <c r="AX58" i="8"/>
  <c r="AW59" i="8"/>
  <c r="AX59" i="8"/>
  <c r="AW60" i="8"/>
  <c r="AX60" i="8"/>
  <c r="AW61" i="8"/>
  <c r="AX61" i="8"/>
  <c r="AW62" i="8"/>
  <c r="AX62" i="8"/>
  <c r="AW63" i="8"/>
  <c r="AX63" i="8"/>
  <c r="AW64" i="8"/>
  <c r="AX64" i="8"/>
  <c r="AW65" i="8"/>
  <c r="AX65" i="8"/>
  <c r="AW66" i="8"/>
  <c r="AX66" i="8"/>
  <c r="AW67" i="8"/>
  <c r="AX67" i="8"/>
  <c r="AW68" i="8"/>
  <c r="AX68" i="8"/>
  <c r="AW69" i="8"/>
  <c r="AX69" i="8"/>
  <c r="AW70" i="8"/>
  <c r="AX70" i="8"/>
  <c r="AW71" i="8"/>
  <c r="AX71" i="8"/>
  <c r="Y53" i="8"/>
  <c r="V53" i="8"/>
  <c r="AW11" i="8"/>
  <c r="AX11" i="8"/>
  <c r="AW12" i="8"/>
  <c r="AX12" i="8"/>
  <c r="AW13" i="8"/>
  <c r="AX13" i="8"/>
  <c r="AW14" i="8"/>
  <c r="AX14" i="8"/>
  <c r="AW15" i="8"/>
  <c r="AX15" i="8"/>
  <c r="AW16" i="8"/>
  <c r="AX16" i="8"/>
  <c r="AW17" i="8"/>
  <c r="AX17" i="8"/>
  <c r="AW18" i="8"/>
  <c r="AX18" i="8"/>
  <c r="AW19" i="8"/>
  <c r="AX19" i="8"/>
  <c r="AW20" i="8"/>
  <c r="AX20" i="8"/>
  <c r="AW21" i="8"/>
  <c r="AX21" i="8"/>
  <c r="AW22" i="8"/>
  <c r="AX22" i="8"/>
  <c r="AW23" i="8"/>
  <c r="AX23" i="8"/>
  <c r="AW24" i="8"/>
  <c r="AX24" i="8"/>
  <c r="AW25" i="8"/>
  <c r="AX25" i="8"/>
  <c r="AW26" i="8"/>
  <c r="AX26" i="8"/>
  <c r="AW28" i="8"/>
  <c r="AX28" i="8"/>
  <c r="AW29" i="8"/>
  <c r="AX29" i="8"/>
  <c r="AW30" i="8"/>
  <c r="AX30" i="8"/>
  <c r="AW31" i="8"/>
  <c r="AX31" i="8"/>
  <c r="AW32" i="8"/>
  <c r="AX32" i="8"/>
  <c r="AW33" i="8"/>
  <c r="AX33" i="8"/>
  <c r="AW34" i="8"/>
  <c r="AX34" i="8"/>
  <c r="AW35" i="8"/>
  <c r="AX35" i="8"/>
  <c r="AW36" i="8"/>
  <c r="AX36" i="8"/>
  <c r="AW37" i="8"/>
  <c r="AX37" i="8"/>
  <c r="AW38" i="8"/>
  <c r="AX38" i="8"/>
  <c r="AW39" i="8"/>
  <c r="AX39" i="8"/>
  <c r="AW40" i="8"/>
  <c r="AX40" i="8"/>
  <c r="AW41" i="8"/>
  <c r="AX41" i="8"/>
  <c r="AW42" i="8"/>
  <c r="AX42" i="8"/>
  <c r="AW43" i="8"/>
  <c r="AX43" i="8"/>
  <c r="AW44" i="8"/>
  <c r="AX44" i="8"/>
  <c r="AW45" i="8"/>
  <c r="AX45" i="8"/>
  <c r="AW46" i="8"/>
  <c r="AX46" i="8"/>
  <c r="AX47" i="8"/>
  <c r="AY47" i="8" s="1"/>
  <c r="AW48" i="8"/>
  <c r="AX48" i="8"/>
  <c r="AW49" i="8"/>
  <c r="AX49" i="8"/>
  <c r="AW50" i="8"/>
  <c r="AX50" i="8"/>
  <c r="AW51" i="8"/>
  <c r="AX51" i="8"/>
  <c r="AY71" i="8" l="1"/>
  <c r="AY69" i="8"/>
  <c r="AY66" i="8"/>
  <c r="AY59" i="8"/>
  <c r="AY43" i="8"/>
  <c r="AY26" i="8"/>
  <c r="AY19" i="8"/>
  <c r="AY57" i="6"/>
  <c r="AY47" i="6"/>
  <c r="AY57" i="8"/>
  <c r="AY31" i="8"/>
  <c r="AY70" i="8"/>
  <c r="AY68" i="8"/>
  <c r="AY67" i="8"/>
  <c r="AY65" i="8"/>
  <c r="AY64" i="8"/>
  <c r="AY63" i="8"/>
  <c r="AY61" i="8"/>
  <c r="AY56" i="8"/>
  <c r="AY52" i="8"/>
  <c r="AY51" i="8"/>
  <c r="AY49" i="8"/>
  <c r="AY44" i="8"/>
  <c r="AY42" i="8"/>
  <c r="AY36" i="8"/>
  <c r="AY35" i="8"/>
  <c r="AY34" i="8"/>
  <c r="AY33" i="8"/>
  <c r="AY32" i="8"/>
  <c r="AY30" i="8"/>
  <c r="AY29" i="8"/>
  <c r="AY28" i="8"/>
  <c r="AY25" i="8"/>
  <c r="AY24" i="8"/>
  <c r="AY23" i="8"/>
  <c r="AY20" i="8"/>
  <c r="AY18" i="8"/>
  <c r="AY16" i="8"/>
  <c r="AY13" i="8"/>
  <c r="AY39" i="8"/>
  <c r="AY48" i="6"/>
  <c r="AY56" i="6"/>
  <c r="AY54" i="6"/>
  <c r="AY52" i="6"/>
  <c r="AY50" i="6"/>
  <c r="AY44" i="6"/>
  <c r="AY43" i="6"/>
  <c r="AY62" i="8"/>
  <c r="AY50" i="8"/>
  <c r="AY46" i="8"/>
  <c r="AY60" i="8"/>
  <c r="AY53" i="8"/>
  <c r="AY48" i="8"/>
  <c r="AY58" i="8"/>
  <c r="AY55" i="8"/>
  <c r="AY37" i="8"/>
  <c r="AY12" i="8"/>
  <c r="AY15" i="8"/>
  <c r="AY11" i="8"/>
  <c r="AY21" i="8"/>
  <c r="AY14" i="8"/>
  <c r="AY17" i="8"/>
  <c r="AY40" i="8"/>
  <c r="AY22" i="8"/>
  <c r="AY38" i="8"/>
  <c r="AY41" i="8"/>
  <c r="AY46" i="6"/>
  <c r="AY53" i="6"/>
  <c r="AY49" i="6"/>
  <c r="AY42" i="6"/>
  <c r="AY45" i="6"/>
  <c r="AY55" i="6"/>
  <c r="AY51" i="6"/>
  <c r="AY58" i="6"/>
  <c r="AY45" i="8"/>
  <c r="Y39" i="8" l="1"/>
  <c r="V39" i="8"/>
  <c r="Y58" i="8"/>
  <c r="V58" i="8"/>
  <c r="G2" i="12" l="1"/>
  <c r="H2" i="12"/>
  <c r="G23" i="12"/>
  <c r="H23" i="12"/>
  <c r="H22" i="12"/>
  <c r="G22" i="12"/>
  <c r="G14" i="12"/>
  <c r="H14" i="12"/>
  <c r="G15" i="12"/>
  <c r="H15" i="12"/>
  <c r="G16" i="12"/>
  <c r="H16" i="12"/>
  <c r="G17" i="12"/>
  <c r="H17" i="12"/>
  <c r="G18" i="12"/>
  <c r="H18" i="12"/>
  <c r="G19" i="12"/>
  <c r="H19" i="12"/>
  <c r="H13" i="12"/>
  <c r="G13" i="12"/>
  <c r="G7" i="12"/>
  <c r="H7" i="12"/>
  <c r="G8" i="12"/>
  <c r="H8" i="12"/>
  <c r="G9" i="12"/>
  <c r="H9" i="12"/>
  <c r="G10" i="12"/>
  <c r="H10" i="12"/>
  <c r="G11" i="12"/>
  <c r="H11" i="12"/>
  <c r="I11" i="12" s="1"/>
  <c r="G12" i="12"/>
  <c r="H12" i="12"/>
  <c r="H6" i="12"/>
  <c r="G6" i="12"/>
  <c r="H5" i="12"/>
  <c r="G5" i="12"/>
  <c r="H3" i="12"/>
  <c r="G3" i="12"/>
  <c r="I313" i="12"/>
  <c r="I293" i="12"/>
  <c r="I227" i="12"/>
  <c r="I213" i="12"/>
  <c r="I193" i="12"/>
  <c r="I43" i="12"/>
  <c r="I40" i="12"/>
  <c r="I22" i="12"/>
  <c r="I7" i="12"/>
  <c r="C284" i="12"/>
  <c r="C283" i="12"/>
  <c r="C278" i="12"/>
  <c r="C277" i="12"/>
  <c r="C266" i="12"/>
  <c r="C267" i="12"/>
  <c r="C268" i="12"/>
  <c r="C269" i="12"/>
  <c r="C270" i="12"/>
  <c r="C271" i="12"/>
  <c r="C272" i="12"/>
  <c r="C273" i="12"/>
  <c r="C274" i="12"/>
  <c r="C275" i="12"/>
  <c r="C276" i="12"/>
  <c r="A276" i="12"/>
  <c r="A275" i="12"/>
  <c r="A274" i="12"/>
  <c r="A273" i="12"/>
  <c r="C265" i="12"/>
  <c r="A272" i="12"/>
  <c r="A271" i="12"/>
  <c r="A270" i="12"/>
  <c r="A269" i="12"/>
  <c r="C256" i="12"/>
  <c r="C257" i="12"/>
  <c r="C258" i="12"/>
  <c r="A258" i="12"/>
  <c r="A252" i="12"/>
  <c r="C252" i="12"/>
  <c r="A253" i="12"/>
  <c r="C253" i="12"/>
  <c r="C25" i="12"/>
  <c r="C26" i="12"/>
  <c r="C27" i="12"/>
  <c r="A25" i="12"/>
  <c r="A26" i="12"/>
  <c r="C24" i="12"/>
  <c r="I234" i="12" l="1"/>
  <c r="I262" i="12"/>
  <c r="I12" i="12"/>
  <c r="I14" i="12"/>
  <c r="G21" i="12"/>
  <c r="H21" i="12"/>
  <c r="H20" i="12"/>
  <c r="G20" i="12"/>
  <c r="I126" i="12"/>
  <c r="I99" i="12"/>
  <c r="I160" i="12"/>
  <c r="I157" i="12"/>
  <c r="I158" i="12"/>
  <c r="I268" i="12"/>
  <c r="I305" i="12"/>
  <c r="I304" i="12"/>
  <c r="I296" i="12"/>
  <c r="I259" i="12"/>
  <c r="I243" i="12"/>
  <c r="I239" i="12"/>
  <c r="I238" i="12"/>
  <c r="I231" i="12"/>
  <c r="I283" i="12"/>
  <c r="I6" i="12"/>
  <c r="I9" i="12"/>
  <c r="I15" i="12"/>
  <c r="I316" i="12"/>
  <c r="I60" i="12"/>
  <c r="I77" i="12"/>
  <c r="I85" i="12"/>
  <c r="I101" i="12"/>
  <c r="I105" i="12"/>
  <c r="I109" i="12"/>
  <c r="I113" i="12"/>
  <c r="I121" i="12"/>
  <c r="I125" i="12"/>
  <c r="I135" i="12"/>
  <c r="I139" i="12"/>
  <c r="I149" i="12"/>
  <c r="I147" i="12"/>
  <c r="I143" i="12"/>
  <c r="I136" i="12"/>
  <c r="I127" i="12"/>
  <c r="I123" i="12"/>
  <c r="I119" i="12"/>
  <c r="I117" i="12"/>
  <c r="I114" i="12"/>
  <c r="I107" i="12"/>
  <c r="I106" i="12"/>
  <c r="I103" i="12"/>
  <c r="I98" i="12"/>
  <c r="I91" i="12"/>
  <c r="I87" i="12"/>
  <c r="I75" i="12"/>
  <c r="I69" i="12"/>
  <c r="I65" i="12"/>
  <c r="I61" i="12"/>
  <c r="I57" i="12"/>
  <c r="I53" i="12"/>
  <c r="I47" i="12"/>
  <c r="I46" i="12"/>
  <c r="I32" i="12"/>
  <c r="I3" i="12"/>
  <c r="I25" i="12"/>
  <c r="I29" i="12"/>
  <c r="I33" i="12"/>
  <c r="I37" i="12"/>
  <c r="I291" i="12"/>
  <c r="I307" i="12"/>
  <c r="I192" i="12"/>
  <c r="I180" i="12"/>
  <c r="I184" i="12"/>
  <c r="I17" i="12"/>
  <c r="I8" i="12"/>
  <c r="I251" i="12"/>
  <c r="I255" i="12"/>
  <c r="I55" i="12"/>
  <c r="I59" i="12"/>
  <c r="I67" i="12"/>
  <c r="I71" i="12"/>
  <c r="I80" i="12"/>
  <c r="I84" i="12"/>
  <c r="I92" i="12"/>
  <c r="I100" i="12"/>
  <c r="I108" i="12"/>
  <c r="I116" i="12"/>
  <c r="I124" i="12"/>
  <c r="I133" i="12"/>
  <c r="I138" i="12"/>
  <c r="I148" i="12"/>
  <c r="I156" i="12"/>
  <c r="I194" i="12"/>
  <c r="I198" i="12"/>
  <c r="I202" i="12"/>
  <c r="I206" i="12"/>
  <c r="I211" i="12"/>
  <c r="I298" i="12"/>
  <c r="I306" i="12"/>
  <c r="I5" i="12"/>
  <c r="I10" i="12"/>
  <c r="I16" i="12"/>
  <c r="I23" i="12"/>
  <c r="I26" i="12"/>
  <c r="I34" i="12"/>
  <c r="I48" i="12"/>
  <c r="I151" i="12"/>
  <c r="I62" i="12"/>
  <c r="I152" i="12"/>
  <c r="I271" i="12"/>
  <c r="I279" i="12"/>
  <c r="I272" i="12"/>
  <c r="I280" i="12"/>
  <c r="I288" i="12"/>
  <c r="I317" i="12"/>
  <c r="I120" i="12"/>
  <c r="I128" i="12"/>
  <c r="I153" i="12"/>
  <c r="I159" i="12"/>
  <c r="I163" i="12"/>
  <c r="I167" i="12"/>
  <c r="I171" i="12"/>
  <c r="I175" i="12"/>
  <c r="I179" i="12"/>
  <c r="I183" i="12"/>
  <c r="I191" i="12"/>
  <c r="I266" i="12"/>
  <c r="I274" i="12"/>
  <c r="I278" i="12"/>
  <c r="I282" i="12"/>
  <c r="I286" i="12"/>
  <c r="I290" i="12"/>
  <c r="I315" i="12"/>
  <c r="I319" i="12"/>
  <c r="I303" i="12"/>
  <c r="I41" i="12"/>
  <c r="I273" i="12"/>
  <c r="I281" i="12"/>
  <c r="I289" i="12"/>
  <c r="I300" i="12"/>
  <c r="I154" i="12"/>
  <c r="I155" i="12"/>
  <c r="I311" i="12"/>
  <c r="I111" i="12"/>
  <c r="I144" i="12"/>
  <c r="I299" i="12"/>
  <c r="I312" i="12"/>
  <c r="I104" i="12"/>
  <c r="I129" i="12"/>
  <c r="I146" i="12"/>
  <c r="I161" i="12"/>
  <c r="I260" i="12"/>
  <c r="I269" i="12"/>
  <c r="I276" i="12"/>
  <c r="I287" i="12"/>
  <c r="I294" i="12"/>
  <c r="I301" i="12"/>
  <c r="I308" i="12"/>
  <c r="I30" i="12"/>
  <c r="I38" i="12"/>
  <c r="I44" i="12"/>
  <c r="I102" i="12"/>
  <c r="I112" i="12"/>
  <c r="I130" i="12"/>
  <c r="I150" i="12"/>
  <c r="I261" i="12"/>
  <c r="I270" i="12"/>
  <c r="I277" i="12"/>
  <c r="I284" i="12"/>
  <c r="I295" i="12"/>
  <c r="I302" i="12"/>
  <c r="I309" i="12"/>
  <c r="I318" i="12"/>
  <c r="I70" i="12"/>
  <c r="I110" i="12"/>
  <c r="I131" i="12"/>
  <c r="I134" i="12"/>
  <c r="I258" i="12"/>
  <c r="I285" i="12"/>
  <c r="I292" i="12"/>
  <c r="I267" i="12"/>
  <c r="I118" i="12"/>
  <c r="I145" i="12"/>
  <c r="I115" i="12"/>
  <c r="I122" i="12"/>
  <c r="I137" i="12"/>
  <c r="I142" i="12"/>
  <c r="I265" i="12"/>
  <c r="I275" i="12"/>
  <c r="I297" i="12"/>
  <c r="I19" i="12"/>
  <c r="I24" i="12"/>
  <c r="I45" i="12"/>
  <c r="I51" i="12"/>
  <c r="I52" i="12"/>
  <c r="I63" i="12"/>
  <c r="I79" i="12"/>
  <c r="I64" i="12"/>
  <c r="I95" i="12"/>
  <c r="I50" i="12"/>
  <c r="I27" i="12"/>
  <c r="I31" i="12"/>
  <c r="I35" i="12"/>
  <c r="I39" i="12"/>
  <c r="I58" i="12"/>
  <c r="I66" i="12"/>
  <c r="I73" i="12"/>
  <c r="I78" i="12"/>
  <c r="I82" i="12"/>
  <c r="I86" i="12"/>
  <c r="I89" i="12"/>
  <c r="I93" i="12"/>
  <c r="I97" i="12"/>
  <c r="I42" i="12"/>
  <c r="I72" i="12"/>
  <c r="I94" i="12"/>
  <c r="I49" i="12"/>
  <c r="I81" i="12"/>
  <c r="I28" i="12"/>
  <c r="I56" i="12"/>
  <c r="I88" i="12"/>
  <c r="I68" i="12"/>
  <c r="I76" i="12"/>
  <c r="I83" i="12"/>
  <c r="I36" i="12"/>
  <c r="I96" i="12"/>
  <c r="I54" i="12"/>
  <c r="I90" i="12"/>
  <c r="I209" i="12"/>
  <c r="I215" i="12"/>
  <c r="I181" i="12"/>
  <c r="I240" i="12"/>
  <c r="I246" i="12"/>
  <c r="I165" i="12"/>
  <c r="I169" i="12"/>
  <c r="I173" i="12"/>
  <c r="I182" i="12"/>
  <c r="I186" i="12"/>
  <c r="I189" i="12"/>
  <c r="I244" i="12"/>
  <c r="I248" i="12"/>
  <c r="I256" i="12"/>
  <c r="I196" i="12"/>
  <c r="I200" i="12"/>
  <c r="I219" i="12"/>
  <c r="I226" i="12"/>
  <c r="I245" i="12"/>
  <c r="I187" i="12"/>
  <c r="I223" i="12"/>
  <c r="I254" i="12"/>
  <c r="I177" i="12"/>
  <c r="I195" i="12"/>
  <c r="I199" i="12"/>
  <c r="I203" i="12"/>
  <c r="I207" i="12"/>
  <c r="I214" i="12"/>
  <c r="I218" i="12"/>
  <c r="I221" i="12"/>
  <c r="I225" i="12"/>
  <c r="I232" i="12"/>
  <c r="I236" i="12"/>
  <c r="I249" i="12"/>
  <c r="I162" i="12"/>
  <c r="I185" i="12"/>
  <c r="I224" i="12"/>
  <c r="I250" i="12"/>
  <c r="I166" i="12"/>
  <c r="I170" i="12"/>
  <c r="I164" i="12"/>
  <c r="I168" i="12"/>
  <c r="I172" i="12"/>
  <c r="I197" i="12"/>
  <c r="I201" i="12"/>
  <c r="I205" i="12"/>
  <c r="I210" i="12"/>
  <c r="I216" i="12"/>
  <c r="I220" i="12"/>
  <c r="I230" i="12"/>
  <c r="I237" i="12"/>
  <c r="I188" i="12"/>
  <c r="I217" i="12"/>
  <c r="I247" i="12"/>
  <c r="I257" i="12"/>
  <c r="I174" i="12"/>
  <c r="I233" i="12"/>
  <c r="I228" i="12"/>
  <c r="I252" i="12"/>
  <c r="I241" i="12"/>
  <c r="I176" i="12"/>
  <c r="I222" i="12"/>
  <c r="I229" i="12"/>
  <c r="I235" i="12"/>
  <c r="I242" i="12"/>
  <c r="I253" i="12"/>
  <c r="I2" i="12"/>
  <c r="I18" i="12"/>
  <c r="I13" i="12"/>
  <c r="I21" i="12" l="1"/>
  <c r="I20" i="12"/>
  <c r="AY27" i="9"/>
  <c r="AW32" i="9"/>
  <c r="AX32" i="9"/>
  <c r="AW33" i="9"/>
  <c r="AX33" i="9"/>
  <c r="AW34" i="9"/>
  <c r="AX34" i="9"/>
  <c r="AW35" i="9"/>
  <c r="AX35" i="9"/>
  <c r="AW36" i="9"/>
  <c r="AX36" i="9"/>
  <c r="AW37" i="9"/>
  <c r="AX37" i="9"/>
  <c r="AW38" i="9"/>
  <c r="AX38" i="9"/>
  <c r="AW39" i="9"/>
  <c r="AX39" i="9"/>
  <c r="AW40" i="9"/>
  <c r="AX40" i="9"/>
  <c r="AW41" i="9"/>
  <c r="AX41" i="9"/>
  <c r="AW42" i="9"/>
  <c r="AX42" i="9"/>
  <c r="AW43" i="9"/>
  <c r="AX43" i="9"/>
  <c r="AW44" i="9"/>
  <c r="AX44" i="9"/>
  <c r="AW45" i="9"/>
  <c r="AX45" i="9"/>
  <c r="AW46" i="9"/>
  <c r="AX46" i="9"/>
  <c r="AW47" i="9"/>
  <c r="AX47" i="9"/>
  <c r="AW48" i="9"/>
  <c r="AX48" i="9"/>
  <c r="AW49" i="9"/>
  <c r="AX49" i="9"/>
  <c r="AW50" i="9"/>
  <c r="AX50" i="9"/>
  <c r="AW52" i="9"/>
  <c r="AX52" i="9"/>
  <c r="AS24" i="9"/>
  <c r="AT24" i="9"/>
  <c r="AS25" i="9"/>
  <c r="AT25" i="9"/>
  <c r="AS26" i="9"/>
  <c r="AT26" i="9"/>
  <c r="AS27" i="9"/>
  <c r="AT27" i="9"/>
  <c r="AS28" i="9"/>
  <c r="AT28" i="9"/>
  <c r="AS29" i="9"/>
  <c r="AT29" i="9"/>
  <c r="AS30" i="9"/>
  <c r="AT30" i="9"/>
  <c r="AS32" i="9"/>
  <c r="AT32" i="9"/>
  <c r="AS33" i="9"/>
  <c r="AT33" i="9"/>
  <c r="AS34" i="9"/>
  <c r="AT34" i="9"/>
  <c r="AS35" i="9"/>
  <c r="AT35" i="9"/>
  <c r="AS40" i="9"/>
  <c r="AT40" i="9"/>
  <c r="AS41" i="9"/>
  <c r="AT41" i="9"/>
  <c r="AS46" i="9"/>
  <c r="AT46" i="9"/>
  <c r="AU8" i="9"/>
  <c r="AU9" i="9"/>
  <c r="BA16" i="8"/>
  <c r="BB16" i="8"/>
  <c r="BA17" i="8"/>
  <c r="BB17" i="8"/>
  <c r="BA18" i="8"/>
  <c r="BB18" i="8"/>
  <c r="BA19" i="8"/>
  <c r="BB19" i="8"/>
  <c r="BA20" i="8"/>
  <c r="BB20" i="8"/>
  <c r="BA21" i="8"/>
  <c r="BB21" i="8"/>
  <c r="BA22" i="8"/>
  <c r="BB22" i="8"/>
  <c r="BA23" i="8"/>
  <c r="BB23" i="8"/>
  <c r="BA24" i="8"/>
  <c r="BB24" i="8"/>
  <c r="BA30" i="8"/>
  <c r="BB30" i="8"/>
  <c r="BA32" i="8"/>
  <c r="BB32" i="8"/>
  <c r="BA33" i="8"/>
  <c r="BB33" i="8"/>
  <c r="BA34" i="8"/>
  <c r="BB34" i="8"/>
  <c r="BA35" i="8"/>
  <c r="BB35" i="8"/>
  <c r="BA36" i="8"/>
  <c r="BB36" i="8"/>
  <c r="BA37" i="8"/>
  <c r="BB37" i="8"/>
  <c r="BA38" i="8"/>
  <c r="BB38" i="8"/>
  <c r="BA39" i="8"/>
  <c r="BB39" i="8"/>
  <c r="BA40" i="8"/>
  <c r="BB40" i="8"/>
  <c r="BA41" i="8"/>
  <c r="BB41" i="8"/>
  <c r="BA42" i="8"/>
  <c r="BB42" i="8"/>
  <c r="BA43" i="8"/>
  <c r="BB43" i="8"/>
  <c r="BA44" i="8"/>
  <c r="BB44" i="8"/>
  <c r="BA45" i="8"/>
  <c r="BB45" i="8"/>
  <c r="BA46" i="8"/>
  <c r="BB46" i="8"/>
  <c r="BA48" i="8"/>
  <c r="BB48" i="8"/>
  <c r="BA49" i="8"/>
  <c r="BB49" i="8"/>
  <c r="BA50" i="8"/>
  <c r="BB50" i="8"/>
  <c r="BA51" i="8"/>
  <c r="BB51" i="8"/>
  <c r="BA64" i="8"/>
  <c r="BB64" i="8"/>
  <c r="BA65" i="8"/>
  <c r="BB65" i="8"/>
  <c r="BA66" i="8"/>
  <c r="BB66" i="8"/>
  <c r="BA67" i="8"/>
  <c r="BB67" i="8"/>
  <c r="BA68" i="8"/>
  <c r="BB68" i="8"/>
  <c r="BA69" i="8"/>
  <c r="BB69" i="8"/>
  <c r="BA70" i="8"/>
  <c r="BB70" i="8"/>
  <c r="BA71" i="8"/>
  <c r="BB71" i="8"/>
  <c r="BB15" i="8"/>
  <c r="BA15" i="8"/>
  <c r="AW10" i="8"/>
  <c r="AX10" i="8"/>
  <c r="AW59" i="7"/>
  <c r="AX59" i="7"/>
  <c r="AW60" i="7"/>
  <c r="AX60" i="7"/>
  <c r="AS53" i="7"/>
  <c r="AT53" i="7"/>
  <c r="AS54" i="7"/>
  <c r="AT54" i="7"/>
  <c r="AS55" i="7"/>
  <c r="AT55" i="7"/>
  <c r="AS22" i="7"/>
  <c r="AT22" i="7"/>
  <c r="AS23" i="7"/>
  <c r="AT23" i="7"/>
  <c r="AS24" i="7"/>
  <c r="AT24" i="7"/>
  <c r="AS25" i="7"/>
  <c r="AT25" i="7"/>
  <c r="AS26" i="7"/>
  <c r="AT26" i="7"/>
  <c r="AS27" i="7"/>
  <c r="AT27" i="7"/>
  <c r="AS28" i="7"/>
  <c r="AT28" i="7"/>
  <c r="AS29" i="7"/>
  <c r="AT29" i="7"/>
  <c r="AS30" i="7"/>
  <c r="AT30" i="7"/>
  <c r="AS14" i="7"/>
  <c r="AT14" i="7"/>
  <c r="AS15" i="7"/>
  <c r="AT15" i="7"/>
  <c r="AS16" i="7"/>
  <c r="AT16" i="7"/>
  <c r="AS17" i="7"/>
  <c r="AT17" i="7"/>
  <c r="AS18" i="7"/>
  <c r="AT18" i="7"/>
  <c r="AS19" i="7"/>
  <c r="AT19" i="7"/>
  <c r="AS20" i="7"/>
  <c r="AT20" i="7"/>
  <c r="AS21" i="7"/>
  <c r="AX58" i="7"/>
  <c r="AW58" i="7"/>
  <c r="AX57" i="7"/>
  <c r="AW57" i="7"/>
  <c r="AY57" i="7" s="1"/>
  <c r="AX56" i="7"/>
  <c r="AW56" i="7"/>
  <c r="AT51" i="7"/>
  <c r="AT46" i="7"/>
  <c r="AT45" i="7"/>
  <c r="AS45" i="7"/>
  <c r="AT44" i="7"/>
  <c r="AS44" i="7"/>
  <c r="AT43" i="7"/>
  <c r="AS43" i="7"/>
  <c r="AT42" i="7"/>
  <c r="AS42" i="7"/>
  <c r="AX41" i="7"/>
  <c r="AW41" i="7"/>
  <c r="AT41" i="7"/>
  <c r="AS41" i="7"/>
  <c r="AX40" i="7"/>
  <c r="AW40" i="7"/>
  <c r="AT40" i="7"/>
  <c r="AS40" i="7"/>
  <c r="AX39" i="7"/>
  <c r="AW39" i="7"/>
  <c r="AT39" i="7"/>
  <c r="AU39" i="7" s="1"/>
  <c r="AX38" i="7"/>
  <c r="AW38" i="7"/>
  <c r="AX37" i="7"/>
  <c r="AW37" i="7"/>
  <c r="AX36" i="7"/>
  <c r="AW36" i="7"/>
  <c r="AX35" i="7"/>
  <c r="AW35" i="7"/>
  <c r="AT34" i="7"/>
  <c r="AS34" i="7"/>
  <c r="AT33" i="7"/>
  <c r="AS33" i="7"/>
  <c r="AT32" i="7"/>
  <c r="AS32" i="7"/>
  <c r="AT31" i="7"/>
  <c r="AS31" i="7"/>
  <c r="AX26" i="7"/>
  <c r="AW26" i="7"/>
  <c r="AX25" i="7"/>
  <c r="AW25" i="7"/>
  <c r="AX24" i="7"/>
  <c r="AW24" i="7"/>
  <c r="AX23" i="7"/>
  <c r="AW23" i="7"/>
  <c r="AX22" i="7"/>
  <c r="AW22" i="7"/>
  <c r="AX21" i="7"/>
  <c r="AW21" i="7"/>
  <c r="AT21" i="7"/>
  <c r="AX20" i="7"/>
  <c r="AW20" i="7"/>
  <c r="AX19" i="7"/>
  <c r="AW19" i="7"/>
  <c r="AX18" i="7"/>
  <c r="AW18" i="7"/>
  <c r="AX17" i="7"/>
  <c r="AW17" i="7"/>
  <c r="AX16" i="7"/>
  <c r="AW16" i="7"/>
  <c r="AX15" i="7"/>
  <c r="AW15" i="7"/>
  <c r="AX14" i="7"/>
  <c r="AW14" i="7"/>
  <c r="AW12" i="6"/>
  <c r="AX12" i="6"/>
  <c r="AW13" i="6"/>
  <c r="AX13" i="6"/>
  <c r="AW14" i="6"/>
  <c r="AX14" i="6"/>
  <c r="AW15" i="6"/>
  <c r="AX15" i="6"/>
  <c r="AW16" i="6"/>
  <c r="AX16" i="6"/>
  <c r="AW17" i="6"/>
  <c r="AX17" i="6"/>
  <c r="AW18" i="6"/>
  <c r="AX18" i="6"/>
  <c r="AW19" i="6"/>
  <c r="AX19" i="6"/>
  <c r="AW20" i="6"/>
  <c r="AX20" i="6"/>
  <c r="AW21" i="6"/>
  <c r="AX21" i="6"/>
  <c r="AW22" i="6"/>
  <c r="AX22" i="6"/>
  <c r="AW23" i="6"/>
  <c r="AX23" i="6"/>
  <c r="AW24" i="6"/>
  <c r="AX24" i="6"/>
  <c r="AW25" i="6"/>
  <c r="AX25" i="6"/>
  <c r="AW26" i="6"/>
  <c r="AX26" i="6"/>
  <c r="AW27" i="6"/>
  <c r="AX27" i="6"/>
  <c r="AW28" i="6"/>
  <c r="AX28" i="6"/>
  <c r="AW29" i="6"/>
  <c r="AX29" i="6"/>
  <c r="AX32" i="6"/>
  <c r="AW33" i="6"/>
  <c r="AX33" i="6"/>
  <c r="AW34" i="6"/>
  <c r="AX34" i="6"/>
  <c r="AW35" i="6"/>
  <c r="AX35" i="6"/>
  <c r="AW36" i="6"/>
  <c r="AX36" i="6"/>
  <c r="AW37" i="6"/>
  <c r="AX37" i="6"/>
  <c r="AW38" i="6"/>
  <c r="AX38" i="6"/>
  <c r="AW39" i="6"/>
  <c r="AX39" i="6"/>
  <c r="AW40" i="6"/>
  <c r="AX40" i="6"/>
  <c r="AW41" i="6"/>
  <c r="AX41" i="6"/>
  <c r="AX11" i="6"/>
  <c r="AW11" i="6"/>
  <c r="AT21" i="6"/>
  <c r="AS22" i="6"/>
  <c r="AT22" i="6"/>
  <c r="AS23" i="6"/>
  <c r="AT23" i="6"/>
  <c r="AS24" i="6"/>
  <c r="AT24" i="6"/>
  <c r="AT31" i="6"/>
  <c r="AS32" i="6"/>
  <c r="AT32" i="6"/>
  <c r="AS33" i="6"/>
  <c r="AT33" i="6"/>
  <c r="AS34" i="6"/>
  <c r="AT34" i="6"/>
  <c r="AS35" i="6"/>
  <c r="AT35" i="6"/>
  <c r="AS36" i="6"/>
  <c r="AT36" i="6"/>
  <c r="AS37" i="6"/>
  <c r="AT37" i="6"/>
  <c r="AS38" i="6"/>
  <c r="AT38" i="6"/>
  <c r="AS39" i="6"/>
  <c r="AT39" i="6"/>
  <c r="AS40" i="6"/>
  <c r="AT40" i="6"/>
  <c r="AS41" i="6"/>
  <c r="AT41" i="6"/>
  <c r="AS42" i="6"/>
  <c r="AT42" i="6"/>
  <c r="AS43" i="6"/>
  <c r="AT43" i="6"/>
  <c r="AS44" i="6"/>
  <c r="AT44" i="6"/>
  <c r="AS45" i="6"/>
  <c r="AT45" i="6"/>
  <c r="AS46" i="6"/>
  <c r="AT46" i="6"/>
  <c r="AS47" i="6"/>
  <c r="AT47" i="6"/>
  <c r="AS55" i="6"/>
  <c r="AT55" i="6"/>
  <c r="AS56" i="6"/>
  <c r="AT56" i="6"/>
  <c r="AS57" i="6"/>
  <c r="AT57" i="6"/>
  <c r="AS58" i="6"/>
  <c r="AT58" i="6"/>
  <c r="AS59" i="6"/>
  <c r="AT59" i="6"/>
  <c r="AS60" i="6"/>
  <c r="AT60" i="6"/>
  <c r="AS61" i="6"/>
  <c r="AT61" i="6"/>
  <c r="AS62" i="6"/>
  <c r="AT62" i="6"/>
  <c r="AS63" i="6"/>
  <c r="AT63" i="6"/>
  <c r="AS64" i="6"/>
  <c r="AT64" i="6"/>
  <c r="AS65" i="6"/>
  <c r="AT65" i="6"/>
  <c r="AS39" i="5"/>
  <c r="AU39" i="5" s="1"/>
  <c r="AT39" i="5"/>
  <c r="AS40" i="5"/>
  <c r="AU40" i="5" s="1"/>
  <c r="AT40" i="5"/>
  <c r="AS41" i="5"/>
  <c r="AU41" i="5" s="1"/>
  <c r="AT41" i="5"/>
  <c r="AS42" i="5"/>
  <c r="AT42" i="5"/>
  <c r="AS43" i="5"/>
  <c r="AU43" i="5" s="1"/>
  <c r="AT43" i="5"/>
  <c r="AS44" i="5"/>
  <c r="AU44" i="5" s="1"/>
  <c r="AT44" i="5"/>
  <c r="AS51" i="5"/>
  <c r="AT51" i="5"/>
  <c r="AS52" i="5"/>
  <c r="AT52" i="5"/>
  <c r="AS53" i="5"/>
  <c r="AU53" i="5" s="1"/>
  <c r="AT53" i="5"/>
  <c r="AS54" i="5"/>
  <c r="AU54" i="5" s="1"/>
  <c r="AT54" i="5"/>
  <c r="AS55" i="5"/>
  <c r="AU55" i="5" s="1"/>
  <c r="AT55" i="5"/>
  <c r="AS56" i="5"/>
  <c r="AT56" i="5"/>
  <c r="AS57" i="5"/>
  <c r="AU57" i="5" s="1"/>
  <c r="AT57" i="5"/>
  <c r="AS59" i="5"/>
  <c r="AU59" i="5" s="1"/>
  <c r="AT59" i="5"/>
  <c r="AS60" i="5"/>
  <c r="AU60" i="5" s="1"/>
  <c r="AT60" i="5"/>
  <c r="AT38" i="5"/>
  <c r="AS38" i="5"/>
  <c r="AU38" i="5" s="1"/>
  <c r="H2" i="19"/>
  <c r="E16" i="19"/>
  <c r="G16" i="19"/>
  <c r="F16" i="19"/>
  <c r="C16" i="19"/>
  <c r="AM19" i="16"/>
  <c r="AM18" i="16"/>
  <c r="AU51" i="5" l="1"/>
  <c r="AU56" i="5"/>
  <c r="AU52" i="5"/>
  <c r="AU42" i="5"/>
  <c r="AY52" i="9"/>
  <c r="AU28" i="9"/>
  <c r="AU26" i="9"/>
  <c r="AU46" i="9"/>
  <c r="AU34" i="9"/>
  <c r="AY49" i="9"/>
  <c r="AU35" i="9"/>
  <c r="AU24" i="9"/>
  <c r="AU30" i="9"/>
  <c r="AY45" i="9"/>
  <c r="AY41" i="9"/>
  <c r="AY37" i="9"/>
  <c r="AY33" i="9"/>
  <c r="AY47" i="9"/>
  <c r="AY43" i="9"/>
  <c r="AY39" i="9"/>
  <c r="AY35" i="9"/>
  <c r="AU40" i="9"/>
  <c r="AU32" i="9"/>
  <c r="AU27" i="9"/>
  <c r="AY48" i="9"/>
  <c r="AY44" i="9"/>
  <c r="AY40" i="9"/>
  <c r="AY36" i="9"/>
  <c r="AY32" i="9"/>
  <c r="AU41" i="9"/>
  <c r="AU33" i="9"/>
  <c r="AU29" i="9"/>
  <c r="AU25" i="9"/>
  <c r="AY50" i="9"/>
  <c r="AY46" i="9"/>
  <c r="AY42" i="9"/>
  <c r="AY38" i="9"/>
  <c r="AY34" i="9"/>
  <c r="AY26" i="9"/>
  <c r="AU10" i="9"/>
  <c r="BC15" i="8"/>
  <c r="AM20" i="16"/>
  <c r="AY36" i="7"/>
  <c r="AU32" i="7"/>
  <c r="AY60" i="7"/>
  <c r="AY59" i="7"/>
  <c r="AY58" i="7"/>
  <c r="BC24" i="8"/>
  <c r="BC23" i="8"/>
  <c r="BC20" i="8"/>
  <c r="BC19" i="8"/>
  <c r="BC16" i="8"/>
  <c r="BC70" i="8"/>
  <c r="BC71" i="8"/>
  <c r="BC67" i="8"/>
  <c r="BC66" i="8"/>
  <c r="BC40" i="8"/>
  <c r="BC50" i="8"/>
  <c r="BC49" i="8"/>
  <c r="AY40" i="7"/>
  <c r="AY39" i="7"/>
  <c r="AY35" i="7"/>
  <c r="AY24" i="7"/>
  <c r="AY26" i="7"/>
  <c r="AY25" i="7"/>
  <c r="AY23" i="7"/>
  <c r="AY22" i="7"/>
  <c r="AY21" i="7"/>
  <c r="AY20" i="7"/>
  <c r="AY19" i="7"/>
  <c r="AY15" i="7"/>
  <c r="AY14" i="7"/>
  <c r="AY17" i="7"/>
  <c r="AU55" i="7"/>
  <c r="AU54" i="7"/>
  <c r="AU53" i="7"/>
  <c r="AU51" i="7"/>
  <c r="AU40" i="7"/>
  <c r="AU46" i="7"/>
  <c r="AU44" i="7"/>
  <c r="AU43" i="7"/>
  <c r="AU42" i="7"/>
  <c r="AU41" i="7"/>
  <c r="AU45" i="7"/>
  <c r="AU29" i="7"/>
  <c r="AU19" i="7"/>
  <c r="AU33" i="7"/>
  <c r="AU31" i="7"/>
  <c r="AU30" i="7"/>
  <c r="AU24" i="7"/>
  <c r="AU23" i="7"/>
  <c r="AU22" i="7"/>
  <c r="AU20" i="7"/>
  <c r="AU16" i="7"/>
  <c r="AU15" i="7"/>
  <c r="AU14" i="7"/>
  <c r="AU26" i="7"/>
  <c r="AU21" i="7"/>
  <c r="AY37" i="6"/>
  <c r="AY39" i="6"/>
  <c r="AY35" i="6"/>
  <c r="AY41" i="6"/>
  <c r="AY33" i="6"/>
  <c r="AY25" i="6"/>
  <c r="AY29" i="6"/>
  <c r="AY27" i="6"/>
  <c r="AY23" i="6"/>
  <c r="AY21" i="6"/>
  <c r="AY19" i="6"/>
  <c r="AY18" i="6"/>
  <c r="AY14" i="6"/>
  <c r="AY11" i="6"/>
  <c r="AU64" i="6"/>
  <c r="AU62" i="6"/>
  <c r="AU61" i="6"/>
  <c r="AU58" i="6"/>
  <c r="AU57" i="6"/>
  <c r="AU65" i="6"/>
  <c r="AU46" i="6"/>
  <c r="AU38" i="6"/>
  <c r="AU22" i="6"/>
  <c r="AU21" i="6"/>
  <c r="AU34" i="6"/>
  <c r="AU36" i="6"/>
  <c r="AU32" i="6"/>
  <c r="BC22" i="8"/>
  <c r="BC18" i="8"/>
  <c r="BC21" i="8"/>
  <c r="BC17" i="8"/>
  <c r="G48" i="19"/>
  <c r="BC30" i="8"/>
  <c r="BC37" i="8"/>
  <c r="BC45" i="8"/>
  <c r="BC33" i="8"/>
  <c r="BC41" i="8"/>
  <c r="BC46" i="8"/>
  <c r="BC42" i="8"/>
  <c r="BC38" i="8"/>
  <c r="BC34" i="8"/>
  <c r="BC44" i="8"/>
  <c r="BC36" i="8"/>
  <c r="BC32" i="8"/>
  <c r="BC43" i="8"/>
  <c r="BC39" i="8"/>
  <c r="BC35" i="8"/>
  <c r="BC48" i="8"/>
  <c r="BC51" i="8"/>
  <c r="BC69" i="8"/>
  <c r="BC65" i="8"/>
  <c r="F48" i="19" s="1"/>
  <c r="BC68" i="8"/>
  <c r="BC64" i="8"/>
  <c r="AY10" i="8"/>
  <c r="AY37" i="7"/>
  <c r="AY41" i="7"/>
  <c r="AY38" i="7"/>
  <c r="AY56" i="7"/>
  <c r="AY18" i="7"/>
  <c r="AY16" i="7"/>
  <c r="AU25" i="7"/>
  <c r="AU34" i="7"/>
  <c r="AU18" i="7"/>
  <c r="E48" i="19" s="1"/>
  <c r="AU28" i="7"/>
  <c r="AU17" i="7"/>
  <c r="AU27" i="7"/>
  <c r="AY38" i="6"/>
  <c r="AY34" i="6"/>
  <c r="AY40" i="6"/>
  <c r="AY36" i="6"/>
  <c r="AY32" i="6"/>
  <c r="AY17" i="6"/>
  <c r="AY13" i="6"/>
  <c r="AY28" i="6"/>
  <c r="AY24" i="6"/>
  <c r="AY20" i="6"/>
  <c r="AY16" i="6"/>
  <c r="AY12" i="6"/>
  <c r="AY15" i="6"/>
  <c r="AY26" i="6"/>
  <c r="AY22" i="6"/>
  <c r="AU56" i="6"/>
  <c r="AU63" i="6"/>
  <c r="AU59" i="6"/>
  <c r="AU55" i="6"/>
  <c r="AU60" i="6"/>
  <c r="AU45" i="6"/>
  <c r="AU37" i="6"/>
  <c r="AU33" i="6"/>
  <c r="AU44" i="6"/>
  <c r="AU40" i="6"/>
  <c r="AU47" i="6"/>
  <c r="AU35" i="6"/>
  <c r="AU31" i="6"/>
  <c r="AU39" i="6"/>
  <c r="AU42" i="6"/>
  <c r="AU41" i="6"/>
  <c r="AU23" i="6"/>
  <c r="AU43" i="6"/>
  <c r="AU24" i="6"/>
  <c r="D48" i="19" s="1"/>
  <c r="AL52" i="8"/>
  <c r="S11" i="6"/>
  <c r="R11" i="6"/>
  <c r="C23" i="5" s="1"/>
  <c r="AO25" i="5"/>
  <c r="AO23" i="5"/>
  <c r="AO24" i="5"/>
  <c r="AO22" i="5"/>
  <c r="AO26" i="5" s="1"/>
  <c r="AM25" i="5"/>
  <c r="AM23" i="5"/>
  <c r="AK25" i="5"/>
  <c r="AK23" i="5"/>
  <c r="AI25" i="5"/>
  <c r="AI23" i="5"/>
  <c r="T22" i="6"/>
  <c r="T23" i="6"/>
  <c r="T24" i="6"/>
  <c r="AS65" i="8"/>
  <c r="AS66" i="8"/>
  <c r="AS67" i="8"/>
  <c r="AS68" i="8"/>
  <c r="AS69" i="8"/>
  <c r="AS70" i="8"/>
  <c r="AS71" i="8"/>
  <c r="AS64" i="8"/>
  <c r="K59" i="5"/>
  <c r="K60" i="5"/>
  <c r="K52" i="5"/>
  <c r="K53" i="5"/>
  <c r="K54" i="5"/>
  <c r="K55" i="5"/>
  <c r="K56" i="5"/>
  <c r="K57" i="5"/>
  <c r="AP65" i="8"/>
  <c r="AP66" i="8"/>
  <c r="AP67" i="8"/>
  <c r="AP68" i="8"/>
  <c r="AP69" i="8"/>
  <c r="AP70" i="8"/>
  <c r="AP71" i="8"/>
  <c r="AP64" i="8"/>
  <c r="AM27" i="5" l="1"/>
  <c r="AI27" i="5"/>
  <c r="AO27" i="5"/>
  <c r="AK27" i="5"/>
  <c r="T11" i="6"/>
  <c r="C25" i="5"/>
  <c r="C27" i="5" s="1"/>
  <c r="N58" i="5"/>
  <c r="Y25" i="5" s="1"/>
  <c r="AN19" i="16" s="1"/>
  <c r="M58" i="5"/>
  <c r="Y23" i="5" s="1"/>
  <c r="J58" i="5"/>
  <c r="I58" i="5"/>
  <c r="U25" i="5"/>
  <c r="AL19" i="16" s="1"/>
  <c r="U23" i="5"/>
  <c r="U22" i="5"/>
  <c r="S25" i="5"/>
  <c r="S23" i="5"/>
  <c r="S27" i="5" s="1"/>
  <c r="S22" i="5"/>
  <c r="Q25" i="5"/>
  <c r="Q23" i="5"/>
  <c r="Q22" i="5"/>
  <c r="O25" i="5"/>
  <c r="AJ19" i="16" s="1"/>
  <c r="O23" i="5"/>
  <c r="G41" i="19"/>
  <c r="AP52" i="9"/>
  <c r="AP49" i="9"/>
  <c r="AP48" i="9"/>
  <c r="AP47" i="9"/>
  <c r="AP46" i="9"/>
  <c r="AP45" i="9"/>
  <c r="AP44" i="9"/>
  <c r="AP43" i="9"/>
  <c r="AP42" i="9"/>
  <c r="AP41" i="9"/>
  <c r="AP40" i="9"/>
  <c r="AP39" i="9"/>
  <c r="AP38" i="9"/>
  <c r="AP37" i="9"/>
  <c r="AP36" i="9"/>
  <c r="AP35" i="9"/>
  <c r="AP34" i="9"/>
  <c r="AP33" i="9"/>
  <c r="AP32" i="9"/>
  <c r="AP31" i="9"/>
  <c r="AP26" i="9"/>
  <c r="AM26" i="9"/>
  <c r="AP25" i="9"/>
  <c r="AM25" i="9"/>
  <c r="AO18" i="9"/>
  <c r="AN18" i="9"/>
  <c r="AP12" i="9"/>
  <c r="AP11" i="9"/>
  <c r="AP10" i="9"/>
  <c r="T30" i="9"/>
  <c r="Q30" i="9"/>
  <c r="S65" i="9"/>
  <c r="K25" i="5" s="1"/>
  <c r="R65" i="9"/>
  <c r="K23" i="5" s="1"/>
  <c r="T71" i="9"/>
  <c r="Q71" i="9"/>
  <c r="T70" i="9"/>
  <c r="Q70" i="9"/>
  <c r="T61" i="9"/>
  <c r="T60" i="9"/>
  <c r="T59" i="9"/>
  <c r="S51" i="9"/>
  <c r="R51" i="9"/>
  <c r="S50" i="9"/>
  <c r="R50" i="9"/>
  <c r="S49" i="9"/>
  <c r="R49" i="9"/>
  <c r="S48" i="9"/>
  <c r="S52" i="9" s="1"/>
  <c r="R48" i="9"/>
  <c r="R52" i="9" s="1"/>
  <c r="R53" i="9" s="1"/>
  <c r="T47" i="9"/>
  <c r="S17" i="9"/>
  <c r="T42" i="9"/>
  <c r="Q42" i="9"/>
  <c r="T41" i="9"/>
  <c r="Q41" i="9"/>
  <c r="T28" i="9"/>
  <c r="T25" i="9"/>
  <c r="T36" i="9"/>
  <c r="T35" i="9"/>
  <c r="T34" i="9"/>
  <c r="T33" i="9"/>
  <c r="T32" i="9"/>
  <c r="T31" i="9"/>
  <c r="T29" i="9"/>
  <c r="T27" i="9"/>
  <c r="T26" i="9"/>
  <c r="Q28" i="9"/>
  <c r="T10" i="9"/>
  <c r="T9" i="9"/>
  <c r="T8" i="9"/>
  <c r="T7" i="9"/>
  <c r="AR54" i="8"/>
  <c r="AQ54" i="8"/>
  <c r="AO54" i="8"/>
  <c r="AN54" i="8"/>
  <c r="AR53" i="8"/>
  <c r="AQ53" i="8"/>
  <c r="AO53" i="8"/>
  <c r="AN53" i="8"/>
  <c r="AR52" i="8"/>
  <c r="AQ52" i="8"/>
  <c r="AO52" i="8"/>
  <c r="AN52" i="8"/>
  <c r="AS51" i="8"/>
  <c r="AS50" i="8"/>
  <c r="AS49" i="8"/>
  <c r="AS48" i="8"/>
  <c r="AS46" i="8"/>
  <c r="AS45" i="8"/>
  <c r="AS44" i="8"/>
  <c r="AS43" i="8"/>
  <c r="AS42" i="8"/>
  <c r="AS41" i="8"/>
  <c r="AS40" i="8"/>
  <c r="AS39" i="8"/>
  <c r="AS38" i="8"/>
  <c r="AS37" i="8"/>
  <c r="AS36" i="8"/>
  <c r="AS35" i="8"/>
  <c r="AS34" i="8"/>
  <c r="AS33" i="8"/>
  <c r="AS32" i="8"/>
  <c r="AS30" i="8"/>
  <c r="AS24" i="8"/>
  <c r="AS23" i="8"/>
  <c r="AS22" i="8"/>
  <c r="AS21" i="8"/>
  <c r="AS20" i="8"/>
  <c r="AS19" i="8"/>
  <c r="AS18" i="8"/>
  <c r="AS17" i="8"/>
  <c r="AS16" i="8"/>
  <c r="AS15" i="8"/>
  <c r="AO8" i="8"/>
  <c r="AN8" i="8"/>
  <c r="AR8" i="8"/>
  <c r="AQ8" i="8"/>
  <c r="AR7" i="8"/>
  <c r="AQ7" i="8"/>
  <c r="Y70" i="8"/>
  <c r="Y69" i="8"/>
  <c r="Y68" i="8"/>
  <c r="Y67" i="8"/>
  <c r="Y66" i="8"/>
  <c r="Y65" i="8"/>
  <c r="Y64" i="8"/>
  <c r="Y63" i="8"/>
  <c r="Y62" i="8"/>
  <c r="Y61" i="8"/>
  <c r="Y60" i="8"/>
  <c r="Y59" i="8"/>
  <c r="Y57" i="8"/>
  <c r="Y56" i="8"/>
  <c r="Y55" i="8"/>
  <c r="Y52" i="8"/>
  <c r="Y51" i="8"/>
  <c r="Y50" i="8"/>
  <c r="Y49" i="8"/>
  <c r="Y48" i="8"/>
  <c r="Y47" i="8"/>
  <c r="Y46" i="8"/>
  <c r="Y45" i="8"/>
  <c r="Y44" i="8"/>
  <c r="Y43" i="8"/>
  <c r="Y42" i="8"/>
  <c r="Y41" i="8"/>
  <c r="Y38" i="8"/>
  <c r="Y37" i="8"/>
  <c r="Y36" i="8"/>
  <c r="Y35" i="8"/>
  <c r="Y34" i="8"/>
  <c r="Y33" i="8"/>
  <c r="Y32" i="8"/>
  <c r="Y31" i="8"/>
  <c r="Y30" i="8"/>
  <c r="Y29" i="8"/>
  <c r="Y28" i="8"/>
  <c r="Y26" i="8"/>
  <c r="Y25" i="8"/>
  <c r="Y24" i="8"/>
  <c r="Y23" i="8"/>
  <c r="Y22" i="8"/>
  <c r="Y21" i="8"/>
  <c r="Y20" i="8"/>
  <c r="Y19" i="8"/>
  <c r="Y18" i="8"/>
  <c r="Y17" i="8"/>
  <c r="Y16" i="8"/>
  <c r="Y15" i="8"/>
  <c r="Y14" i="8"/>
  <c r="Y13" i="8"/>
  <c r="Y12" i="8"/>
  <c r="Y11" i="8"/>
  <c r="Y10" i="8"/>
  <c r="AO46" i="7"/>
  <c r="AN46" i="7"/>
  <c r="Q31" i="6"/>
  <c r="T31" i="6"/>
  <c r="T21" i="6"/>
  <c r="P11" i="6"/>
  <c r="O11" i="6"/>
  <c r="Q22" i="6"/>
  <c r="Q23" i="6"/>
  <c r="Q24" i="6"/>
  <c r="Q21" i="6"/>
  <c r="AP60" i="7"/>
  <c r="AP59" i="7"/>
  <c r="AP58" i="7"/>
  <c r="AP57" i="7"/>
  <c r="AP56" i="7"/>
  <c r="AL46" i="7"/>
  <c r="AK46" i="7"/>
  <c r="AO42" i="7"/>
  <c r="AN42" i="7"/>
  <c r="AP41" i="7"/>
  <c r="AP40" i="7"/>
  <c r="AP39" i="7"/>
  <c r="AP38" i="7"/>
  <c r="AP37" i="7"/>
  <c r="AP36" i="7"/>
  <c r="AP35" i="7"/>
  <c r="AO34" i="7"/>
  <c r="AN34" i="7"/>
  <c r="AP18" i="7"/>
  <c r="AP17" i="7"/>
  <c r="AP16" i="7"/>
  <c r="AP15" i="7"/>
  <c r="AP14" i="7"/>
  <c r="S58" i="7"/>
  <c r="R58" i="7"/>
  <c r="T54" i="7"/>
  <c r="T53" i="7"/>
  <c r="T51" i="7"/>
  <c r="S50" i="7"/>
  <c r="R50" i="7"/>
  <c r="T46" i="7"/>
  <c r="T45" i="7"/>
  <c r="T44" i="7"/>
  <c r="T43" i="7"/>
  <c r="T42" i="7"/>
  <c r="T41" i="7"/>
  <c r="T40" i="7"/>
  <c r="T39" i="7"/>
  <c r="S38" i="7"/>
  <c r="R38" i="7"/>
  <c r="T34" i="7"/>
  <c r="T33" i="7"/>
  <c r="T32" i="7"/>
  <c r="T31" i="7"/>
  <c r="T30" i="7"/>
  <c r="T29" i="7"/>
  <c r="T28" i="7"/>
  <c r="T27" i="7"/>
  <c r="T26" i="7"/>
  <c r="T25" i="7"/>
  <c r="T24" i="7"/>
  <c r="T23" i="7"/>
  <c r="T22" i="7"/>
  <c r="T21" i="7"/>
  <c r="T20" i="7"/>
  <c r="T19" i="7"/>
  <c r="T18" i="7"/>
  <c r="T17" i="7"/>
  <c r="T16" i="7"/>
  <c r="T15" i="7"/>
  <c r="T14" i="7"/>
  <c r="AO66" i="6"/>
  <c r="AN66" i="6"/>
  <c r="AP58" i="6"/>
  <c r="AP57" i="6"/>
  <c r="AP56" i="6"/>
  <c r="AP55" i="6"/>
  <c r="AP54" i="6"/>
  <c r="AP53" i="6"/>
  <c r="AP52" i="6"/>
  <c r="AP51" i="6"/>
  <c r="AP50" i="6"/>
  <c r="AP49" i="6"/>
  <c r="AP48" i="6"/>
  <c r="AP47" i="6"/>
  <c r="AP46" i="6"/>
  <c r="AP45" i="6"/>
  <c r="AP44" i="6"/>
  <c r="AP43" i="6"/>
  <c r="AP42" i="6"/>
  <c r="AP41" i="6"/>
  <c r="AP40" i="6"/>
  <c r="AP39" i="6"/>
  <c r="AP38" i="6"/>
  <c r="AP37" i="6"/>
  <c r="AP36" i="6"/>
  <c r="AP35" i="6"/>
  <c r="AP34" i="6"/>
  <c r="AP33" i="6"/>
  <c r="AP32" i="6"/>
  <c r="AP29" i="6"/>
  <c r="AP28" i="6"/>
  <c r="AP27" i="6"/>
  <c r="AP26" i="6"/>
  <c r="AP25" i="6"/>
  <c r="AP24" i="6"/>
  <c r="AP23" i="6"/>
  <c r="AP22" i="6"/>
  <c r="AP21" i="6"/>
  <c r="AP20" i="6"/>
  <c r="AP19" i="6"/>
  <c r="AP18" i="6"/>
  <c r="AP17" i="6"/>
  <c r="AP16" i="6"/>
  <c r="AP15" i="6"/>
  <c r="AP14" i="6"/>
  <c r="AP13" i="6"/>
  <c r="AP12" i="6"/>
  <c r="AP11" i="6"/>
  <c r="T32" i="6"/>
  <c r="T33" i="6"/>
  <c r="T34" i="6"/>
  <c r="T35" i="6"/>
  <c r="T36" i="6"/>
  <c r="T37" i="6"/>
  <c r="T38" i="6"/>
  <c r="T39" i="6"/>
  <c r="T40" i="6"/>
  <c r="T42" i="6"/>
  <c r="T44" i="6"/>
  <c r="T45" i="6"/>
  <c r="T55" i="6"/>
  <c r="T56" i="6"/>
  <c r="T57" i="6"/>
  <c r="T58" i="6"/>
  <c r="T59" i="6"/>
  <c r="T60" i="6"/>
  <c r="K51" i="5"/>
  <c r="K39" i="5"/>
  <c r="K40" i="5"/>
  <c r="K41" i="5"/>
  <c r="K42" i="5"/>
  <c r="K43" i="5"/>
  <c r="K44" i="5"/>
  <c r="K38" i="5"/>
  <c r="S53" i="9" l="1"/>
  <c r="T53" i="9" s="1"/>
  <c r="T52" i="9"/>
  <c r="AJ18" i="16"/>
  <c r="AJ20" i="16" s="1"/>
  <c r="O27" i="5"/>
  <c r="AL18" i="16"/>
  <c r="U27" i="5"/>
  <c r="AK18" i="16"/>
  <c r="Q27" i="5"/>
  <c r="K27" i="5"/>
  <c r="S19" i="9"/>
  <c r="AN18" i="16"/>
  <c r="AN20" i="16" s="1"/>
  <c r="Y27" i="5"/>
  <c r="I314" i="12"/>
  <c r="I25" i="5"/>
  <c r="R17" i="9"/>
  <c r="I23" i="5"/>
  <c r="AL20" i="16"/>
  <c r="AT58" i="5"/>
  <c r="AS58" i="5"/>
  <c r="Y22" i="5"/>
  <c r="AK19" i="16"/>
  <c r="AK20" i="16" s="1"/>
  <c r="AP46" i="7"/>
  <c r="AM46" i="7"/>
  <c r="T54" i="6"/>
  <c r="K58" i="5"/>
  <c r="Q11" i="6"/>
  <c r="AO19" i="9"/>
  <c r="L25" i="5" s="1"/>
  <c r="M23" i="5"/>
  <c r="AP18" i="9"/>
  <c r="M25" i="5"/>
  <c r="AI19" i="16" s="1"/>
  <c r="AN19" i="9"/>
  <c r="T65" i="9"/>
  <c r="T50" i="9"/>
  <c r="T51" i="9"/>
  <c r="T48" i="9"/>
  <c r="T49" i="9"/>
  <c r="T15" i="9"/>
  <c r="H25" i="5"/>
  <c r="AR9" i="8"/>
  <c r="E25" i="5" s="1"/>
  <c r="AS52" i="8"/>
  <c r="AR56" i="8"/>
  <c r="F25" i="5" s="1"/>
  <c r="AQ9" i="8"/>
  <c r="E23" i="5" s="1"/>
  <c r="AS7" i="8"/>
  <c r="T50" i="7"/>
  <c r="T58" i="7"/>
  <c r="AO43" i="7"/>
  <c r="R59" i="7"/>
  <c r="S59" i="7"/>
  <c r="AP34" i="7"/>
  <c r="AN43" i="7"/>
  <c r="AP42" i="7"/>
  <c r="T38" i="7"/>
  <c r="AN67" i="6"/>
  <c r="AO67" i="6"/>
  <c r="AP66" i="6"/>
  <c r="AP31" i="6"/>
  <c r="Q31" i="9"/>
  <c r="Q29" i="9"/>
  <c r="Q27" i="9"/>
  <c r="Q33" i="9"/>
  <c r="Q32" i="9"/>
  <c r="Q26" i="9"/>
  <c r="E27" i="5" l="1"/>
  <c r="H23" i="5"/>
  <c r="H27" i="5" s="1"/>
  <c r="C48" i="19"/>
  <c r="AU58" i="5"/>
  <c r="I27" i="5"/>
  <c r="J23" i="5"/>
  <c r="J25" i="5"/>
  <c r="AI18" i="16"/>
  <c r="AI20" i="16" s="1"/>
  <c r="M27" i="5"/>
  <c r="AP19" i="9"/>
  <c r="L23" i="5"/>
  <c r="L27" i="5" s="1"/>
  <c r="AP43" i="7"/>
  <c r="AP67" i="6"/>
  <c r="T16" i="9"/>
  <c r="T17" i="9"/>
  <c r="T19" i="9" s="1"/>
  <c r="AO44" i="7"/>
  <c r="AO48" i="7" s="1"/>
  <c r="D25" i="5" s="1"/>
  <c r="T59" i="7"/>
  <c r="AN44" i="7"/>
  <c r="A179" i="12"/>
  <c r="V26" i="8"/>
  <c r="H29" i="5" l="1"/>
  <c r="J27" i="5"/>
  <c r="AP44" i="7"/>
  <c r="A312" i="12"/>
  <c r="AO2" i="16"/>
  <c r="AQ2" i="9"/>
  <c r="AT2" i="8"/>
  <c r="AQ2" i="7"/>
  <c r="D16" i="19" l="1"/>
  <c r="K2" i="16" l="1"/>
  <c r="AB3" i="9"/>
  <c r="V41" i="8" l="1"/>
  <c r="V14" i="8"/>
  <c r="V13" i="8"/>
  <c r="V61" i="8"/>
  <c r="A166" i="12"/>
  <c r="P23" i="16" l="1"/>
  <c r="P22" i="16"/>
  <c r="X18" i="16"/>
  <c r="X19" i="16"/>
  <c r="U19" i="16"/>
  <c r="U18" i="16"/>
  <c r="U20" i="16" l="1"/>
  <c r="P24" i="16"/>
  <c r="X20" i="16"/>
  <c r="V38" i="8"/>
  <c r="AO7" i="8" l="1"/>
  <c r="AO9" i="8" s="1"/>
  <c r="AN9" i="8"/>
  <c r="A219" i="12"/>
  <c r="A220" i="12"/>
  <c r="V70" i="8"/>
  <c r="V69" i="8"/>
  <c r="AP8" i="8" l="1"/>
  <c r="A3" i="12"/>
  <c r="A4" i="12"/>
  <c r="A5" i="12"/>
  <c r="A6" i="12"/>
  <c r="A7" i="12"/>
  <c r="A8" i="12"/>
  <c r="A9" i="12"/>
  <c r="A10" i="12"/>
  <c r="A11" i="12"/>
  <c r="A12" i="12"/>
  <c r="A13" i="12"/>
  <c r="A14" i="12"/>
  <c r="A15" i="12"/>
  <c r="A16" i="12"/>
  <c r="A17" i="12"/>
  <c r="A18" i="12"/>
  <c r="A19" i="12"/>
  <c r="A20" i="12"/>
  <c r="A21" i="12"/>
  <c r="A22" i="12"/>
  <c r="A23" i="12"/>
  <c r="A24"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3" i="12"/>
  <c r="A134" i="12"/>
  <c r="A135" i="12"/>
  <c r="A136" i="12"/>
  <c r="A137" i="12"/>
  <c r="A138" i="12"/>
  <c r="A139"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7" i="12"/>
  <c r="A168" i="12"/>
  <c r="A169" i="12"/>
  <c r="A170" i="12"/>
  <c r="A171" i="12"/>
  <c r="A172" i="12"/>
  <c r="A173" i="12"/>
  <c r="A174" i="12"/>
  <c r="A175" i="12"/>
  <c r="A176" i="12"/>
  <c r="A177" i="12"/>
  <c r="A178" i="12"/>
  <c r="A180" i="12"/>
  <c r="A181" i="12"/>
  <c r="A182" i="12"/>
  <c r="A183" i="12"/>
  <c r="A184" i="12"/>
  <c r="A185" i="12"/>
  <c r="A186" i="12"/>
  <c r="A187" i="12"/>
  <c r="A188" i="12"/>
  <c r="A189" i="12"/>
  <c r="A191" i="12"/>
  <c r="A192" i="12"/>
  <c r="A193" i="12"/>
  <c r="A194" i="12"/>
  <c r="A195" i="12"/>
  <c r="A196" i="12"/>
  <c r="A197" i="12"/>
  <c r="A198" i="12"/>
  <c r="A199" i="12"/>
  <c r="A200" i="12"/>
  <c r="A201" i="12"/>
  <c r="A202" i="12"/>
  <c r="A203" i="12"/>
  <c r="A205" i="12"/>
  <c r="A206" i="12"/>
  <c r="A207" i="12"/>
  <c r="A209" i="12"/>
  <c r="A210" i="12"/>
  <c r="A211" i="12"/>
  <c r="A212" i="12"/>
  <c r="A213" i="12"/>
  <c r="A214" i="12"/>
  <c r="A215" i="12"/>
  <c r="A216" i="12"/>
  <c r="A217" i="12"/>
  <c r="A218" i="12"/>
  <c r="A221" i="12"/>
  <c r="A222" i="12"/>
  <c r="A223" i="12"/>
  <c r="A224" i="12"/>
  <c r="A225" i="12"/>
  <c r="A226" i="12"/>
  <c r="A227" i="12"/>
  <c r="A228" i="12"/>
  <c r="A229" i="12"/>
  <c r="A230" i="12"/>
  <c r="A231" i="12"/>
  <c r="A232" i="12"/>
  <c r="A233" i="12"/>
  <c r="A234" i="12"/>
  <c r="A235" i="12"/>
  <c r="A236" i="12"/>
  <c r="A237" i="12"/>
  <c r="A238" i="12"/>
  <c r="A239" i="12"/>
  <c r="A240" i="12"/>
  <c r="A241" i="12"/>
  <c r="A242" i="12"/>
  <c r="A243" i="12"/>
  <c r="A244" i="12"/>
  <c r="A245" i="12"/>
  <c r="A246" i="12"/>
  <c r="A247" i="12"/>
  <c r="A248" i="12"/>
  <c r="A249" i="12"/>
  <c r="A250" i="12"/>
  <c r="A251" i="12"/>
  <c r="A254" i="12"/>
  <c r="A255" i="12"/>
  <c r="A256" i="12"/>
  <c r="A257" i="12"/>
  <c r="A259" i="12"/>
  <c r="A260" i="12"/>
  <c r="A261" i="12"/>
  <c r="A262" i="12"/>
  <c r="A265" i="12"/>
  <c r="A266" i="12"/>
  <c r="A267" i="12"/>
  <c r="A268" i="12"/>
  <c r="A277" i="12"/>
  <c r="A278" i="12"/>
  <c r="A279" i="12"/>
  <c r="A280" i="12"/>
  <c r="A281" i="12"/>
  <c r="A282" i="12"/>
  <c r="A283" i="12"/>
  <c r="A284" i="12"/>
  <c r="A285" i="12"/>
  <c r="A286" i="12"/>
  <c r="A287" i="12"/>
  <c r="A288" i="12"/>
  <c r="A289" i="12"/>
  <c r="A290" i="12"/>
  <c r="A291" i="12"/>
  <c r="A292" i="12"/>
  <c r="A293" i="12"/>
  <c r="A294" i="12"/>
  <c r="A295" i="12"/>
  <c r="A296" i="12"/>
  <c r="A297" i="12"/>
  <c r="A298" i="12"/>
  <c r="A299" i="12"/>
  <c r="A300" i="12"/>
  <c r="A301" i="12"/>
  <c r="A302" i="12"/>
  <c r="A303" i="12"/>
  <c r="A304" i="12"/>
  <c r="A305" i="12"/>
  <c r="A306" i="12"/>
  <c r="A307" i="12"/>
  <c r="A308" i="12"/>
  <c r="A309" i="12"/>
  <c r="A311" i="12"/>
  <c r="A313" i="12"/>
  <c r="A315" i="12"/>
  <c r="A316" i="12"/>
  <c r="A317" i="12"/>
  <c r="A318" i="12"/>
  <c r="A319" i="12"/>
  <c r="V10" i="8" l="1"/>
  <c r="AN57" i="8"/>
  <c r="AN55" i="8"/>
  <c r="Q25" i="9" l="1"/>
  <c r="O17" i="9"/>
  <c r="P48" i="9"/>
  <c r="O48" i="9"/>
  <c r="V35" i="8"/>
  <c r="V36" i="8"/>
  <c r="V62" i="8"/>
  <c r="V55" i="8"/>
  <c r="V56" i="8"/>
  <c r="V57" i="8"/>
  <c r="V18" i="8"/>
  <c r="P17" i="9" l="1"/>
  <c r="Q48" i="9"/>
  <c r="AP7" i="8"/>
  <c r="AI66" i="6"/>
  <c r="Q10" i="9" l="1"/>
  <c r="Q9" i="9"/>
  <c r="Q8" i="9"/>
  <c r="Q7" i="9"/>
  <c r="V68" i="8"/>
  <c r="V67" i="8"/>
  <c r="V66" i="8"/>
  <c r="V65" i="8"/>
  <c r="V64" i="8"/>
  <c r="V63" i="8"/>
  <c r="V60" i="8"/>
  <c r="V59" i="8"/>
  <c r="V52" i="8"/>
  <c r="V51" i="8"/>
  <c r="V50" i="8"/>
  <c r="V49" i="8"/>
  <c r="V48" i="8"/>
  <c r="V47" i="8"/>
  <c r="V46" i="8"/>
  <c r="V45" i="8"/>
  <c r="V44" i="8"/>
  <c r="V43" i="8"/>
  <c r="V42" i="8"/>
  <c r="V37" i="8"/>
  <c r="V34" i="8"/>
  <c r="V33" i="8"/>
  <c r="V32" i="8"/>
  <c r="V31" i="8"/>
  <c r="V30" i="8"/>
  <c r="V29" i="8"/>
  <c r="V28" i="8"/>
  <c r="V25" i="8"/>
  <c r="V24" i="8"/>
  <c r="V23" i="8"/>
  <c r="V22" i="8"/>
  <c r="AP51" i="8"/>
  <c r="AP50" i="8"/>
  <c r="AP49" i="8"/>
  <c r="AP48" i="8"/>
  <c r="AP46" i="8"/>
  <c r="AP45" i="8"/>
  <c r="AP44" i="8"/>
  <c r="AP43" i="8"/>
  <c r="AP42" i="8"/>
  <c r="AP41" i="8"/>
  <c r="AP40" i="8"/>
  <c r="AP39" i="8"/>
  <c r="AP38" i="8"/>
  <c r="AP37" i="8"/>
  <c r="AP36" i="8"/>
  <c r="AP35" i="8"/>
  <c r="AP34" i="8"/>
  <c r="AP33" i="8"/>
  <c r="AP32" i="8"/>
  <c r="AP30" i="8"/>
  <c r="AP24" i="8"/>
  <c r="AP23" i="8"/>
  <c r="AP22" i="8"/>
  <c r="AP21" i="8"/>
  <c r="AP20" i="8"/>
  <c r="AP19" i="8"/>
  <c r="AP18" i="8"/>
  <c r="AP17" i="8"/>
  <c r="AP16" i="8"/>
  <c r="AP15" i="8"/>
  <c r="AQ57" i="8" l="1"/>
  <c r="G23" i="5" s="1"/>
  <c r="Q17" i="9"/>
  <c r="AM60" i="7"/>
  <c r="AM59" i="7"/>
  <c r="AM58" i="7"/>
  <c r="AM57" i="7"/>
  <c r="AM56" i="7"/>
  <c r="AL42" i="7"/>
  <c r="AS8" i="8" l="1"/>
  <c r="AN48" i="7"/>
  <c r="AM36" i="7"/>
  <c r="AM58" i="6"/>
  <c r="AK42" i="7"/>
  <c r="AM42" i="7" s="1"/>
  <c r="I22" i="5"/>
  <c r="D18" i="16" s="1"/>
  <c r="AM52" i="9"/>
  <c r="AM49" i="9"/>
  <c r="AM48" i="9"/>
  <c r="AM47" i="9"/>
  <c r="AM46" i="9"/>
  <c r="Q54" i="7"/>
  <c r="Q53" i="7"/>
  <c r="Q51" i="7"/>
  <c r="AM12" i="9"/>
  <c r="AM11" i="9"/>
  <c r="AM10" i="9"/>
  <c r="AM45" i="9"/>
  <c r="AM44" i="9"/>
  <c r="AM43" i="9"/>
  <c r="AM42" i="9"/>
  <c r="AM41" i="9"/>
  <c r="AM40" i="9"/>
  <c r="AM39" i="9"/>
  <c r="AM38" i="9"/>
  <c r="AM37" i="9"/>
  <c r="AM36" i="9"/>
  <c r="AM35" i="9"/>
  <c r="AM34" i="9"/>
  <c r="AM33" i="9"/>
  <c r="AM32" i="9"/>
  <c r="AM31" i="9"/>
  <c r="AP9" i="8"/>
  <c r="V21" i="8"/>
  <c r="V20" i="8"/>
  <c r="V19" i="8"/>
  <c r="V17" i="8"/>
  <c r="V16" i="8"/>
  <c r="V15" i="8"/>
  <c r="V12" i="8"/>
  <c r="V11" i="8"/>
  <c r="AM18" i="7"/>
  <c r="AM17" i="7"/>
  <c r="AM16" i="7"/>
  <c r="AM15" i="7"/>
  <c r="AM14" i="7"/>
  <c r="AM41" i="7"/>
  <c r="AM40" i="7"/>
  <c r="AM39" i="7"/>
  <c r="AM38" i="7"/>
  <c r="AM37" i="7"/>
  <c r="AM35" i="7"/>
  <c r="Q46" i="7"/>
  <c r="Q45" i="7"/>
  <c r="Q44" i="7"/>
  <c r="Q43" i="7"/>
  <c r="Q42" i="7"/>
  <c r="Q41" i="7"/>
  <c r="Q40" i="7"/>
  <c r="Q39" i="7"/>
  <c r="Q34" i="7"/>
  <c r="Q33" i="7"/>
  <c r="Q32" i="7"/>
  <c r="Q31" i="7"/>
  <c r="Q30" i="7"/>
  <c r="Q29" i="7"/>
  <c r="Q28" i="7"/>
  <c r="Q27" i="7"/>
  <c r="Q26" i="7"/>
  <c r="Q25" i="7"/>
  <c r="Q24" i="7"/>
  <c r="Q23" i="7"/>
  <c r="Q22" i="7"/>
  <c r="Q21" i="7"/>
  <c r="Q20" i="7"/>
  <c r="Q19" i="7"/>
  <c r="Q18" i="7"/>
  <c r="Q17" i="7"/>
  <c r="Q16" i="7"/>
  <c r="Q15" i="7"/>
  <c r="Q14" i="7"/>
  <c r="Q45" i="6"/>
  <c r="Q44" i="6"/>
  <c r="Q42" i="6"/>
  <c r="Q40" i="6"/>
  <c r="Q39" i="6"/>
  <c r="Q38" i="6"/>
  <c r="Q37" i="6"/>
  <c r="Q36" i="6"/>
  <c r="Q35" i="6"/>
  <c r="Q34" i="6"/>
  <c r="Q33" i="6"/>
  <c r="Q32" i="6"/>
  <c r="Q60" i="6"/>
  <c r="Q59" i="6"/>
  <c r="Q58" i="6"/>
  <c r="Q57" i="6"/>
  <c r="Q56" i="6"/>
  <c r="Q55" i="6"/>
  <c r="AL66" i="6"/>
  <c r="AM57" i="6"/>
  <c r="AM56" i="6"/>
  <c r="AM55" i="6"/>
  <c r="AM54" i="6"/>
  <c r="AM53" i="6"/>
  <c r="AM52" i="6"/>
  <c r="AM51" i="6"/>
  <c r="AM50" i="6"/>
  <c r="AM49" i="6"/>
  <c r="AM48" i="6"/>
  <c r="AM47" i="6"/>
  <c r="AM46" i="6"/>
  <c r="AM45" i="6"/>
  <c r="AM44" i="6"/>
  <c r="AM43" i="6"/>
  <c r="AM42" i="6"/>
  <c r="AM41" i="6"/>
  <c r="AM40" i="6"/>
  <c r="AM39" i="6"/>
  <c r="AM38" i="6"/>
  <c r="AM37" i="6"/>
  <c r="AM36" i="6"/>
  <c r="AM35" i="6"/>
  <c r="AM34" i="6"/>
  <c r="AM33" i="6"/>
  <c r="AM32" i="6"/>
  <c r="AM29" i="6"/>
  <c r="AM28" i="6"/>
  <c r="AM27" i="6"/>
  <c r="AM26" i="6"/>
  <c r="AM25" i="6"/>
  <c r="AM24" i="6"/>
  <c r="AM23" i="6"/>
  <c r="AM22" i="6"/>
  <c r="AM21" i="6"/>
  <c r="AM20" i="6"/>
  <c r="AM19" i="6"/>
  <c r="AM18" i="6"/>
  <c r="AM17" i="6"/>
  <c r="AM16" i="6"/>
  <c r="AM15" i="6"/>
  <c r="AM14" i="6"/>
  <c r="AM13" i="6"/>
  <c r="AM12" i="6"/>
  <c r="AM11" i="6"/>
  <c r="T18" i="16"/>
  <c r="C22" i="5"/>
  <c r="P50" i="7"/>
  <c r="O50" i="7"/>
  <c r="P38" i="7"/>
  <c r="O38" i="7"/>
  <c r="AL34" i="7"/>
  <c r="AL43" i="7" s="1"/>
  <c r="AK34" i="7"/>
  <c r="P65" i="9"/>
  <c r="O65" i="9"/>
  <c r="Q61" i="9"/>
  <c r="Q60" i="9"/>
  <c r="Q59" i="9"/>
  <c r="P51" i="9"/>
  <c r="O50" i="9"/>
  <c r="O51" i="9"/>
  <c r="P50" i="9"/>
  <c r="P49" i="9"/>
  <c r="O49" i="9"/>
  <c r="O52" i="9" s="1"/>
  <c r="O53" i="9" s="1"/>
  <c r="Q47" i="9"/>
  <c r="AK18" i="9"/>
  <c r="AL18" i="9"/>
  <c r="AM24" i="5"/>
  <c r="AA19" i="16" s="1"/>
  <c r="AM22" i="5"/>
  <c r="AM26" i="5" s="1"/>
  <c r="AK24" i="5"/>
  <c r="Z19" i="16" s="1"/>
  <c r="AK22" i="5"/>
  <c r="AI24" i="5"/>
  <c r="Y19" i="16" s="1"/>
  <c r="AI22" i="5"/>
  <c r="U24" i="5"/>
  <c r="U26" i="5" s="1"/>
  <c r="O18" i="16"/>
  <c r="S24" i="5"/>
  <c r="S26" i="5" s="1"/>
  <c r="Q24" i="5"/>
  <c r="Q26" i="5" s="1"/>
  <c r="M18" i="16"/>
  <c r="O24" i="5"/>
  <c r="L19" i="16" s="1"/>
  <c r="O22" i="5"/>
  <c r="D2" i="12"/>
  <c r="AI42" i="7"/>
  <c r="M50" i="7"/>
  <c r="M38" i="7"/>
  <c r="AI67" i="6"/>
  <c r="D14" i="12"/>
  <c r="C228" i="12"/>
  <c r="C229" i="12"/>
  <c r="C319" i="12"/>
  <c r="C318" i="12"/>
  <c r="C317" i="12"/>
  <c r="C316" i="12"/>
  <c r="C315" i="12"/>
  <c r="C289" i="12"/>
  <c r="C288" i="12"/>
  <c r="C282" i="12"/>
  <c r="C281" i="12"/>
  <c r="C280" i="12"/>
  <c r="C255" i="12"/>
  <c r="C254" i="12"/>
  <c r="C251" i="12"/>
  <c r="C230" i="12"/>
  <c r="C227" i="12"/>
  <c r="C226" i="12"/>
  <c r="C225" i="12"/>
  <c r="C224" i="12"/>
  <c r="C223" i="12"/>
  <c r="C222" i="12"/>
  <c r="C221" i="12"/>
  <c r="C161" i="12"/>
  <c r="C160" i="12"/>
  <c r="C159" i="12"/>
  <c r="C158" i="12"/>
  <c r="C157" i="12"/>
  <c r="E23" i="12"/>
  <c r="D23" i="12"/>
  <c r="E22" i="12"/>
  <c r="E19" i="12"/>
  <c r="D19" i="12"/>
  <c r="E18" i="12"/>
  <c r="D18" i="12"/>
  <c r="E17" i="12"/>
  <c r="D17" i="12"/>
  <c r="E16" i="12"/>
  <c r="D16" i="12"/>
  <c r="E15" i="12"/>
  <c r="D15" i="12"/>
  <c r="E14" i="12"/>
  <c r="E13" i="12"/>
  <c r="D13" i="12"/>
  <c r="E12" i="12"/>
  <c r="D12" i="12"/>
  <c r="E11" i="12"/>
  <c r="D11" i="12"/>
  <c r="E10" i="12"/>
  <c r="D10" i="12"/>
  <c r="E9" i="12"/>
  <c r="D9" i="12"/>
  <c r="E8" i="12"/>
  <c r="D8" i="12"/>
  <c r="E7" i="12"/>
  <c r="D7" i="12"/>
  <c r="E6" i="12"/>
  <c r="D6" i="12"/>
  <c r="E5" i="12"/>
  <c r="D5" i="12"/>
  <c r="E3" i="12"/>
  <c r="D3" i="12"/>
  <c r="E2" i="12"/>
  <c r="A2" i="12"/>
  <c r="AE3" i="8"/>
  <c r="AB3" i="7"/>
  <c r="AB3" i="6"/>
  <c r="Q41" i="6"/>
  <c r="Q35" i="9"/>
  <c r="Q36" i="9"/>
  <c r="AI17" i="9"/>
  <c r="Q34" i="9"/>
  <c r="D19" i="16"/>
  <c r="O26" i="5" l="1"/>
  <c r="AK26" i="5"/>
  <c r="P52" i="9"/>
  <c r="AI26" i="5"/>
  <c r="Q52" i="9"/>
  <c r="P53" i="9"/>
  <c r="Q53" i="9" s="1"/>
  <c r="M59" i="7"/>
  <c r="E20" i="12"/>
  <c r="I26" i="5"/>
  <c r="D21" i="12"/>
  <c r="D20" i="12"/>
  <c r="E21" i="12"/>
  <c r="F18" i="12"/>
  <c r="F15" i="12"/>
  <c r="F17" i="12"/>
  <c r="F23" i="12"/>
  <c r="F19" i="12"/>
  <c r="F14" i="12"/>
  <c r="F22" i="12"/>
  <c r="F16" i="12"/>
  <c r="K22" i="5"/>
  <c r="O19" i="16"/>
  <c r="F41" i="19"/>
  <c r="N19" i="16"/>
  <c r="E41" i="19"/>
  <c r="M19" i="16"/>
  <c r="M20" i="16" s="1"/>
  <c r="D41" i="19"/>
  <c r="Z18" i="16"/>
  <c r="Y18" i="16"/>
  <c r="Y20" i="16" s="1"/>
  <c r="L18" i="16"/>
  <c r="L20" i="16" s="1"/>
  <c r="C41" i="19"/>
  <c r="AP48" i="7"/>
  <c r="D23" i="5"/>
  <c r="D27" i="5" s="1"/>
  <c r="Q51" i="9"/>
  <c r="AS9" i="8"/>
  <c r="Z20" i="16"/>
  <c r="N18" i="16"/>
  <c r="O20" i="16"/>
  <c r="AA18" i="16"/>
  <c r="AA20" i="16" s="1"/>
  <c r="P59" i="7"/>
  <c r="O59" i="7"/>
  <c r="AK44" i="7" s="1"/>
  <c r="AP52" i="8"/>
  <c r="AK19" i="9"/>
  <c r="Q50" i="9"/>
  <c r="Q49" i="9"/>
  <c r="AK43" i="7"/>
  <c r="Q50" i="7"/>
  <c r="Q38" i="7"/>
  <c r="Q65" i="9"/>
  <c r="AL19" i="9"/>
  <c r="L24" i="5" s="1"/>
  <c r="I19" i="16" s="1"/>
  <c r="AN56" i="8"/>
  <c r="F2" i="12"/>
  <c r="F8" i="12"/>
  <c r="F12" i="12"/>
  <c r="F5" i="12"/>
  <c r="F11" i="12"/>
  <c r="F6" i="12"/>
  <c r="F10" i="12"/>
  <c r="H26" i="5"/>
  <c r="F7" i="12"/>
  <c r="F3" i="12"/>
  <c r="F9" i="12"/>
  <c r="E22" i="5"/>
  <c r="AL67" i="6"/>
  <c r="AI43" i="7"/>
  <c r="AM66" i="6"/>
  <c r="AK67" i="6"/>
  <c r="F13" i="12"/>
  <c r="AM34" i="7"/>
  <c r="AM43" i="7" s="1"/>
  <c r="M22" i="5"/>
  <c r="AM18" i="9"/>
  <c r="K24" i="5"/>
  <c r="Q58" i="7"/>
  <c r="F20" i="12" l="1"/>
  <c r="AE22" i="5"/>
  <c r="J24" i="5"/>
  <c r="E23" i="16" s="1"/>
  <c r="K26" i="5"/>
  <c r="C38" i="19" s="1"/>
  <c r="N20" i="16"/>
  <c r="F21" i="12"/>
  <c r="L22" i="5"/>
  <c r="L26" i="5" s="1"/>
  <c r="D38" i="19" s="1"/>
  <c r="H28" i="5"/>
  <c r="E36" i="19" s="1"/>
  <c r="D20" i="16"/>
  <c r="J22" i="16"/>
  <c r="G18" i="16"/>
  <c r="C29" i="5"/>
  <c r="Q59" i="7"/>
  <c r="AI44" i="7"/>
  <c r="G19" i="16"/>
  <c r="AL44" i="7"/>
  <c r="AL48" i="7" s="1"/>
  <c r="AM67" i="6"/>
  <c r="AM19" i="9"/>
  <c r="F22" i="5"/>
  <c r="E24" i="5"/>
  <c r="E26" i="5" s="1"/>
  <c r="J22" i="5"/>
  <c r="AN58" i="8"/>
  <c r="M24" i="5"/>
  <c r="M26" i="5" s="1"/>
  <c r="G22" i="5"/>
  <c r="G20" i="16" l="1"/>
  <c r="I18" i="16"/>
  <c r="I20" i="16" s="1"/>
  <c r="J26" i="5"/>
  <c r="F36" i="19" s="1"/>
  <c r="C18" i="16"/>
  <c r="J23" i="16"/>
  <c r="J24" i="16" s="1"/>
  <c r="E38" i="19"/>
  <c r="W18" i="16"/>
  <c r="AK48" i="7"/>
  <c r="D22" i="5" s="1"/>
  <c r="AM44" i="7"/>
  <c r="E22" i="16"/>
  <c r="E24" i="16" s="1"/>
  <c r="D24" i="5"/>
  <c r="B18" i="16" l="1"/>
  <c r="D26" i="5"/>
  <c r="AM48" i="7"/>
  <c r="N22" i="5"/>
  <c r="AC22" i="5" l="1"/>
  <c r="C26" i="19" s="1"/>
  <c r="C24" i="5"/>
  <c r="B19" i="16" l="1"/>
  <c r="C26" i="5"/>
  <c r="V18" i="16"/>
  <c r="B20" i="16"/>
  <c r="C28" i="5"/>
  <c r="C36" i="19" s="1"/>
  <c r="AQ55" i="8"/>
  <c r="AE23" i="5" s="1"/>
  <c r="AS53" i="8"/>
  <c r="AQ56" i="8"/>
  <c r="AP53" i="8"/>
  <c r="AO56" i="8"/>
  <c r="F24" i="5" s="1"/>
  <c r="F26" i="5" s="1"/>
  <c r="AP54" i="8"/>
  <c r="AO55" i="8"/>
  <c r="AO57" i="8"/>
  <c r="G24" i="5" s="1"/>
  <c r="G26" i="5" s="1"/>
  <c r="AP55" i="8" l="1"/>
  <c r="AE24" i="5"/>
  <c r="AE26" i="5" s="1"/>
  <c r="F28" i="5"/>
  <c r="D36" i="19" s="1"/>
  <c r="C19" i="16"/>
  <c r="AQ58" i="8"/>
  <c r="AO58" i="8"/>
  <c r="AP58" i="8" s="1"/>
  <c r="AS56" i="8"/>
  <c r="F23" i="5"/>
  <c r="AP56" i="8"/>
  <c r="N24" i="5"/>
  <c r="N26" i="5" s="1"/>
  <c r="AP57" i="8"/>
  <c r="W19" i="16" l="1"/>
  <c r="W20" i="16" s="1"/>
  <c r="AH18" i="16"/>
  <c r="AO18" i="16" s="1"/>
  <c r="F27" i="5"/>
  <c r="G38" i="19"/>
  <c r="N23" i="5"/>
  <c r="AS54" i="8"/>
  <c r="AR57" i="8"/>
  <c r="G25" i="5" s="1"/>
  <c r="AR55" i="8"/>
  <c r="AE25" i="5" s="1"/>
  <c r="AE27" i="5" s="1"/>
  <c r="AH19" i="16" l="1"/>
  <c r="AO19" i="16" s="1"/>
  <c r="G27" i="5"/>
  <c r="AS57" i="8"/>
  <c r="N25" i="5"/>
  <c r="AC25" i="5" s="1"/>
  <c r="F29" i="5"/>
  <c r="C20" i="16"/>
  <c r="AR58" i="8"/>
  <c r="AS58" i="8" s="1"/>
  <c r="AC23" i="5"/>
  <c r="AS55" i="8"/>
  <c r="Y24" i="5"/>
  <c r="AH20" i="16" l="1"/>
  <c r="AO20" i="16" s="1"/>
  <c r="AC24" i="5"/>
  <c r="D26" i="19" s="1"/>
  <c r="E26" i="19" s="1"/>
  <c r="Y26" i="5"/>
  <c r="N27" i="5"/>
  <c r="F26" i="19"/>
  <c r="G4" i="12"/>
  <c r="H4" i="12"/>
  <c r="E4" i="12"/>
  <c r="G26" i="19"/>
  <c r="D4" i="12"/>
  <c r="AC27" i="5"/>
  <c r="T19" i="16"/>
  <c r="T20" i="16" s="1"/>
  <c r="C43" i="19"/>
  <c r="V19" i="16" l="1"/>
  <c r="V20" i="16" s="1"/>
  <c r="AC26" i="5"/>
  <c r="I4" i="12"/>
  <c r="F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takahiro miura</author>
  </authors>
  <commentList>
    <comment ref="AF13" authorId="0" shapeId="0" xr:uid="{00000000-0006-0000-0100-000001000000}">
      <text>
        <r>
          <rPr>
            <sz val="9"/>
            <color indexed="81"/>
            <rFont val="MS P ゴシック"/>
            <family val="3"/>
            <charset val="128"/>
          </rPr>
          <t>問合せに使用しますので、実際の実務担当者を記載してください。</t>
        </r>
      </text>
    </comment>
    <comment ref="B59" authorId="1" shapeId="0" xr:uid="{00000000-0006-0000-0100-000002000000}">
      <text>
        <r>
          <rPr>
            <b/>
            <sz val="9"/>
            <color indexed="81"/>
            <rFont val="ＭＳ Ｐゴシック"/>
            <family val="3"/>
            <charset val="128"/>
          </rPr>
          <t>来年度高校受検をするために予備校等に入学した者，知事の認可を受けていない学校への入学者，高等学校卒業程度認定試験の予備高等への入学者を内数で入力すること。また，その予備校名等を備考欄に入力すること。</t>
        </r>
      </text>
    </comment>
  </commentList>
</comments>
</file>

<file path=xl/sharedStrings.xml><?xml version="1.0" encoding="utf-8"?>
<sst xmlns="http://schemas.openxmlformats.org/spreadsheetml/2006/main" count="4735" uniqueCount="2533">
  <si>
    <t>学校調査番号</t>
    <rPh sb="0" eb="2">
      <t>ガッコウ</t>
    </rPh>
    <rPh sb="2" eb="4">
      <t>チョウサ</t>
    </rPh>
    <rPh sb="4" eb="6">
      <t>バンゴウ</t>
    </rPh>
    <phoneticPr fontId="1"/>
  </si>
  <si>
    <t>学　　校　　名</t>
    <rPh sb="0" eb="1">
      <t>ガク</t>
    </rPh>
    <rPh sb="3" eb="4">
      <t>コウ</t>
    </rPh>
    <rPh sb="6" eb="7">
      <t>メイ</t>
    </rPh>
    <phoneticPr fontId="1"/>
  </si>
  <si>
    <t>電話番号</t>
    <rPh sb="0" eb="2">
      <t>デンワ</t>
    </rPh>
    <rPh sb="2" eb="4">
      <t>バンゴウ</t>
    </rPh>
    <phoneticPr fontId="1"/>
  </si>
  <si>
    <t>校　長　氏　名</t>
    <rPh sb="0" eb="1">
      <t>コウ</t>
    </rPh>
    <rPh sb="2" eb="3">
      <t>チョウ</t>
    </rPh>
    <rPh sb="4" eb="5">
      <t>シ</t>
    </rPh>
    <rPh sb="6" eb="7">
      <t>メイ</t>
    </rPh>
    <phoneticPr fontId="1"/>
  </si>
  <si>
    <t>記 入 者 職 ・ 氏 名</t>
    <rPh sb="0" eb="1">
      <t>キ</t>
    </rPh>
    <rPh sb="2" eb="3">
      <t>イリ</t>
    </rPh>
    <rPh sb="4" eb="5">
      <t>シャ</t>
    </rPh>
    <rPh sb="6" eb="7">
      <t>ショク</t>
    </rPh>
    <rPh sb="10" eb="11">
      <t>シ</t>
    </rPh>
    <rPh sb="12" eb="13">
      <t>メイ</t>
    </rPh>
    <phoneticPr fontId="1"/>
  </si>
  <si>
    <t>A 高等学校等進学者(就職進学者を含む)</t>
    <rPh sb="2" eb="4">
      <t>コウトウ</t>
    </rPh>
    <rPh sb="4" eb="6">
      <t>ガッコウ</t>
    </rPh>
    <rPh sb="6" eb="7">
      <t>ナド</t>
    </rPh>
    <rPh sb="7" eb="10">
      <t>シンガクシャ</t>
    </rPh>
    <rPh sb="11" eb="13">
      <t>シュウショク</t>
    </rPh>
    <rPh sb="13" eb="16">
      <t>シンガクシャ</t>
    </rPh>
    <rPh sb="17" eb="18">
      <t>フク</t>
    </rPh>
    <phoneticPr fontId="1"/>
  </si>
  <si>
    <t>高等学校本科</t>
    <rPh sb="0" eb="2">
      <t>コウトウ</t>
    </rPh>
    <rPh sb="2" eb="4">
      <t>ガッコウ</t>
    </rPh>
    <rPh sb="4" eb="6">
      <t>ホンカ</t>
    </rPh>
    <phoneticPr fontId="1"/>
  </si>
  <si>
    <t>区　　分</t>
    <rPh sb="0" eb="1">
      <t>ク</t>
    </rPh>
    <rPh sb="3" eb="4">
      <t>ブン</t>
    </rPh>
    <phoneticPr fontId="1"/>
  </si>
  <si>
    <t>全日制</t>
    <rPh sb="0" eb="3">
      <t>ゼンニチセイ</t>
    </rPh>
    <phoneticPr fontId="1"/>
  </si>
  <si>
    <t>定時制</t>
    <rPh sb="0" eb="2">
      <t>テイジ</t>
    </rPh>
    <rPh sb="2" eb="3">
      <t>セイ</t>
    </rPh>
    <phoneticPr fontId="1"/>
  </si>
  <si>
    <t>通信制</t>
    <rPh sb="0" eb="2">
      <t>ツウシン</t>
    </rPh>
    <rPh sb="2" eb="3">
      <t>セイ</t>
    </rPh>
    <phoneticPr fontId="1"/>
  </si>
  <si>
    <t>公立</t>
    <rPh sb="0" eb="2">
      <t>コウリツ</t>
    </rPh>
    <phoneticPr fontId="1"/>
  </si>
  <si>
    <t>国立</t>
    <rPh sb="0" eb="2">
      <t>コクリツ</t>
    </rPh>
    <phoneticPr fontId="1"/>
  </si>
  <si>
    <t>私立</t>
    <rPh sb="0" eb="2">
      <t>シリツ</t>
    </rPh>
    <phoneticPr fontId="1"/>
  </si>
  <si>
    <t>高等学校別科</t>
    <rPh sb="0" eb="2">
      <t>コウトウ</t>
    </rPh>
    <rPh sb="2" eb="4">
      <t>ガッコウ</t>
    </rPh>
    <rPh sb="4" eb="5">
      <t>ベツ</t>
    </rPh>
    <rPh sb="5" eb="6">
      <t>カ</t>
    </rPh>
    <phoneticPr fontId="1"/>
  </si>
  <si>
    <t>高等専門学校</t>
    <rPh sb="0" eb="2">
      <t>コウトウ</t>
    </rPh>
    <rPh sb="2" eb="4">
      <t>センモン</t>
    </rPh>
    <rPh sb="4" eb="6">
      <t>ガッコウ</t>
    </rPh>
    <phoneticPr fontId="1"/>
  </si>
  <si>
    <t>Aの計</t>
    <rPh sb="2" eb="3">
      <t>ケイ</t>
    </rPh>
    <phoneticPr fontId="1"/>
  </si>
  <si>
    <t>各 種
学 校</t>
    <rPh sb="0" eb="1">
      <t>オノオノ</t>
    </rPh>
    <rPh sb="2" eb="3">
      <t>タネ</t>
    </rPh>
    <rPh sb="5" eb="6">
      <t>ガク</t>
    </rPh>
    <rPh sb="7" eb="8">
      <t>コウ</t>
    </rPh>
    <phoneticPr fontId="1"/>
  </si>
  <si>
    <t>D</t>
    <phoneticPr fontId="1"/>
  </si>
  <si>
    <t>E</t>
    <phoneticPr fontId="1"/>
  </si>
  <si>
    <t>F</t>
    <phoneticPr fontId="1"/>
  </si>
  <si>
    <t>左　記以　外の　者</t>
    <rPh sb="0" eb="1">
      <t>ヒダリ</t>
    </rPh>
    <rPh sb="2" eb="3">
      <t>キ</t>
    </rPh>
    <rPh sb="3" eb="4">
      <t>イ</t>
    </rPh>
    <rPh sb="5" eb="6">
      <t>ガイ</t>
    </rPh>
    <rPh sb="8" eb="9">
      <t>モノ</t>
    </rPh>
    <phoneticPr fontId="1"/>
  </si>
  <si>
    <t>G</t>
    <phoneticPr fontId="1"/>
  </si>
  <si>
    <t>卒業者
総　数
(A+B+C+D+E+F+G)</t>
    <rPh sb="0" eb="2">
      <t>ソツギョウ</t>
    </rPh>
    <rPh sb="2" eb="3">
      <t>シャ</t>
    </rPh>
    <rPh sb="4" eb="5">
      <t>フサ</t>
    </rPh>
    <rPh sb="6" eb="7">
      <t>カズ</t>
    </rPh>
    <phoneticPr fontId="1"/>
  </si>
  <si>
    <t>左記Ａのうち他　県へ　の進学者</t>
    <rPh sb="0" eb="2">
      <t>サキ</t>
    </rPh>
    <rPh sb="6" eb="7">
      <t>ホカ</t>
    </rPh>
    <rPh sb="8" eb="9">
      <t>ケン</t>
    </rPh>
    <rPh sb="12" eb="15">
      <t>シンガクシャ</t>
    </rPh>
    <phoneticPr fontId="1"/>
  </si>
  <si>
    <t>Ａの
うち</t>
    <phoneticPr fontId="1"/>
  </si>
  <si>
    <t>Ｂの
うち</t>
    <phoneticPr fontId="1"/>
  </si>
  <si>
    <t>Ｃの
うち</t>
    <phoneticPr fontId="1"/>
  </si>
  <si>
    <t>Ｄの
うち</t>
    <phoneticPr fontId="1"/>
  </si>
  <si>
    <t>(再     掲)</t>
    <rPh sb="1" eb="2">
      <t>サイ</t>
    </rPh>
    <rPh sb="7" eb="8">
      <t>ケイ</t>
    </rPh>
    <phoneticPr fontId="1"/>
  </si>
  <si>
    <t>マーク</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</si>
  <si>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</si>
  <si>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</si>
  <si>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</si>
  <si>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</si>
  <si>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</si>
  <si>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</si>
  <si>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</si>
  <si>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</si>
  <si>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</si>
  <si>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</si>
  <si>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</si>
  <si>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</si>
  <si>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</si>
  <si>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</si>
  <si>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</si>
  <si>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</si>
  <si>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</si>
  <si>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</si>
  <si>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</si>
  <si>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</si>
  <si>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男</t>
    <rPh sb="0" eb="1">
      <t>オトコ</t>
    </rPh>
    <phoneticPr fontId="1"/>
  </si>
  <si>
    <t>女</t>
    <rPh sb="0" eb="1">
      <t>オンナ</t>
    </rPh>
    <phoneticPr fontId="1"/>
  </si>
  <si>
    <t>計</t>
    <rPh sb="0" eb="1">
      <t>ケイ</t>
    </rPh>
    <phoneticPr fontId="1"/>
  </si>
  <si>
    <t>合計</t>
    <rPh sb="0" eb="2">
      <t>ゴウケイ</t>
    </rPh>
    <phoneticPr fontId="1"/>
  </si>
  <si>
    <t>宮 城 県 教 育 委 員 会</t>
    <phoneticPr fontId="1"/>
  </si>
  <si>
    <t>(8) 専修学校等進学者・入学者の状況</t>
    <rPh sb="4" eb="6">
      <t>センシュウ</t>
    </rPh>
    <rPh sb="6" eb="8">
      <t>ガッコウ</t>
    </rPh>
    <rPh sb="8" eb="9">
      <t>ナド</t>
    </rPh>
    <rPh sb="9" eb="12">
      <t>シンガクシャ</t>
    </rPh>
    <rPh sb="13" eb="16">
      <t>ニュウガクシャ</t>
    </rPh>
    <rPh sb="17" eb="19">
      <t>ジョウキョウ</t>
    </rPh>
    <phoneticPr fontId="1"/>
  </si>
  <si>
    <t>区分</t>
    <rPh sb="0" eb="2">
      <t>クブン</t>
    </rPh>
    <phoneticPr fontId="1"/>
  </si>
  <si>
    <t>コード</t>
    <phoneticPr fontId="1"/>
  </si>
  <si>
    <t>各 種 学 校</t>
    <rPh sb="0" eb="1">
      <t>オノオノ</t>
    </rPh>
    <rPh sb="2" eb="3">
      <t>タネ</t>
    </rPh>
    <rPh sb="4" eb="5">
      <t>ガク</t>
    </rPh>
    <rPh sb="6" eb="7">
      <t>コウ</t>
    </rPh>
    <phoneticPr fontId="1"/>
  </si>
  <si>
    <t>Bのうち就職者</t>
    <rPh sb="4" eb="6">
      <t>シュウショク</t>
    </rPh>
    <rPh sb="6" eb="7">
      <t>シャ</t>
    </rPh>
    <phoneticPr fontId="1"/>
  </si>
  <si>
    <t>(9) 左記以外の者の内訳</t>
    <rPh sb="4" eb="6">
      <t>サキ</t>
    </rPh>
    <rPh sb="6" eb="8">
      <t>イガイ</t>
    </rPh>
    <rPh sb="9" eb="10">
      <t>モノ</t>
    </rPh>
    <rPh sb="11" eb="13">
      <t>ウチワケ</t>
    </rPh>
    <phoneticPr fontId="1"/>
  </si>
  <si>
    <t>合      計</t>
    <rPh sb="0" eb="1">
      <t>ゴウ</t>
    </rPh>
    <rPh sb="7" eb="8">
      <t>ケイ</t>
    </rPh>
    <phoneticPr fontId="1"/>
  </si>
  <si>
    <t>コード</t>
    <phoneticPr fontId="1"/>
  </si>
  <si>
    <t>① 国立県外(全日制)計</t>
    <rPh sb="2" eb="4">
      <t>コクリツ</t>
    </rPh>
    <rPh sb="4" eb="6">
      <t>ケンガイ</t>
    </rPh>
    <rPh sb="7" eb="8">
      <t>ゼン</t>
    </rPh>
    <rPh sb="8" eb="9">
      <t>ニチ</t>
    </rPh>
    <rPh sb="9" eb="10">
      <t>セイ</t>
    </rPh>
    <rPh sb="11" eb="12">
      <t>ケイ</t>
    </rPh>
    <phoneticPr fontId="1"/>
  </si>
  <si>
    <t>HA99</t>
    <phoneticPr fontId="1"/>
  </si>
  <si>
    <t>学　　　校　　　名</t>
    <rPh sb="0" eb="1">
      <t>ガク</t>
    </rPh>
    <rPh sb="4" eb="5">
      <t>コウ</t>
    </rPh>
    <rPh sb="8" eb="9">
      <t>メイ</t>
    </rPh>
    <phoneticPr fontId="1"/>
  </si>
  <si>
    <t>地区</t>
    <rPh sb="0" eb="2">
      <t>チク</t>
    </rPh>
    <phoneticPr fontId="1"/>
  </si>
  <si>
    <t>学 校 名</t>
    <rPh sb="0" eb="1">
      <t>ガク</t>
    </rPh>
    <rPh sb="2" eb="3">
      <t>コウ</t>
    </rPh>
    <rPh sb="4" eb="5">
      <t>メイ</t>
    </rPh>
    <phoneticPr fontId="1"/>
  </si>
  <si>
    <t>学 科 名</t>
    <rPh sb="0" eb="1">
      <t>ガク</t>
    </rPh>
    <rPh sb="2" eb="3">
      <t>カ</t>
    </rPh>
    <rPh sb="4" eb="5">
      <t>メイ</t>
    </rPh>
    <phoneticPr fontId="1"/>
  </si>
  <si>
    <t>コード</t>
    <phoneticPr fontId="1"/>
  </si>
  <si>
    <t>定員</t>
    <rPh sb="0" eb="2">
      <t>テイイン</t>
    </rPh>
    <phoneticPr fontId="1"/>
  </si>
  <si>
    <t>進学者数</t>
    <rPh sb="0" eb="3">
      <t>シンガクシャ</t>
    </rPh>
    <rPh sb="3" eb="4">
      <t>スウ</t>
    </rPh>
    <phoneticPr fontId="1"/>
  </si>
  <si>
    <t>普　　通</t>
    <rPh sb="0" eb="1">
      <t>ススム</t>
    </rPh>
    <rPh sb="3" eb="4">
      <t>ツウ</t>
    </rPh>
    <phoneticPr fontId="1"/>
  </si>
  <si>
    <t>看　　護</t>
    <rPh sb="0" eb="1">
      <t>ミ</t>
    </rPh>
    <rPh sb="3" eb="4">
      <t>ユズル</t>
    </rPh>
    <phoneticPr fontId="1"/>
  </si>
  <si>
    <t>電　　気</t>
    <rPh sb="0" eb="1">
      <t>デン</t>
    </rPh>
    <rPh sb="3" eb="4">
      <t>キ</t>
    </rPh>
    <phoneticPr fontId="1"/>
  </si>
  <si>
    <t>工業化学</t>
    <rPh sb="0" eb="2">
      <t>コウギョウ</t>
    </rPh>
    <rPh sb="2" eb="4">
      <t>カガク</t>
    </rPh>
    <phoneticPr fontId="1"/>
  </si>
  <si>
    <t>建　　築</t>
    <rPh sb="0" eb="1">
      <t>ケン</t>
    </rPh>
    <rPh sb="3" eb="4">
      <t>チク</t>
    </rPh>
    <phoneticPr fontId="1"/>
  </si>
  <si>
    <t>設備工業</t>
    <rPh sb="0" eb="2">
      <t>セツビ</t>
    </rPh>
    <rPh sb="2" eb="4">
      <t>コウギョウ</t>
    </rPh>
    <phoneticPr fontId="1"/>
  </si>
  <si>
    <t>白石工業</t>
    <rPh sb="0" eb="2">
      <t>シロイシ</t>
    </rPh>
    <rPh sb="2" eb="4">
      <t>コウギョウ</t>
    </rPh>
    <phoneticPr fontId="1"/>
  </si>
  <si>
    <t>村　　田</t>
    <rPh sb="0" eb="1">
      <t>ムラ</t>
    </rPh>
    <rPh sb="3" eb="4">
      <t>タ</t>
    </rPh>
    <phoneticPr fontId="1"/>
  </si>
  <si>
    <t>総合学科</t>
    <rPh sb="0" eb="2">
      <t>ソウゴウ</t>
    </rPh>
    <rPh sb="2" eb="4">
      <t>ガッカ</t>
    </rPh>
    <phoneticPr fontId="1"/>
  </si>
  <si>
    <t>土　　木</t>
    <rPh sb="0" eb="1">
      <t>ツチ</t>
    </rPh>
    <rPh sb="3" eb="4">
      <t>キ</t>
    </rPh>
    <phoneticPr fontId="1"/>
  </si>
  <si>
    <t>体　　育</t>
    <rPh sb="0" eb="1">
      <t>カラダ</t>
    </rPh>
    <rPh sb="3" eb="4">
      <t>イク</t>
    </rPh>
    <phoneticPr fontId="1"/>
  </si>
  <si>
    <t>角　　田</t>
    <rPh sb="0" eb="1">
      <t>カド</t>
    </rPh>
    <rPh sb="3" eb="4">
      <t>タ</t>
    </rPh>
    <phoneticPr fontId="1"/>
  </si>
  <si>
    <t>伊　　具</t>
    <rPh sb="0" eb="1">
      <t>イ</t>
    </rPh>
    <rPh sb="3" eb="4">
      <t>グ</t>
    </rPh>
    <phoneticPr fontId="1"/>
  </si>
  <si>
    <t>名　　取</t>
    <rPh sb="0" eb="1">
      <t>ナ</t>
    </rPh>
    <rPh sb="3" eb="4">
      <t>トリ</t>
    </rPh>
    <phoneticPr fontId="1"/>
  </si>
  <si>
    <t>家　　政</t>
    <rPh sb="0" eb="1">
      <t>イエ</t>
    </rPh>
    <rPh sb="3" eb="4">
      <t>セイ</t>
    </rPh>
    <phoneticPr fontId="1"/>
  </si>
  <si>
    <t>名 取 北</t>
    <rPh sb="0" eb="1">
      <t>ナ</t>
    </rPh>
    <rPh sb="2" eb="3">
      <t>トリ</t>
    </rPh>
    <rPh sb="4" eb="5">
      <t>キタ</t>
    </rPh>
    <phoneticPr fontId="1"/>
  </si>
  <si>
    <t>亘　　理</t>
    <rPh sb="0" eb="1">
      <t>ワタル</t>
    </rPh>
    <rPh sb="3" eb="4">
      <t>リ</t>
    </rPh>
    <phoneticPr fontId="1"/>
  </si>
  <si>
    <t>普通</t>
    <rPh sb="0" eb="2">
      <t>フツウ</t>
    </rPh>
    <phoneticPr fontId="1"/>
  </si>
  <si>
    <t>食品化学</t>
    <rPh sb="0" eb="2">
      <t>ショクヒン</t>
    </rPh>
    <rPh sb="2" eb="4">
      <t>カガク</t>
    </rPh>
    <phoneticPr fontId="1"/>
  </si>
  <si>
    <t>商　　業</t>
    <rPh sb="0" eb="1">
      <t>ショウ</t>
    </rPh>
    <rPh sb="3" eb="4">
      <t>ギョウ</t>
    </rPh>
    <phoneticPr fontId="1"/>
  </si>
  <si>
    <t>農　　業</t>
    <rPh sb="0" eb="1">
      <t>ノウ</t>
    </rPh>
    <rPh sb="3" eb="4">
      <t>ギョウ</t>
    </rPh>
    <phoneticPr fontId="1"/>
  </si>
  <si>
    <t>園　　芸</t>
    <rPh sb="0" eb="1">
      <t>エン</t>
    </rPh>
    <rPh sb="3" eb="4">
      <t>ゲイ</t>
    </rPh>
    <phoneticPr fontId="1"/>
  </si>
  <si>
    <t>農業機械</t>
    <rPh sb="0" eb="2">
      <t>ノウギョウ</t>
    </rPh>
    <rPh sb="2" eb="4">
      <t>キカイ</t>
    </rPh>
    <phoneticPr fontId="1"/>
  </si>
  <si>
    <t>生　　活</t>
    <rPh sb="0" eb="1">
      <t>ショウ</t>
    </rPh>
    <rPh sb="3" eb="4">
      <t>カツ</t>
    </rPh>
    <phoneticPr fontId="1"/>
  </si>
  <si>
    <t>中　部　南　地　区</t>
    <rPh sb="0" eb="1">
      <t>ナカ</t>
    </rPh>
    <rPh sb="2" eb="3">
      <t>ブ</t>
    </rPh>
    <rPh sb="4" eb="5">
      <t>ミナミ</t>
    </rPh>
    <rPh sb="6" eb="7">
      <t>チ</t>
    </rPh>
    <rPh sb="8" eb="9">
      <t>ク</t>
    </rPh>
    <phoneticPr fontId="1"/>
  </si>
  <si>
    <t>理　　数</t>
    <rPh sb="0" eb="1">
      <t>リ</t>
    </rPh>
    <rPh sb="3" eb="4">
      <t>カズ</t>
    </rPh>
    <phoneticPr fontId="1"/>
  </si>
  <si>
    <t>仙 台 西</t>
    <rPh sb="0" eb="1">
      <t>ヤマト</t>
    </rPh>
    <rPh sb="2" eb="3">
      <t>ダイ</t>
    </rPh>
    <rPh sb="4" eb="5">
      <t>ニシ</t>
    </rPh>
    <phoneticPr fontId="1"/>
  </si>
  <si>
    <t>仙 台 東</t>
    <rPh sb="0" eb="1">
      <t>ヤマト</t>
    </rPh>
    <rPh sb="2" eb="3">
      <t>ダイ</t>
    </rPh>
    <rPh sb="4" eb="5">
      <t>ヒガシ</t>
    </rPh>
    <phoneticPr fontId="1"/>
  </si>
  <si>
    <t>英　　語</t>
    <rPh sb="0" eb="1">
      <t>エイ</t>
    </rPh>
    <rPh sb="3" eb="4">
      <t>ゴ</t>
    </rPh>
    <phoneticPr fontId="1"/>
  </si>
  <si>
    <t>機　　械</t>
    <rPh sb="0" eb="1">
      <t>キ</t>
    </rPh>
    <rPh sb="3" eb="4">
      <t>カイ</t>
    </rPh>
    <phoneticPr fontId="1"/>
  </si>
  <si>
    <t>情報技術</t>
    <rPh sb="0" eb="2">
      <t>ジョウホウ</t>
    </rPh>
    <rPh sb="2" eb="4">
      <t>ギジュツ</t>
    </rPh>
    <phoneticPr fontId="1"/>
  </si>
  <si>
    <t>化学技術</t>
    <rPh sb="0" eb="2">
      <t>カガク</t>
    </rPh>
    <rPh sb="2" eb="4">
      <t>ギジュツ</t>
    </rPh>
    <phoneticPr fontId="1"/>
  </si>
  <si>
    <t>インテリア</t>
    <phoneticPr fontId="1"/>
  </si>
  <si>
    <t>仙台工業</t>
    <rPh sb="0" eb="2">
      <t>センダイ</t>
    </rPh>
    <rPh sb="2" eb="4">
      <t>コウギョウ</t>
    </rPh>
    <phoneticPr fontId="1"/>
  </si>
  <si>
    <t>中　　部　　南　　地　　区</t>
    <rPh sb="0" eb="1">
      <t>ナカ</t>
    </rPh>
    <rPh sb="3" eb="4">
      <t>ブ</t>
    </rPh>
    <rPh sb="6" eb="7">
      <t>ミナミ</t>
    </rPh>
    <rPh sb="9" eb="10">
      <t>チ</t>
    </rPh>
    <rPh sb="12" eb="13">
      <t>ク</t>
    </rPh>
    <phoneticPr fontId="1"/>
  </si>
  <si>
    <t>泉</t>
    <rPh sb="0" eb="1">
      <t>イズミ</t>
    </rPh>
    <phoneticPr fontId="1"/>
  </si>
  <si>
    <t>泉 松 陵</t>
    <rPh sb="0" eb="1">
      <t>イズミ</t>
    </rPh>
    <rPh sb="2" eb="3">
      <t>マツ</t>
    </rPh>
    <rPh sb="4" eb="5">
      <t>リョウ</t>
    </rPh>
    <phoneticPr fontId="1"/>
  </si>
  <si>
    <t>泉 館 山</t>
    <rPh sb="0" eb="1">
      <t>イズミ</t>
    </rPh>
    <rPh sb="2" eb="3">
      <t>ヤカタ</t>
    </rPh>
    <rPh sb="4" eb="5">
      <t>ヤマ</t>
    </rPh>
    <phoneticPr fontId="1"/>
  </si>
  <si>
    <t>宮城広瀬</t>
    <rPh sb="0" eb="2">
      <t>ミヤギ</t>
    </rPh>
    <rPh sb="2" eb="4">
      <t>ヒロセ</t>
    </rPh>
    <phoneticPr fontId="1"/>
  </si>
  <si>
    <t>宮 城 野</t>
    <rPh sb="0" eb="1">
      <t>ミヤ</t>
    </rPh>
    <rPh sb="2" eb="3">
      <t>シロ</t>
    </rPh>
    <rPh sb="4" eb="5">
      <t>ノ</t>
    </rPh>
    <phoneticPr fontId="1"/>
  </si>
  <si>
    <t>美　　術</t>
    <rPh sb="0" eb="1">
      <t>ビ</t>
    </rPh>
    <rPh sb="3" eb="4">
      <t>ジュツ</t>
    </rPh>
    <phoneticPr fontId="1"/>
  </si>
  <si>
    <t>仙　　台</t>
    <rPh sb="0" eb="1">
      <t>ヤマト</t>
    </rPh>
    <rPh sb="3" eb="4">
      <t>ダイ</t>
    </rPh>
    <phoneticPr fontId="1"/>
  </si>
  <si>
    <t>仙台商業</t>
    <rPh sb="0" eb="2">
      <t>センダイ</t>
    </rPh>
    <rPh sb="2" eb="4">
      <t>ショウギョウ</t>
    </rPh>
    <phoneticPr fontId="1"/>
  </si>
  <si>
    <t>塩　　釜</t>
    <rPh sb="0" eb="1">
      <t>シオ</t>
    </rPh>
    <rPh sb="3" eb="4">
      <t>カマ</t>
    </rPh>
    <phoneticPr fontId="1"/>
  </si>
  <si>
    <t>多 賀 城</t>
    <rPh sb="0" eb="1">
      <t>タ</t>
    </rPh>
    <rPh sb="2" eb="3">
      <t>ガ</t>
    </rPh>
    <rPh sb="4" eb="5">
      <t>シロ</t>
    </rPh>
    <phoneticPr fontId="1"/>
  </si>
  <si>
    <t>利　　府</t>
    <rPh sb="0" eb="1">
      <t>リ</t>
    </rPh>
    <rPh sb="3" eb="4">
      <t>フ</t>
    </rPh>
    <phoneticPr fontId="1"/>
  </si>
  <si>
    <t>ｽﾎﾟｰﾂ科学</t>
    <rPh sb="5" eb="7">
      <t>カガク</t>
    </rPh>
    <phoneticPr fontId="1"/>
  </si>
  <si>
    <t>黒　　川</t>
    <rPh sb="0" eb="1">
      <t>クロ</t>
    </rPh>
    <rPh sb="3" eb="4">
      <t>カワ</t>
    </rPh>
    <phoneticPr fontId="1"/>
  </si>
  <si>
    <t>電子機械</t>
    <rPh sb="0" eb="2">
      <t>デンシ</t>
    </rPh>
    <rPh sb="2" eb="4">
      <t>キカイ</t>
    </rPh>
    <phoneticPr fontId="1"/>
  </si>
  <si>
    <t>富　　谷</t>
    <rPh sb="0" eb="1">
      <t>トミ</t>
    </rPh>
    <rPh sb="3" eb="4">
      <t>タニ</t>
    </rPh>
    <phoneticPr fontId="1"/>
  </si>
  <si>
    <t>中　　　部　　　北　　　地　　　区</t>
    <rPh sb="0" eb="1">
      <t>ナカ</t>
    </rPh>
    <rPh sb="4" eb="5">
      <t>ブ</t>
    </rPh>
    <rPh sb="8" eb="9">
      <t>キタ</t>
    </rPh>
    <rPh sb="12" eb="13">
      <t>チ</t>
    </rPh>
    <rPh sb="16" eb="17">
      <t>ク</t>
    </rPh>
    <phoneticPr fontId="1"/>
  </si>
  <si>
    <t>古　　川</t>
    <rPh sb="0" eb="1">
      <t>イニシエ</t>
    </rPh>
    <rPh sb="3" eb="4">
      <t>カワ</t>
    </rPh>
    <phoneticPr fontId="1"/>
  </si>
  <si>
    <t>(全日制課程の続き)</t>
    <rPh sb="1" eb="4">
      <t>ゼンニチセイ</t>
    </rPh>
    <rPh sb="4" eb="6">
      <t>カテイ</t>
    </rPh>
    <rPh sb="7" eb="8">
      <t>ツヅ</t>
    </rPh>
    <phoneticPr fontId="1"/>
  </si>
  <si>
    <t>古川黎明</t>
    <rPh sb="0" eb="1">
      <t>イニシエ</t>
    </rPh>
    <rPh sb="1" eb="2">
      <t>カワ</t>
    </rPh>
    <rPh sb="2" eb="4">
      <t>レイメイ</t>
    </rPh>
    <phoneticPr fontId="1"/>
  </si>
  <si>
    <t>岩 出 山</t>
    <rPh sb="0" eb="1">
      <t>イワ</t>
    </rPh>
    <rPh sb="2" eb="3">
      <t>デ</t>
    </rPh>
    <rPh sb="4" eb="5">
      <t>ヤマ</t>
    </rPh>
    <phoneticPr fontId="1"/>
  </si>
  <si>
    <t>中 新 田</t>
    <rPh sb="0" eb="1">
      <t>ナカ</t>
    </rPh>
    <rPh sb="2" eb="3">
      <t>シン</t>
    </rPh>
    <rPh sb="4" eb="5">
      <t>タ</t>
    </rPh>
    <phoneticPr fontId="1"/>
  </si>
  <si>
    <t>松　　山</t>
    <rPh sb="0" eb="1">
      <t>マツ</t>
    </rPh>
    <rPh sb="3" eb="4">
      <t>ヤマ</t>
    </rPh>
    <phoneticPr fontId="1"/>
  </si>
  <si>
    <t>生活技術</t>
    <rPh sb="0" eb="2">
      <t>セイカツ</t>
    </rPh>
    <rPh sb="2" eb="4">
      <t>ギジュツ</t>
    </rPh>
    <phoneticPr fontId="1"/>
  </si>
  <si>
    <t>加美農業</t>
    <rPh sb="0" eb="1">
      <t>クワ</t>
    </rPh>
    <rPh sb="1" eb="2">
      <t>ミ</t>
    </rPh>
    <rPh sb="2" eb="4">
      <t>ノウギョウ</t>
    </rPh>
    <phoneticPr fontId="1"/>
  </si>
  <si>
    <t>古川工業</t>
    <rPh sb="0" eb="2">
      <t>フルカワ</t>
    </rPh>
    <rPh sb="2" eb="4">
      <t>コウギョウ</t>
    </rPh>
    <phoneticPr fontId="1"/>
  </si>
  <si>
    <t>電気電子</t>
    <rPh sb="0" eb="2">
      <t>デンキ</t>
    </rPh>
    <rPh sb="2" eb="4">
      <t>デンシ</t>
    </rPh>
    <phoneticPr fontId="1"/>
  </si>
  <si>
    <t>土木情報</t>
    <rPh sb="0" eb="2">
      <t>ドボク</t>
    </rPh>
    <rPh sb="2" eb="4">
      <t>ジョウホウ</t>
    </rPh>
    <phoneticPr fontId="1"/>
  </si>
  <si>
    <t>鹿島台商業</t>
    <rPh sb="0" eb="3">
      <t>カシマダイ</t>
    </rPh>
    <rPh sb="3" eb="5">
      <t>ショウギョウ</t>
    </rPh>
    <phoneticPr fontId="1"/>
  </si>
  <si>
    <t>涌　　谷</t>
    <rPh sb="0" eb="1">
      <t>ワク</t>
    </rPh>
    <rPh sb="3" eb="4">
      <t>タニ</t>
    </rPh>
    <phoneticPr fontId="1"/>
  </si>
  <si>
    <t>小 牛 田
農　　林</t>
    <rPh sb="0" eb="1">
      <t>ショウ</t>
    </rPh>
    <rPh sb="2" eb="3">
      <t>ウシ</t>
    </rPh>
    <rPh sb="4" eb="5">
      <t>タ</t>
    </rPh>
    <rPh sb="6" eb="7">
      <t>ノウ</t>
    </rPh>
    <rPh sb="9" eb="10">
      <t>ハヤシ</t>
    </rPh>
    <phoneticPr fontId="1"/>
  </si>
  <si>
    <t>農業科学</t>
    <rPh sb="0" eb="2">
      <t>ノウギョウ</t>
    </rPh>
    <rPh sb="2" eb="4">
      <t>カガク</t>
    </rPh>
    <phoneticPr fontId="1"/>
  </si>
  <si>
    <t>農業土木</t>
    <rPh sb="0" eb="2">
      <t>ノウギョウ</t>
    </rPh>
    <rPh sb="2" eb="4">
      <t>ドボク</t>
    </rPh>
    <phoneticPr fontId="1"/>
  </si>
  <si>
    <t>南　　郷</t>
    <rPh sb="0" eb="1">
      <t>ミナミ</t>
    </rPh>
    <rPh sb="3" eb="4">
      <t>ゴウ</t>
    </rPh>
    <phoneticPr fontId="1"/>
  </si>
  <si>
    <t>産業技術</t>
    <rPh sb="0" eb="2">
      <t>サンギョウ</t>
    </rPh>
    <rPh sb="2" eb="4">
      <t>ギジュツ</t>
    </rPh>
    <phoneticPr fontId="1"/>
  </si>
  <si>
    <t>築　　館</t>
    <rPh sb="0" eb="1">
      <t>チク</t>
    </rPh>
    <rPh sb="3" eb="4">
      <t>カン</t>
    </rPh>
    <phoneticPr fontId="1"/>
  </si>
  <si>
    <t>岩 ヶ 崎</t>
    <rPh sb="0" eb="1">
      <t>イワ</t>
    </rPh>
    <rPh sb="4" eb="5">
      <t>サキ</t>
    </rPh>
    <phoneticPr fontId="1"/>
  </si>
  <si>
    <t>迫　　桜</t>
    <rPh sb="0" eb="1">
      <t>ハサマ</t>
    </rPh>
    <rPh sb="3" eb="4">
      <t>サクラ</t>
    </rPh>
    <phoneticPr fontId="1"/>
  </si>
  <si>
    <t>佐　　沼</t>
    <rPh sb="0" eb="1">
      <t>サ</t>
    </rPh>
    <rPh sb="3" eb="4">
      <t>ヌマ</t>
    </rPh>
    <phoneticPr fontId="1"/>
  </si>
  <si>
    <t>登　　米</t>
    <rPh sb="0" eb="1">
      <t>ノボル</t>
    </rPh>
    <rPh sb="3" eb="4">
      <t>ベイ</t>
    </rPh>
    <phoneticPr fontId="1"/>
  </si>
  <si>
    <t>北　　　　　部　　　　　地　　　　　区</t>
    <rPh sb="0" eb="1">
      <t>キタ</t>
    </rPh>
    <rPh sb="6" eb="7">
      <t>ブ</t>
    </rPh>
    <rPh sb="12" eb="13">
      <t>チ</t>
    </rPh>
    <rPh sb="18" eb="19">
      <t>ク</t>
    </rPh>
    <phoneticPr fontId="1"/>
  </si>
  <si>
    <t>石　　巻</t>
    <rPh sb="0" eb="1">
      <t>イシ</t>
    </rPh>
    <rPh sb="3" eb="4">
      <t>カン</t>
    </rPh>
    <phoneticPr fontId="1"/>
  </si>
  <si>
    <t>石 巻 西</t>
    <rPh sb="0" eb="1">
      <t>イシ</t>
    </rPh>
    <rPh sb="2" eb="3">
      <t>カン</t>
    </rPh>
    <rPh sb="4" eb="5">
      <t>ニシ</t>
    </rPh>
    <phoneticPr fontId="1"/>
  </si>
  <si>
    <t>石巻商業</t>
    <rPh sb="0" eb="2">
      <t>イシノマキ</t>
    </rPh>
    <rPh sb="2" eb="4">
      <t>ショウギョウ</t>
    </rPh>
    <phoneticPr fontId="1"/>
  </si>
  <si>
    <t>石巻工業</t>
    <rPh sb="0" eb="2">
      <t>イシノマキ</t>
    </rPh>
    <rPh sb="2" eb="4">
      <t>コウギョウ</t>
    </rPh>
    <phoneticPr fontId="1"/>
  </si>
  <si>
    <t>電気情報</t>
    <rPh sb="0" eb="2">
      <t>デンキ</t>
    </rPh>
    <rPh sb="2" eb="4">
      <t>ジョウホウ</t>
    </rPh>
    <phoneticPr fontId="1"/>
  </si>
  <si>
    <t>土木ｼｽﾃﾑ</t>
    <rPh sb="0" eb="2">
      <t>ドボク</t>
    </rPh>
    <phoneticPr fontId="1"/>
  </si>
  <si>
    <t>気 仙 沼</t>
    <rPh sb="0" eb="1">
      <t>キ</t>
    </rPh>
    <rPh sb="2" eb="3">
      <t>セン</t>
    </rPh>
    <rPh sb="4" eb="5">
      <t>ヌマ</t>
    </rPh>
    <phoneticPr fontId="1"/>
  </si>
  <si>
    <t>情報ﾋﾞｼﾞﾈｽ</t>
    <rPh sb="0" eb="2">
      <t>ジョウホウ</t>
    </rPh>
    <phoneticPr fontId="1"/>
  </si>
  <si>
    <t>気 仙 沼
向　　洋</t>
    <rPh sb="0" eb="1">
      <t>キ</t>
    </rPh>
    <rPh sb="2" eb="3">
      <t>セン</t>
    </rPh>
    <rPh sb="4" eb="5">
      <t>ヌマ</t>
    </rPh>
    <rPh sb="6" eb="7">
      <t>ムカイ</t>
    </rPh>
    <rPh sb="9" eb="10">
      <t>ヨウ</t>
    </rPh>
    <phoneticPr fontId="1"/>
  </si>
  <si>
    <t>情報海洋</t>
    <rPh sb="0" eb="2">
      <t>ジョウホウ</t>
    </rPh>
    <rPh sb="2" eb="4">
      <t>カイヨウ</t>
    </rPh>
    <phoneticPr fontId="1"/>
  </si>
  <si>
    <t>産業経済</t>
    <rPh sb="0" eb="2">
      <t>サンギョウ</t>
    </rPh>
    <rPh sb="2" eb="4">
      <t>ケイザイ</t>
    </rPh>
    <phoneticPr fontId="1"/>
  </si>
  <si>
    <t>機械技術</t>
    <rPh sb="0" eb="2">
      <t>キカイ</t>
    </rPh>
    <rPh sb="2" eb="4">
      <t>ギジュツ</t>
    </rPh>
    <phoneticPr fontId="1"/>
  </si>
  <si>
    <t>本 吉 響</t>
    <rPh sb="0" eb="1">
      <t>ホン</t>
    </rPh>
    <rPh sb="2" eb="3">
      <t>キチ</t>
    </rPh>
    <rPh sb="4" eb="5">
      <t>ヒビ</t>
    </rPh>
    <phoneticPr fontId="1"/>
  </si>
  <si>
    <t>イ　　県　　外　　計</t>
    <rPh sb="3" eb="4">
      <t>ケン</t>
    </rPh>
    <rPh sb="6" eb="7">
      <t>ガイ</t>
    </rPh>
    <rPh sb="9" eb="10">
      <t>ケイ</t>
    </rPh>
    <phoneticPr fontId="1"/>
  </si>
  <si>
    <t>ア　　県　　内　　計
(a + b + c + d)</t>
    <rPh sb="3" eb="4">
      <t>ケン</t>
    </rPh>
    <rPh sb="6" eb="7">
      <t>ナイ</t>
    </rPh>
    <rPh sb="9" eb="10">
      <t>ケイ</t>
    </rPh>
    <phoneticPr fontId="1"/>
  </si>
  <si>
    <t>② 　公　立(全　日　制)　
( ア　+　イ )</t>
    <rPh sb="3" eb="4">
      <t>コウ</t>
    </rPh>
    <rPh sb="5" eb="6">
      <t>リツ</t>
    </rPh>
    <rPh sb="7" eb="8">
      <t>ゼン</t>
    </rPh>
    <rPh sb="9" eb="10">
      <t>ニチ</t>
    </rPh>
    <rPh sb="11" eb="12">
      <t>セイ</t>
    </rPh>
    <phoneticPr fontId="1"/>
  </si>
  <si>
    <t>学　校　名</t>
    <rPh sb="0" eb="1">
      <t>ガク</t>
    </rPh>
    <rPh sb="2" eb="3">
      <t>コウ</t>
    </rPh>
    <rPh sb="4" eb="5">
      <t>メイ</t>
    </rPh>
    <phoneticPr fontId="1"/>
  </si>
  <si>
    <t>所在都道府県</t>
    <rPh sb="0" eb="2">
      <t>ショザイ</t>
    </rPh>
    <rPh sb="2" eb="6">
      <t>トドウフケン</t>
    </rPh>
    <phoneticPr fontId="1"/>
  </si>
  <si>
    <t>私   立</t>
    <rPh sb="0" eb="1">
      <t>ワタシ</t>
    </rPh>
    <rPh sb="4" eb="5">
      <t>リツ</t>
    </rPh>
    <phoneticPr fontId="1"/>
  </si>
  <si>
    <t>学校名</t>
    <rPh sb="0" eb="2">
      <t>ガッコウ</t>
    </rPh>
    <rPh sb="2" eb="3">
      <t>メイ</t>
    </rPh>
    <phoneticPr fontId="1"/>
  </si>
  <si>
    <t>西山学院</t>
    <rPh sb="0" eb="2">
      <t>ニシヤマ</t>
    </rPh>
    <rPh sb="2" eb="4">
      <t>ガクイン</t>
    </rPh>
    <phoneticPr fontId="1"/>
  </si>
  <si>
    <t>陶　　芸</t>
    <rPh sb="0" eb="1">
      <t>トウ</t>
    </rPh>
    <rPh sb="3" eb="4">
      <t>ゲイ</t>
    </rPh>
    <phoneticPr fontId="1"/>
  </si>
  <si>
    <t>東北学院</t>
    <rPh sb="0" eb="2">
      <t>トウホク</t>
    </rPh>
    <rPh sb="2" eb="4">
      <t>ガクイン</t>
    </rPh>
    <phoneticPr fontId="1"/>
  </si>
  <si>
    <t>総合進学</t>
    <rPh sb="0" eb="2">
      <t>ソウゴウ</t>
    </rPh>
    <rPh sb="2" eb="4">
      <t>シンガク</t>
    </rPh>
    <phoneticPr fontId="1"/>
  </si>
  <si>
    <t>特別進学</t>
    <rPh sb="0" eb="2">
      <t>トクベツ</t>
    </rPh>
    <rPh sb="2" eb="4">
      <t>シンガク</t>
    </rPh>
    <phoneticPr fontId="1"/>
  </si>
  <si>
    <t>宮城学院</t>
    <rPh sb="0" eb="2">
      <t>ミヤギ</t>
    </rPh>
    <rPh sb="2" eb="4">
      <t>ガクイン</t>
    </rPh>
    <phoneticPr fontId="1"/>
  </si>
  <si>
    <t>介護福祉</t>
    <rPh sb="0" eb="2">
      <t>カイゴ</t>
    </rPh>
    <rPh sb="2" eb="4">
      <t>フクシ</t>
    </rPh>
    <phoneticPr fontId="1"/>
  </si>
  <si>
    <t>大崎中央</t>
    <rPh sb="0" eb="2">
      <t>オオサキ</t>
    </rPh>
    <rPh sb="2" eb="4">
      <t>チュウオウ</t>
    </rPh>
    <phoneticPr fontId="1"/>
  </si>
  <si>
    <t>東　　陵</t>
    <rPh sb="0" eb="1">
      <t>ヒガシ</t>
    </rPh>
    <rPh sb="3" eb="4">
      <t>ミササギ</t>
    </rPh>
    <phoneticPr fontId="1"/>
  </si>
  <si>
    <t>ウ県内計</t>
    <rPh sb="1" eb="3">
      <t>ケンナイ</t>
    </rPh>
    <rPh sb="3" eb="4">
      <t>ケイ</t>
    </rPh>
    <phoneticPr fontId="1"/>
  </si>
  <si>
    <t>エ県外計</t>
    <rPh sb="1" eb="3">
      <t>ケンガイ</t>
    </rPh>
    <rPh sb="3" eb="4">
      <t>ケイ</t>
    </rPh>
    <phoneticPr fontId="1"/>
  </si>
  <si>
    <t>③ 私立(全日制)計(ウ+エ)</t>
    <rPh sb="2" eb="4">
      <t>シリツ</t>
    </rPh>
    <rPh sb="5" eb="8">
      <t>ゼンニチセイ</t>
    </rPh>
    <rPh sb="9" eb="10">
      <t>ケイ</t>
    </rPh>
    <phoneticPr fontId="1"/>
  </si>
  <si>
    <t>貞　　山</t>
    <rPh sb="0" eb="1">
      <t>サダ</t>
    </rPh>
    <rPh sb="3" eb="4">
      <t>ヤマ</t>
    </rPh>
    <phoneticPr fontId="1"/>
  </si>
  <si>
    <t>東 松 島</t>
    <rPh sb="0" eb="1">
      <t>ヒガシ</t>
    </rPh>
    <rPh sb="2" eb="3">
      <t>マツ</t>
    </rPh>
    <rPh sb="4" eb="5">
      <t>シマ</t>
    </rPh>
    <phoneticPr fontId="1"/>
  </si>
  <si>
    <t>普通(Ⅰ部)</t>
    <rPh sb="0" eb="2">
      <t>フツウ</t>
    </rPh>
    <rPh sb="4" eb="5">
      <t>ブ</t>
    </rPh>
    <phoneticPr fontId="1"/>
  </si>
  <si>
    <t>県　　　　　　　　　　　立</t>
    <rPh sb="0" eb="1">
      <t>ケン</t>
    </rPh>
    <rPh sb="12" eb="13">
      <t>リツ</t>
    </rPh>
    <phoneticPr fontId="1"/>
  </si>
  <si>
    <t>オ　県　内　計</t>
    <rPh sb="2" eb="3">
      <t>ケン</t>
    </rPh>
    <rPh sb="4" eb="5">
      <t>ナイ</t>
    </rPh>
    <rPh sb="6" eb="7">
      <t>ケイ</t>
    </rPh>
    <phoneticPr fontId="1"/>
  </si>
  <si>
    <t>県　　　外</t>
    <rPh sb="0" eb="1">
      <t>ケン</t>
    </rPh>
    <rPh sb="4" eb="5">
      <t>ガイ</t>
    </rPh>
    <phoneticPr fontId="1"/>
  </si>
  <si>
    <t>公　　立</t>
    <rPh sb="0" eb="1">
      <t>コウ</t>
    </rPh>
    <rPh sb="3" eb="4">
      <t>リツ</t>
    </rPh>
    <phoneticPr fontId="1"/>
  </si>
  <si>
    <t>私　　立</t>
    <rPh sb="0" eb="1">
      <t>ワタシ</t>
    </rPh>
    <rPh sb="3" eb="4">
      <t>リツ</t>
    </rPh>
    <phoneticPr fontId="1"/>
  </si>
  <si>
    <t>カ　県　外　計</t>
    <rPh sb="2" eb="3">
      <t>ケン</t>
    </rPh>
    <rPh sb="4" eb="5">
      <t>ソト</t>
    </rPh>
    <rPh sb="6" eb="7">
      <t>ケイ</t>
    </rPh>
    <phoneticPr fontId="1"/>
  </si>
  <si>
    <t>④　公　立</t>
    <rPh sb="2" eb="3">
      <t>コウ</t>
    </rPh>
    <rPh sb="4" eb="5">
      <t>リツ</t>
    </rPh>
    <phoneticPr fontId="1"/>
  </si>
  <si>
    <t>⑤　私　立</t>
    <rPh sb="2" eb="3">
      <t>ワタシ</t>
    </rPh>
    <rPh sb="4" eb="5">
      <t>リツ</t>
    </rPh>
    <phoneticPr fontId="1"/>
  </si>
  <si>
    <t>市　立</t>
    <rPh sb="0" eb="1">
      <t>シ</t>
    </rPh>
    <rPh sb="2" eb="3">
      <t>リツ</t>
    </rPh>
    <phoneticPr fontId="1"/>
  </si>
  <si>
    <t>(3) 通信制課程</t>
    <rPh sb="4" eb="6">
      <t>ツウシン</t>
    </rPh>
    <rPh sb="6" eb="7">
      <t>セイ</t>
    </rPh>
    <rPh sb="7" eb="9">
      <t>カテイ</t>
    </rPh>
    <phoneticPr fontId="1"/>
  </si>
  <si>
    <t>区　分</t>
    <rPh sb="0" eb="1">
      <t>ク</t>
    </rPh>
    <rPh sb="2" eb="3">
      <t>ブン</t>
    </rPh>
    <phoneticPr fontId="1"/>
  </si>
  <si>
    <t>学科</t>
    <rPh sb="0" eb="2">
      <t>ガッカ</t>
    </rPh>
    <phoneticPr fontId="1"/>
  </si>
  <si>
    <t>県内</t>
    <rPh sb="0" eb="2">
      <t>ケンナイ</t>
    </rPh>
    <phoneticPr fontId="1"/>
  </si>
  <si>
    <t>キ　県　内　計</t>
    <rPh sb="2" eb="3">
      <t>ケン</t>
    </rPh>
    <rPh sb="4" eb="5">
      <t>ナイ</t>
    </rPh>
    <rPh sb="6" eb="7">
      <t>ケイ</t>
    </rPh>
    <phoneticPr fontId="1"/>
  </si>
  <si>
    <t>ク　県　外　計</t>
    <rPh sb="2" eb="3">
      <t>ケン</t>
    </rPh>
    <rPh sb="4" eb="5">
      <t>ガイ</t>
    </rPh>
    <rPh sb="6" eb="7">
      <t>ケイ</t>
    </rPh>
    <phoneticPr fontId="1"/>
  </si>
  <si>
    <t>県外</t>
    <rPh sb="0" eb="2">
      <t>ケンガイ</t>
    </rPh>
    <phoneticPr fontId="1"/>
  </si>
  <si>
    <t>⑥　　公　　立　　計</t>
    <rPh sb="3" eb="4">
      <t>コウ</t>
    </rPh>
    <rPh sb="6" eb="7">
      <t>リツ</t>
    </rPh>
    <rPh sb="9" eb="10">
      <t>ケイ</t>
    </rPh>
    <phoneticPr fontId="1"/>
  </si>
  <si>
    <t>⑦　　私　　立　　計</t>
    <rPh sb="3" eb="4">
      <t>ワタシ</t>
    </rPh>
    <rPh sb="6" eb="7">
      <t>リツ</t>
    </rPh>
    <rPh sb="9" eb="10">
      <t>ケイ</t>
    </rPh>
    <phoneticPr fontId="1"/>
  </si>
  <si>
    <t>(4) 中等教育学校(後期課程)</t>
    <rPh sb="4" eb="6">
      <t>チュウトウ</t>
    </rPh>
    <rPh sb="6" eb="8">
      <t>キョウイク</t>
    </rPh>
    <rPh sb="8" eb="10">
      <t>ガッコウ</t>
    </rPh>
    <rPh sb="11" eb="13">
      <t>コウキ</t>
    </rPh>
    <rPh sb="13" eb="15">
      <t>カテイ</t>
    </rPh>
    <phoneticPr fontId="1"/>
  </si>
  <si>
    <t>ケ　　県　　内　　計</t>
    <rPh sb="3" eb="4">
      <t>ケン</t>
    </rPh>
    <rPh sb="6" eb="7">
      <t>ナイ</t>
    </rPh>
    <rPh sb="9" eb="10">
      <t>ケイ</t>
    </rPh>
    <phoneticPr fontId="1"/>
  </si>
  <si>
    <t>コ　　県　　外　　計</t>
    <rPh sb="3" eb="4">
      <t>ケン</t>
    </rPh>
    <rPh sb="6" eb="7">
      <t>ソト</t>
    </rPh>
    <rPh sb="9" eb="10">
      <t>ケイ</t>
    </rPh>
    <phoneticPr fontId="1"/>
  </si>
  <si>
    <t>(5) 高等学校別科</t>
    <rPh sb="4" eb="6">
      <t>コウトウ</t>
    </rPh>
    <rPh sb="6" eb="8">
      <t>ガッコウ</t>
    </rPh>
    <rPh sb="8" eb="9">
      <t>ベツ</t>
    </rPh>
    <rPh sb="9" eb="10">
      <t>カ</t>
    </rPh>
    <phoneticPr fontId="1"/>
  </si>
  <si>
    <t>⑨ 高等学校別科県外計</t>
    <rPh sb="2" eb="4">
      <t>コウトウ</t>
    </rPh>
    <rPh sb="4" eb="6">
      <t>ガッコウ</t>
    </rPh>
    <rPh sb="6" eb="7">
      <t>ベツ</t>
    </rPh>
    <rPh sb="7" eb="8">
      <t>カ</t>
    </rPh>
    <rPh sb="8" eb="10">
      <t>ケンガイ</t>
    </rPh>
    <rPh sb="10" eb="11">
      <t>ケイ</t>
    </rPh>
    <phoneticPr fontId="1"/>
  </si>
  <si>
    <t>(6) 高等専門学校</t>
    <rPh sb="4" eb="6">
      <t>コウトウ</t>
    </rPh>
    <rPh sb="6" eb="8">
      <t>センモン</t>
    </rPh>
    <rPh sb="8" eb="10">
      <t>ガッコウ</t>
    </rPh>
    <phoneticPr fontId="1"/>
  </si>
  <si>
    <t>電子工学</t>
    <rPh sb="0" eb="2">
      <t>デンシ</t>
    </rPh>
    <rPh sb="2" eb="4">
      <t>コウガク</t>
    </rPh>
    <phoneticPr fontId="1"/>
  </si>
  <si>
    <t>シ　県　外　計</t>
    <rPh sb="2" eb="3">
      <t>ケン</t>
    </rPh>
    <rPh sb="4" eb="5">
      <t>ガイ</t>
    </rPh>
    <rPh sb="6" eb="7">
      <t>ケイ</t>
    </rPh>
    <phoneticPr fontId="1"/>
  </si>
  <si>
    <t xml:space="preserve">サ　　県　　内　　計 </t>
    <rPh sb="3" eb="4">
      <t>ケン</t>
    </rPh>
    <rPh sb="6" eb="7">
      <t>ナイ</t>
    </rPh>
    <rPh sb="9" eb="10">
      <t>ケイ</t>
    </rPh>
    <phoneticPr fontId="1"/>
  </si>
  <si>
    <t>⑩　高等専門学校計
(　サ　+　シ　)</t>
    <rPh sb="2" eb="4">
      <t>コウトウ</t>
    </rPh>
    <rPh sb="4" eb="6">
      <t>センモン</t>
    </rPh>
    <rPh sb="6" eb="8">
      <t>ガッコウ</t>
    </rPh>
    <rPh sb="8" eb="9">
      <t>ケイ</t>
    </rPh>
    <phoneticPr fontId="1"/>
  </si>
  <si>
    <t>ス　　県　　内　　計</t>
    <rPh sb="3" eb="4">
      <t>ケン</t>
    </rPh>
    <rPh sb="6" eb="7">
      <t>ナイ</t>
    </rPh>
    <rPh sb="9" eb="10">
      <t>ケイ</t>
    </rPh>
    <phoneticPr fontId="1"/>
  </si>
  <si>
    <t>県　　　立</t>
    <rPh sb="0" eb="1">
      <t>ケン</t>
    </rPh>
    <rPh sb="4" eb="5">
      <t>リツ</t>
    </rPh>
    <phoneticPr fontId="1"/>
  </si>
  <si>
    <t>市立</t>
    <rPh sb="0" eb="2">
      <t>シリツ</t>
    </rPh>
    <phoneticPr fontId="1"/>
  </si>
  <si>
    <t>県　外</t>
    <rPh sb="0" eb="1">
      <t>ケン</t>
    </rPh>
    <rPh sb="2" eb="3">
      <t>ガイ</t>
    </rPh>
    <phoneticPr fontId="1"/>
  </si>
  <si>
    <t>セ　　県　　外　　計</t>
    <rPh sb="3" eb="4">
      <t>ケン</t>
    </rPh>
    <rPh sb="6" eb="7">
      <t>ガイ</t>
    </rPh>
    <rPh sb="9" eb="10">
      <t>ケイ</t>
    </rPh>
    <phoneticPr fontId="1"/>
  </si>
  <si>
    <t>専修
学校
(一般課程)</t>
    <rPh sb="0" eb="2">
      <t>センシュウ</t>
    </rPh>
    <rPh sb="3" eb="5">
      <t>ガッコウ</t>
    </rPh>
    <rPh sb="7" eb="9">
      <t>イッパン</t>
    </rPh>
    <rPh sb="9" eb="11">
      <t>カテイ</t>
    </rPh>
    <phoneticPr fontId="1"/>
  </si>
  <si>
    <t>専 修 学 校
(高等課程)</t>
    <rPh sb="0" eb="1">
      <t>アツム</t>
    </rPh>
    <rPh sb="2" eb="3">
      <t>オサム</t>
    </rPh>
    <rPh sb="4" eb="5">
      <t>ガク</t>
    </rPh>
    <rPh sb="6" eb="7">
      <t>コウ</t>
    </rPh>
    <rPh sb="9" eb="11">
      <t>コウトウ</t>
    </rPh>
    <rPh sb="11" eb="13">
      <t>カテイ</t>
    </rPh>
    <phoneticPr fontId="1"/>
  </si>
  <si>
    <t>専 修 学 校
(一般課程)</t>
    <rPh sb="9" eb="11">
      <t>イッパン</t>
    </rPh>
    <rPh sb="11" eb="13">
      <t>カテイ</t>
    </rPh>
    <phoneticPr fontId="1"/>
  </si>
  <si>
    <t>化学工業</t>
    <rPh sb="0" eb="2">
      <t>カガク</t>
    </rPh>
    <rPh sb="2" eb="4">
      <t>コウギョウ</t>
    </rPh>
    <phoneticPr fontId="1"/>
  </si>
  <si>
    <t>農技</t>
    <rPh sb="0" eb="1">
      <t>ノウ</t>
    </rPh>
    <rPh sb="1" eb="2">
      <t>ワザ</t>
    </rPh>
    <phoneticPr fontId="1"/>
  </si>
  <si>
    <t>東　　部　　地　　区　　</t>
    <rPh sb="0" eb="1">
      <t>ヒガシ</t>
    </rPh>
    <rPh sb="3" eb="4">
      <t>ブ</t>
    </rPh>
    <rPh sb="6" eb="7">
      <t>チ</t>
    </rPh>
    <rPh sb="9" eb="10">
      <t>ク</t>
    </rPh>
    <phoneticPr fontId="1"/>
  </si>
  <si>
    <t>聖和学園</t>
    <rPh sb="0" eb="2">
      <t>セイワ</t>
    </rPh>
    <rPh sb="2" eb="4">
      <t>ガクエン</t>
    </rPh>
    <phoneticPr fontId="1"/>
  </si>
  <si>
    <t>仙台育英
学　　園</t>
    <rPh sb="0" eb="2">
      <t>センダイ</t>
    </rPh>
    <rPh sb="2" eb="4">
      <t>イクエイ</t>
    </rPh>
    <rPh sb="5" eb="6">
      <t>ガク</t>
    </rPh>
    <rPh sb="8" eb="9">
      <t>エン</t>
    </rPh>
    <phoneticPr fontId="1"/>
  </si>
  <si>
    <t>英進進学</t>
    <rPh sb="0" eb="2">
      <t>エイシン</t>
    </rPh>
    <rPh sb="2" eb="4">
      <t>シンガク</t>
    </rPh>
    <phoneticPr fontId="1"/>
  </si>
  <si>
    <t>常盤木学園</t>
    <rPh sb="0" eb="1">
      <t>ツネ</t>
    </rPh>
    <rPh sb="1" eb="2">
      <t>バン</t>
    </rPh>
    <rPh sb="2" eb="3">
      <t>キ</t>
    </rPh>
    <rPh sb="3" eb="5">
      <t>ガクエン</t>
    </rPh>
    <phoneticPr fontId="1"/>
  </si>
  <si>
    <t>古川学園</t>
    <rPh sb="0" eb="2">
      <t>フルカワ</t>
    </rPh>
    <rPh sb="2" eb="4">
      <t>ガクエン</t>
    </rPh>
    <phoneticPr fontId="1"/>
  </si>
  <si>
    <t>仙台育英学園</t>
    <rPh sb="0" eb="2">
      <t>センダイ</t>
    </rPh>
    <rPh sb="2" eb="4">
      <t>イクエイ</t>
    </rPh>
    <rPh sb="4" eb="6">
      <t>ガクエン</t>
    </rPh>
    <phoneticPr fontId="1"/>
  </si>
  <si>
    <t>C 専修学校
等入学者</t>
    <rPh sb="2" eb="4">
      <t>センシュウ</t>
    </rPh>
    <rPh sb="4" eb="6">
      <t>ガッコウ</t>
    </rPh>
    <rPh sb="7" eb="8">
      <t>ナド</t>
    </rPh>
    <rPh sb="8" eb="11">
      <t>ニュウガクシャ</t>
    </rPh>
    <phoneticPr fontId="1"/>
  </si>
  <si>
    <t>通　　信　　制　　合　　計 (キ + ク)</t>
    <rPh sb="0" eb="1">
      <t>ツウ</t>
    </rPh>
    <rPh sb="3" eb="4">
      <t>シン</t>
    </rPh>
    <rPh sb="6" eb="7">
      <t>セイ</t>
    </rPh>
    <rPh sb="9" eb="10">
      <t>ゴウ</t>
    </rPh>
    <rPh sb="12" eb="13">
      <t>ケイ</t>
    </rPh>
    <phoneticPr fontId="1"/>
  </si>
  <si>
    <t>HB99</t>
    <phoneticPr fontId="1"/>
  </si>
  <si>
    <t>JB99</t>
    <phoneticPr fontId="1"/>
  </si>
  <si>
    <t>JD99</t>
    <phoneticPr fontId="1"/>
  </si>
  <si>
    <t>LB99</t>
    <phoneticPr fontId="1"/>
  </si>
  <si>
    <t>SA99</t>
    <phoneticPr fontId="1"/>
  </si>
  <si>
    <t>SB99</t>
    <phoneticPr fontId="1"/>
  </si>
  <si>
    <t>SD99</t>
    <phoneticPr fontId="1"/>
  </si>
  <si>
    <t>MA99</t>
    <phoneticPr fontId="1"/>
  </si>
  <si>
    <t>MB99</t>
    <phoneticPr fontId="1"/>
  </si>
  <si>
    <t>コード</t>
    <phoneticPr fontId="1"/>
  </si>
  <si>
    <t>MD99</t>
    <phoneticPr fontId="1"/>
  </si>
  <si>
    <t>KB99</t>
    <phoneticPr fontId="1"/>
  </si>
  <si>
    <t>普　　通</t>
    <rPh sb="0" eb="1">
      <t>フ</t>
    </rPh>
    <rPh sb="3" eb="4">
      <t>ツウ</t>
    </rPh>
    <phoneticPr fontId="1"/>
  </si>
  <si>
    <t>中等教育学校(後期課程)</t>
    <rPh sb="0" eb="2">
      <t>チュウトウ</t>
    </rPh>
    <rPh sb="2" eb="4">
      <t>キョウイク</t>
    </rPh>
    <rPh sb="4" eb="6">
      <t>ガッコウ</t>
    </rPh>
    <rPh sb="7" eb="9">
      <t>コウキ</t>
    </rPh>
    <rPh sb="9" eb="11">
      <t>カテイ</t>
    </rPh>
    <phoneticPr fontId="1"/>
  </si>
  <si>
    <t>石巻好文館</t>
    <rPh sb="0" eb="2">
      <t>イシノマキ</t>
    </rPh>
    <rPh sb="2" eb="3">
      <t>ス</t>
    </rPh>
    <rPh sb="3" eb="4">
      <t>ブン</t>
    </rPh>
    <rPh sb="4" eb="5">
      <t>カン</t>
    </rPh>
    <phoneticPr fontId="1"/>
  </si>
  <si>
    <t>総合ビジネス</t>
    <rPh sb="0" eb="2">
      <t>ソウゴウ</t>
    </rPh>
    <phoneticPr fontId="1"/>
  </si>
  <si>
    <t>コース</t>
    <phoneticPr fontId="1"/>
  </si>
  <si>
    <t>フレックス</t>
    <phoneticPr fontId="1"/>
  </si>
  <si>
    <t>普　　通</t>
    <phoneticPr fontId="1"/>
  </si>
  <si>
    <t>普　　通</t>
    <phoneticPr fontId="1"/>
  </si>
  <si>
    <t>IB99</t>
    <phoneticPr fontId="1"/>
  </si>
  <si>
    <t>ID99</t>
    <phoneticPr fontId="1"/>
  </si>
  <si>
    <t>ビジネス</t>
    <phoneticPr fontId="1"/>
  </si>
  <si>
    <t>所在
都道府県</t>
    <rPh sb="0" eb="2">
      <t>ショザイ</t>
    </rPh>
    <rPh sb="3" eb="7">
      <t>トドウフケン</t>
    </rPh>
    <phoneticPr fontId="1"/>
  </si>
  <si>
    <t>国立県外進学先</t>
    <rPh sb="0" eb="2">
      <t>コクリツ</t>
    </rPh>
    <rPh sb="2" eb="4">
      <t>ケンガイ</t>
    </rPh>
    <rPh sb="4" eb="6">
      <t>シンガク</t>
    </rPh>
    <rPh sb="6" eb="7">
      <t>サキ</t>
    </rPh>
    <phoneticPr fontId="1"/>
  </si>
  <si>
    <t>(</t>
    <phoneticPr fontId="1"/>
  </si>
  <si>
    <t>)</t>
    <phoneticPr fontId="1"/>
  </si>
  <si>
    <t>-</t>
    <phoneticPr fontId="1"/>
  </si>
  <si>
    <t>白石七ヶ宿</t>
    <rPh sb="0" eb="2">
      <t>シロイシ</t>
    </rPh>
    <rPh sb="2" eb="5">
      <t>シチガシュク</t>
    </rPh>
    <phoneticPr fontId="1"/>
  </si>
  <si>
    <t>H</t>
    <phoneticPr fontId="1"/>
  </si>
  <si>
    <t>特別支
援学校
高等部</t>
    <rPh sb="0" eb="1">
      <t>トク</t>
    </rPh>
    <rPh sb="1" eb="2">
      <t>ベツ</t>
    </rPh>
    <rPh sb="2" eb="3">
      <t>ササ</t>
    </rPh>
    <rPh sb="4" eb="5">
      <t>エン</t>
    </rPh>
    <rPh sb="5" eb="6">
      <t>ガク</t>
    </rPh>
    <rPh sb="6" eb="7">
      <t>コウ</t>
    </rPh>
    <rPh sb="8" eb="11">
      <t>コウトウブ</t>
    </rPh>
    <phoneticPr fontId="1"/>
  </si>
  <si>
    <t>(7) 特別支援学校</t>
    <rPh sb="4" eb="6">
      <t>トクベツ</t>
    </rPh>
    <rPh sb="6" eb="8">
      <t>シエン</t>
    </rPh>
    <rPh sb="8" eb="10">
      <t>ガッコウ</t>
    </rPh>
    <phoneticPr fontId="1"/>
  </si>
  <si>
    <t>⑪　特別支援学校計
　（ス　＋　セ）</t>
    <rPh sb="2" eb="4">
      <t>トクベツ</t>
    </rPh>
    <rPh sb="4" eb="6">
      <t>シエン</t>
    </rPh>
    <rPh sb="6" eb="8">
      <t>ガッコウ</t>
    </rPh>
    <rPh sb="8" eb="9">
      <t>ケイ</t>
    </rPh>
    <phoneticPr fontId="1"/>
  </si>
  <si>
    <t>建築土木</t>
    <rPh sb="0" eb="2">
      <t>ケンチク</t>
    </rPh>
    <rPh sb="2" eb="4">
      <t>ドボク</t>
    </rPh>
    <phoneticPr fontId="1"/>
  </si>
  <si>
    <t>2ﾍﾟｰｼﾞ</t>
    <phoneticPr fontId="1"/>
  </si>
  <si>
    <t>1ﾍﾟｰｼﾞ</t>
    <phoneticPr fontId="1"/>
  </si>
  <si>
    <t>3ﾍﾟｰｼﾞ</t>
    <phoneticPr fontId="1"/>
  </si>
  <si>
    <t>4ﾍﾟｰｼﾞ</t>
    <phoneticPr fontId="1"/>
  </si>
  <si>
    <t>5ﾍﾟｰｼﾞ</t>
    <phoneticPr fontId="1"/>
  </si>
  <si>
    <t>石巻</t>
  </si>
  <si>
    <t>古川</t>
  </si>
  <si>
    <t>気仙沼</t>
  </si>
  <si>
    <t>白石</t>
  </si>
  <si>
    <t>角田</t>
  </si>
  <si>
    <t>亘理</t>
  </si>
  <si>
    <t>松島</t>
  </si>
  <si>
    <t>多賀城</t>
  </si>
  <si>
    <t>利府</t>
  </si>
  <si>
    <t>富谷</t>
  </si>
  <si>
    <t>中新田</t>
  </si>
  <si>
    <t>松山</t>
  </si>
  <si>
    <t>涌谷</t>
  </si>
  <si>
    <t>南郷</t>
  </si>
  <si>
    <t>築館</t>
  </si>
  <si>
    <t>佐沼</t>
  </si>
  <si>
    <t>登米</t>
  </si>
  <si>
    <t>岩出山</t>
  </si>
  <si>
    <t>中学コード</t>
    <rPh sb="0" eb="2">
      <t>チュウガク</t>
    </rPh>
    <phoneticPr fontId="1"/>
  </si>
  <si>
    <t>高校コード</t>
    <rPh sb="0" eb="2">
      <t>コウコウ</t>
    </rPh>
    <phoneticPr fontId="1"/>
  </si>
  <si>
    <t>学科コード</t>
    <rPh sb="0" eb="2">
      <t>ガッカ</t>
    </rPh>
    <phoneticPr fontId="1"/>
  </si>
  <si>
    <t>HA99</t>
  </si>
  <si>
    <t>国立県外</t>
  </si>
  <si>
    <t/>
  </si>
  <si>
    <t>101</t>
  </si>
  <si>
    <t>普通</t>
  </si>
  <si>
    <t>102</t>
  </si>
  <si>
    <t>103</t>
  </si>
  <si>
    <t>104</t>
  </si>
  <si>
    <t>白石工業</t>
  </si>
  <si>
    <t>303</t>
  </si>
  <si>
    <t>304</t>
  </si>
  <si>
    <t>305</t>
  </si>
  <si>
    <t>電気</t>
  </si>
  <si>
    <t>309</t>
  </si>
  <si>
    <t>建築</t>
  </si>
  <si>
    <t>310</t>
  </si>
  <si>
    <t>313</t>
  </si>
  <si>
    <t>工業化学</t>
  </si>
  <si>
    <t>105</t>
  </si>
  <si>
    <t>村田</t>
  </si>
  <si>
    <t>900</t>
  </si>
  <si>
    <t>総合学科</t>
  </si>
  <si>
    <t>203</t>
  </si>
  <si>
    <t>401</t>
  </si>
  <si>
    <t>404</t>
  </si>
  <si>
    <t>109</t>
  </si>
  <si>
    <t>柴田</t>
  </si>
  <si>
    <t>804</t>
  </si>
  <si>
    <t>体育</t>
  </si>
  <si>
    <t>116</t>
  </si>
  <si>
    <t>118</t>
  </si>
  <si>
    <t>伊具</t>
  </si>
  <si>
    <t>121</t>
  </si>
  <si>
    <t>名取</t>
  </si>
  <si>
    <t>601</t>
  </si>
  <si>
    <t>家政</t>
  </si>
  <si>
    <t>122</t>
  </si>
  <si>
    <t>名取北</t>
  </si>
  <si>
    <t>123</t>
  </si>
  <si>
    <t>食品化学</t>
  </si>
  <si>
    <t>商業</t>
  </si>
  <si>
    <t>124</t>
  </si>
  <si>
    <t>宮城県農業</t>
  </si>
  <si>
    <t>201</t>
  </si>
  <si>
    <t>農業/園芸</t>
  </si>
  <si>
    <t>207</t>
  </si>
  <si>
    <t>農業機械</t>
  </si>
  <si>
    <t>生活</t>
  </si>
  <si>
    <t>131</t>
  </si>
  <si>
    <t>132</t>
  </si>
  <si>
    <t>仙台第一</t>
  </si>
  <si>
    <t>133</t>
  </si>
  <si>
    <t>134</t>
  </si>
  <si>
    <t>135</t>
  </si>
  <si>
    <t>仙台向山</t>
  </si>
  <si>
    <t>801</t>
  </si>
  <si>
    <t>理数</t>
  </si>
  <si>
    <t>136</t>
  </si>
  <si>
    <t>仙台南</t>
  </si>
  <si>
    <t>137</t>
  </si>
  <si>
    <t>仙台西</t>
  </si>
  <si>
    <t>138</t>
  </si>
  <si>
    <t>仙台東</t>
  </si>
  <si>
    <t>802</t>
  </si>
  <si>
    <t>英語</t>
  </si>
  <si>
    <t>139</t>
  </si>
  <si>
    <t>宮城県工業</t>
  </si>
  <si>
    <t>301</t>
  </si>
  <si>
    <t>機械</t>
  </si>
  <si>
    <t>307</t>
  </si>
  <si>
    <t>情報技術</t>
  </si>
  <si>
    <t>化学工業</t>
  </si>
  <si>
    <t>318</t>
  </si>
  <si>
    <t>ｲﾝﾃﾘｱ</t>
  </si>
  <si>
    <t>電子機械</t>
  </si>
  <si>
    <t>140</t>
  </si>
  <si>
    <t>仙台工業</t>
  </si>
  <si>
    <t>311</t>
  </si>
  <si>
    <t>151</t>
  </si>
  <si>
    <t>仙台第二</t>
  </si>
  <si>
    <t>152</t>
  </si>
  <si>
    <t>仙台第三</t>
  </si>
  <si>
    <t>153</t>
  </si>
  <si>
    <t>154</t>
  </si>
  <si>
    <t>泉</t>
  </si>
  <si>
    <t>155</t>
  </si>
  <si>
    <t>泉松陵</t>
  </si>
  <si>
    <t>156</t>
  </si>
  <si>
    <t>泉館山</t>
  </si>
  <si>
    <t>157</t>
  </si>
  <si>
    <t>宮城広瀬</t>
  </si>
  <si>
    <t>158</t>
  </si>
  <si>
    <t>宮城野</t>
  </si>
  <si>
    <t>803</t>
  </si>
  <si>
    <t>美術</t>
  </si>
  <si>
    <t>159</t>
  </si>
  <si>
    <t>仙台</t>
  </si>
  <si>
    <t>160</t>
  </si>
  <si>
    <t>仙台商業</t>
  </si>
  <si>
    <t>161</t>
  </si>
  <si>
    <t>171</t>
  </si>
  <si>
    <t>塩釜</t>
  </si>
  <si>
    <t>173</t>
  </si>
  <si>
    <t>174</t>
  </si>
  <si>
    <t>175</t>
  </si>
  <si>
    <t>181</t>
  </si>
  <si>
    <t>黒川</t>
  </si>
  <si>
    <t>183</t>
  </si>
  <si>
    <t>191</t>
  </si>
  <si>
    <t>192</t>
  </si>
  <si>
    <t>古川黎明</t>
  </si>
  <si>
    <t>193</t>
  </si>
  <si>
    <t>194</t>
  </si>
  <si>
    <t>195</t>
  </si>
  <si>
    <t>196</t>
  </si>
  <si>
    <t>加美農業</t>
  </si>
  <si>
    <t>農業</t>
  </si>
  <si>
    <t>生活技術</t>
  </si>
  <si>
    <t>197</t>
  </si>
  <si>
    <t>古川工業</t>
  </si>
  <si>
    <t>電気電子</t>
  </si>
  <si>
    <t>土木情報</t>
  </si>
  <si>
    <t>314</t>
  </si>
  <si>
    <t>化学技術</t>
  </si>
  <si>
    <t>198</t>
  </si>
  <si>
    <t>鹿島台商業</t>
  </si>
  <si>
    <t>小牛田農林</t>
  </si>
  <si>
    <t>農業技術/農業科学</t>
  </si>
  <si>
    <t>206</t>
  </si>
  <si>
    <t>農業技術/農業土木</t>
  </si>
  <si>
    <t>204</t>
  </si>
  <si>
    <t>250</t>
  </si>
  <si>
    <t>産業技術</t>
  </si>
  <si>
    <t>211</t>
  </si>
  <si>
    <t>212</t>
  </si>
  <si>
    <t>石巻好文館</t>
  </si>
  <si>
    <t>214</t>
  </si>
  <si>
    <t>石巻西</t>
  </si>
  <si>
    <t>216</t>
  </si>
  <si>
    <t>217</t>
  </si>
  <si>
    <t>宮城県水産</t>
  </si>
  <si>
    <t>501</t>
  </si>
  <si>
    <t>218</t>
  </si>
  <si>
    <t>石巻工業</t>
  </si>
  <si>
    <t>電気情報</t>
  </si>
  <si>
    <t>土木システム</t>
  </si>
  <si>
    <t>219</t>
  </si>
  <si>
    <t>石巻商業</t>
  </si>
  <si>
    <t>241</t>
  </si>
  <si>
    <t>245</t>
  </si>
  <si>
    <t>岩ヶ崎</t>
  </si>
  <si>
    <t>306</t>
  </si>
  <si>
    <t>451</t>
  </si>
  <si>
    <t>迫桜</t>
  </si>
  <si>
    <t>251</t>
  </si>
  <si>
    <t>252</t>
  </si>
  <si>
    <t>302</t>
  </si>
  <si>
    <t>261</t>
  </si>
  <si>
    <t>264</t>
  </si>
  <si>
    <t>265</t>
  </si>
  <si>
    <t>本吉響</t>
  </si>
  <si>
    <t>266</t>
  </si>
  <si>
    <t>気仙沼向洋</t>
  </si>
  <si>
    <t>機械技術</t>
  </si>
  <si>
    <t>情報海洋</t>
  </si>
  <si>
    <t>産業経済</t>
  </si>
  <si>
    <t>HB99</t>
  </si>
  <si>
    <t>公立県外</t>
  </si>
  <si>
    <t>西山学院</t>
  </si>
  <si>
    <t>陶芸</t>
  </si>
  <si>
    <t>聖和学園</t>
  </si>
  <si>
    <t>仙台育英学園</t>
  </si>
  <si>
    <t>聖ウルスラ学院英智</t>
  </si>
  <si>
    <t>162</t>
  </si>
  <si>
    <t>163</t>
  </si>
  <si>
    <t>尚志</t>
  </si>
  <si>
    <t>東北学院</t>
  </si>
  <si>
    <t>東北学院榴ケ岡</t>
  </si>
  <si>
    <t>308</t>
  </si>
  <si>
    <t>宮城学院</t>
  </si>
  <si>
    <t>仙台白百合学園</t>
  </si>
  <si>
    <t>常盤木学園</t>
  </si>
  <si>
    <t>853</t>
  </si>
  <si>
    <t>音楽</t>
  </si>
  <si>
    <t>312</t>
  </si>
  <si>
    <t>明成</t>
  </si>
  <si>
    <t>東北</t>
  </si>
  <si>
    <t>東北生活文化大学</t>
  </si>
  <si>
    <t>315</t>
  </si>
  <si>
    <t>聖ドミニコ学院</t>
  </si>
  <si>
    <t>316</t>
  </si>
  <si>
    <t>古川学園</t>
  </si>
  <si>
    <t>317</t>
  </si>
  <si>
    <t>大崎中央</t>
  </si>
  <si>
    <t>319</t>
  </si>
  <si>
    <t>東陵</t>
  </si>
  <si>
    <t>HD99</t>
  </si>
  <si>
    <t>私立県外</t>
  </si>
  <si>
    <t>402</t>
  </si>
  <si>
    <t>宮城県第二工業</t>
  </si>
  <si>
    <t>405</t>
  </si>
  <si>
    <t>406</t>
  </si>
  <si>
    <t>407</t>
  </si>
  <si>
    <t>408</t>
  </si>
  <si>
    <t>古川工業　</t>
  </si>
  <si>
    <t>409</t>
  </si>
  <si>
    <t>佐沼　</t>
  </si>
  <si>
    <t>410</t>
  </si>
  <si>
    <t>413</t>
  </si>
  <si>
    <t>417</t>
  </si>
  <si>
    <t>東松島（Ⅰ部）</t>
  </si>
  <si>
    <t>418</t>
  </si>
  <si>
    <t>東松島（Ⅱ部）</t>
  </si>
  <si>
    <t>419</t>
  </si>
  <si>
    <t>東松島（Ⅲ部）</t>
  </si>
  <si>
    <t>IB99</t>
  </si>
  <si>
    <t>定時制公立県外</t>
  </si>
  <si>
    <t>416</t>
  </si>
  <si>
    <t>ID99</t>
  </si>
  <si>
    <t>定時制私立県外</t>
  </si>
  <si>
    <t>通信制公立県外</t>
  </si>
  <si>
    <t>452</t>
  </si>
  <si>
    <t>仙台育英</t>
  </si>
  <si>
    <t>JD99</t>
  </si>
  <si>
    <t>通信制私立県外</t>
  </si>
  <si>
    <t>KB99</t>
  </si>
  <si>
    <t>高等学校別科県外</t>
  </si>
  <si>
    <t>LB99</t>
  </si>
  <si>
    <t>高等専門学校県外</t>
  </si>
  <si>
    <t>MA99</t>
  </si>
  <si>
    <t>551</t>
  </si>
  <si>
    <t>552</t>
  </si>
  <si>
    <t>553</t>
  </si>
  <si>
    <t>554</t>
  </si>
  <si>
    <t>555</t>
  </si>
  <si>
    <t>556</t>
  </si>
  <si>
    <t>557</t>
  </si>
  <si>
    <t>558</t>
  </si>
  <si>
    <t>559</t>
  </si>
  <si>
    <t>560</t>
  </si>
  <si>
    <t>561</t>
  </si>
  <si>
    <t>562</t>
  </si>
  <si>
    <t>563</t>
  </si>
  <si>
    <t>564</t>
  </si>
  <si>
    <t>小牛田高等学園</t>
  </si>
  <si>
    <t>568</t>
  </si>
  <si>
    <t>岩沼高等学園</t>
  </si>
  <si>
    <t>569</t>
  </si>
  <si>
    <t>MB99</t>
  </si>
  <si>
    <t>565</t>
  </si>
  <si>
    <t>566</t>
  </si>
  <si>
    <t>MD99</t>
  </si>
  <si>
    <t>Nx00</t>
  </si>
  <si>
    <t>専修学校(高等課程)</t>
  </si>
  <si>
    <t>Ox01</t>
  </si>
  <si>
    <t>専修学校(一般課程)</t>
  </si>
  <si>
    <t>Ox02</t>
  </si>
  <si>
    <t>各種学校</t>
  </si>
  <si>
    <t>Ox03</t>
  </si>
  <si>
    <t>公共職業訓練施設等</t>
  </si>
  <si>
    <t>Px00</t>
  </si>
  <si>
    <t>就職者</t>
  </si>
  <si>
    <t>Rx00</t>
  </si>
  <si>
    <t>SA99</t>
  </si>
  <si>
    <t>国立中等教育学校県外</t>
  </si>
  <si>
    <t>SB99</t>
  </si>
  <si>
    <t>公立中等教育学校県外</t>
  </si>
  <si>
    <t>SD99</t>
  </si>
  <si>
    <t>私立中等教育学校県外</t>
  </si>
  <si>
    <t>Xx01</t>
  </si>
  <si>
    <t>Xx02</t>
  </si>
  <si>
    <t>進学者のうち就職者</t>
  </si>
  <si>
    <t>Xx03</t>
  </si>
  <si>
    <t>高等課程進学者のうち就職者</t>
  </si>
  <si>
    <t>Xx04</t>
  </si>
  <si>
    <t>専修学校等進学者のうち就職者</t>
  </si>
  <si>
    <t>Xx05</t>
  </si>
  <si>
    <t>公共職業訓練施設進学者のうち就職者</t>
  </si>
  <si>
    <t>Xx06</t>
  </si>
  <si>
    <t>Xx07</t>
  </si>
  <si>
    <t>進路先</t>
    <rPh sb="0" eb="2">
      <t>シンロ</t>
    </rPh>
    <rPh sb="2" eb="3">
      <t>サキ</t>
    </rPh>
    <phoneticPr fontId="1"/>
  </si>
  <si>
    <t>仙 台 南</t>
    <phoneticPr fontId="1"/>
  </si>
  <si>
    <t>普通(Ⅱ部)</t>
    <phoneticPr fontId="1"/>
  </si>
  <si>
    <t>普通(Ⅲ部)</t>
    <phoneticPr fontId="1"/>
  </si>
  <si>
    <t>特別志学type1</t>
    <rPh sb="0" eb="2">
      <t>トクベツ</t>
    </rPh>
    <rPh sb="2" eb="3">
      <t>ココロザシ</t>
    </rPh>
    <rPh sb="3" eb="4">
      <t>ガク</t>
    </rPh>
    <phoneticPr fontId="1"/>
  </si>
  <si>
    <t>特別志学type2</t>
    <rPh sb="0" eb="2">
      <t>トクベツ</t>
    </rPh>
    <rPh sb="2" eb="3">
      <t>ココロザシ</t>
    </rPh>
    <rPh sb="3" eb="4">
      <t>ガク</t>
    </rPh>
    <phoneticPr fontId="1"/>
  </si>
  <si>
    <t>外 国 語</t>
    <rPh sb="0" eb="1">
      <t>ソト</t>
    </rPh>
    <rPh sb="2" eb="3">
      <t>コク</t>
    </rPh>
    <rPh sb="4" eb="5">
      <t>ゴ</t>
    </rPh>
    <phoneticPr fontId="1"/>
  </si>
  <si>
    <t>尚　　志</t>
    <rPh sb="0" eb="1">
      <t>ナオ</t>
    </rPh>
    <rPh sb="3" eb="4">
      <t>ココロザシ</t>
    </rPh>
    <phoneticPr fontId="1"/>
  </si>
  <si>
    <t>田尻さくら</t>
    <rPh sb="0" eb="2">
      <t>タジリ</t>
    </rPh>
    <phoneticPr fontId="1"/>
  </si>
  <si>
    <t>音　　楽</t>
    <rPh sb="0" eb="1">
      <t>オト</t>
    </rPh>
    <rPh sb="3" eb="4">
      <t>ラク</t>
    </rPh>
    <phoneticPr fontId="1"/>
  </si>
  <si>
    <t>宮城第一</t>
    <rPh sb="0" eb="2">
      <t>ミヤギ</t>
    </rPh>
    <rPh sb="2" eb="4">
      <t>ダイイチ</t>
    </rPh>
    <phoneticPr fontId="1"/>
  </si>
  <si>
    <t>HD99</t>
    <phoneticPr fontId="1"/>
  </si>
  <si>
    <t>機械</t>
    <rPh sb="0" eb="2">
      <t>キカイ</t>
    </rPh>
    <phoneticPr fontId="1"/>
  </si>
  <si>
    <t>設備工業</t>
  </si>
  <si>
    <t>田尻さくら（Ⅰ部）</t>
    <rPh sb="7" eb="8">
      <t>ブ</t>
    </rPh>
    <phoneticPr fontId="1"/>
  </si>
  <si>
    <t>田尻さくら（Ⅱ部）</t>
    <rPh sb="7" eb="8">
      <t>ブ</t>
    </rPh>
    <phoneticPr fontId="1"/>
  </si>
  <si>
    <t>建築土木</t>
    <rPh sb="0" eb="2">
      <t>ケンチク</t>
    </rPh>
    <phoneticPr fontId="1"/>
  </si>
  <si>
    <t>宮城教育大学附属特別支援</t>
    <rPh sb="8" eb="10">
      <t>トクベツ</t>
    </rPh>
    <rPh sb="10" eb="12">
      <t>シエン</t>
    </rPh>
    <phoneticPr fontId="1"/>
  </si>
  <si>
    <t>特別支援学校県外国立</t>
    <rPh sb="0" eb="2">
      <t>トクベツ</t>
    </rPh>
    <rPh sb="2" eb="4">
      <t>シエン</t>
    </rPh>
    <rPh sb="4" eb="6">
      <t>ガッコウ</t>
    </rPh>
    <phoneticPr fontId="1"/>
  </si>
  <si>
    <t>特別支援学校県外公立</t>
    <rPh sb="0" eb="2">
      <t>トクベツ</t>
    </rPh>
    <rPh sb="2" eb="4">
      <t>シエン</t>
    </rPh>
    <rPh sb="4" eb="6">
      <t>ガッコウ</t>
    </rPh>
    <phoneticPr fontId="1"/>
  </si>
  <si>
    <t>特別支援学校県外私立</t>
    <rPh sb="0" eb="2">
      <t>トクベツ</t>
    </rPh>
    <rPh sb="2" eb="4">
      <t>シエン</t>
    </rPh>
    <rPh sb="4" eb="6">
      <t>ガッコウ</t>
    </rPh>
    <phoneticPr fontId="1"/>
  </si>
  <si>
    <t>スポーツ科学</t>
  </si>
  <si>
    <t>総合ビジネス</t>
  </si>
  <si>
    <t>情報ビジネス</t>
  </si>
  <si>
    <t>特別進学</t>
  </si>
  <si>
    <t>外国語</t>
  </si>
  <si>
    <t>英進進学</t>
  </si>
  <si>
    <t>フレックス</t>
  </si>
  <si>
    <t>特別志学type1</t>
  </si>
  <si>
    <t>170</t>
  </si>
  <si>
    <t>特別志学type2</t>
  </si>
  <si>
    <t>白石七ヶ宿</t>
  </si>
  <si>
    <t>貞山（昼間）</t>
  </si>
  <si>
    <t>421</t>
  </si>
  <si>
    <t>ＹＥＲ</t>
    <phoneticPr fontId="1"/>
  </si>
  <si>
    <t>尚絅学院</t>
    <rPh sb="0" eb="2">
      <t>ショウケイ</t>
    </rPh>
    <rPh sb="2" eb="4">
      <t>ガクイン</t>
    </rPh>
    <phoneticPr fontId="1"/>
  </si>
  <si>
    <t>尚絅学院</t>
    <phoneticPr fontId="1"/>
  </si>
  <si>
    <t>315</t>
    <phoneticPr fontId="1"/>
  </si>
  <si>
    <t>家事従事</t>
    <rPh sb="0" eb="2">
      <t>カジ</t>
    </rPh>
    <rPh sb="2" eb="4">
      <t>ジュウジ</t>
    </rPh>
    <phoneticPr fontId="1"/>
  </si>
  <si>
    <t>病気療養</t>
    <rPh sb="0" eb="2">
      <t>ビョウキ</t>
    </rPh>
    <rPh sb="2" eb="4">
      <t>リョウヨウ</t>
    </rPh>
    <phoneticPr fontId="1"/>
  </si>
  <si>
    <t>就職待機</t>
    <rPh sb="0" eb="2">
      <t>シュウショク</t>
    </rPh>
    <rPh sb="2" eb="4">
      <t>タイキ</t>
    </rPh>
    <phoneticPr fontId="1"/>
  </si>
  <si>
    <t>福祉施設入所</t>
    <rPh sb="0" eb="2">
      <t>フクシ</t>
    </rPh>
    <rPh sb="2" eb="4">
      <t>シセツ</t>
    </rPh>
    <rPh sb="4" eb="6">
      <t>ニュウショ</t>
    </rPh>
    <phoneticPr fontId="1"/>
  </si>
  <si>
    <t>上記以外</t>
    <rPh sb="0" eb="2">
      <t>ジョウキ</t>
    </rPh>
    <rPh sb="2" eb="4">
      <t>イガイ</t>
    </rPh>
    <phoneticPr fontId="1"/>
  </si>
  <si>
    <t>福祉施設</t>
    <rPh sb="0" eb="2">
      <t>フクシ</t>
    </rPh>
    <rPh sb="2" eb="4">
      <t>シセツ</t>
    </rPh>
    <phoneticPr fontId="1"/>
  </si>
  <si>
    <t>予備校等</t>
    <rPh sb="0" eb="4">
      <t>ヨビコウトウ</t>
    </rPh>
    <phoneticPr fontId="1"/>
  </si>
  <si>
    <t>国外留学</t>
    <rPh sb="0" eb="2">
      <t>コクガイ</t>
    </rPh>
    <rPh sb="2" eb="4">
      <t>リュウガク</t>
    </rPh>
    <phoneticPr fontId="1"/>
  </si>
  <si>
    <t>在家庭</t>
    <rPh sb="0" eb="1">
      <t>ザイ</t>
    </rPh>
    <rPh sb="1" eb="3">
      <t>カテイ</t>
    </rPh>
    <phoneticPr fontId="1"/>
  </si>
  <si>
    <t>施設等入所</t>
    <rPh sb="0" eb="2">
      <t>シセツ</t>
    </rPh>
    <rPh sb="2" eb="3">
      <t>トウ</t>
    </rPh>
    <rPh sb="3" eb="5">
      <t>ニュウショ</t>
    </rPh>
    <phoneticPr fontId="1"/>
  </si>
  <si>
    <t>来年度高校受検予定</t>
    <rPh sb="3" eb="5">
      <t>コウコウ</t>
    </rPh>
    <rPh sb="5" eb="7">
      <t>ジュケン</t>
    </rPh>
    <rPh sb="7" eb="9">
      <t>ヨテイ</t>
    </rPh>
    <phoneticPr fontId="1"/>
  </si>
  <si>
    <t>仙 台 一</t>
    <rPh sb="0" eb="1">
      <t>ヤマト</t>
    </rPh>
    <rPh sb="2" eb="3">
      <t>ダイ</t>
    </rPh>
    <rPh sb="4" eb="5">
      <t>イチ</t>
    </rPh>
    <phoneticPr fontId="1"/>
  </si>
  <si>
    <t>仙 台 二</t>
    <rPh sb="0" eb="1">
      <t>ヤマト</t>
    </rPh>
    <rPh sb="2" eb="3">
      <t>ダイ</t>
    </rPh>
    <rPh sb="4" eb="5">
      <t>ニ</t>
    </rPh>
    <phoneticPr fontId="1"/>
  </si>
  <si>
    <t>仙 台 三</t>
    <rPh sb="0" eb="1">
      <t>ヤマト</t>
    </rPh>
    <rPh sb="2" eb="3">
      <t>ダイ</t>
    </rPh>
    <rPh sb="4" eb="5">
      <t>サン</t>
    </rPh>
    <phoneticPr fontId="1"/>
  </si>
  <si>
    <t>宮 城 一</t>
    <rPh sb="0" eb="1">
      <t>ミヤ</t>
    </rPh>
    <rPh sb="2" eb="3">
      <t>シロ</t>
    </rPh>
    <rPh sb="4" eb="5">
      <t>イチ</t>
    </rPh>
    <phoneticPr fontId="1"/>
  </si>
  <si>
    <t>311</t>
    <phoneticPr fontId="1"/>
  </si>
  <si>
    <t>301</t>
    <phoneticPr fontId="1"/>
  </si>
  <si>
    <t>Tx01</t>
    <phoneticPr fontId="1"/>
  </si>
  <si>
    <t>Tx02</t>
    <phoneticPr fontId="1"/>
  </si>
  <si>
    <t>Tx03</t>
    <phoneticPr fontId="1"/>
  </si>
  <si>
    <t>Tx04</t>
    <phoneticPr fontId="1"/>
  </si>
  <si>
    <t>Tx05</t>
    <phoneticPr fontId="1"/>
  </si>
  <si>
    <t>Tx06</t>
    <phoneticPr fontId="1"/>
  </si>
  <si>
    <t>Tx07</t>
    <phoneticPr fontId="1"/>
  </si>
  <si>
    <t>その他の施設</t>
    <rPh sb="2" eb="3">
      <t>タ</t>
    </rPh>
    <rPh sb="4" eb="6">
      <t>シセツ</t>
    </rPh>
    <phoneticPr fontId="1"/>
  </si>
  <si>
    <t>Qx01</t>
    <phoneticPr fontId="1"/>
  </si>
  <si>
    <t>Qx02</t>
    <phoneticPr fontId="1"/>
  </si>
  <si>
    <t>401</t>
    <phoneticPr fontId="1"/>
  </si>
  <si>
    <t>B</t>
    <phoneticPr fontId="1"/>
  </si>
  <si>
    <t>Nx00</t>
    <phoneticPr fontId="1"/>
  </si>
  <si>
    <t>C</t>
    <phoneticPr fontId="1"/>
  </si>
  <si>
    <t>Ox01</t>
    <phoneticPr fontId="1"/>
  </si>
  <si>
    <t>Ox02</t>
    <phoneticPr fontId="1"/>
  </si>
  <si>
    <t>D</t>
    <phoneticPr fontId="1"/>
  </si>
  <si>
    <t>Ox03</t>
    <phoneticPr fontId="1"/>
  </si>
  <si>
    <t>Xx03</t>
    <phoneticPr fontId="1"/>
  </si>
  <si>
    <t>Cのうち就職者</t>
    <phoneticPr fontId="1"/>
  </si>
  <si>
    <t>Xx04</t>
    <phoneticPr fontId="1"/>
  </si>
  <si>
    <t>Dのうち就職者</t>
    <phoneticPr fontId="1"/>
  </si>
  <si>
    <t>Xx05</t>
    <phoneticPr fontId="1"/>
  </si>
  <si>
    <t>⑬</t>
    <phoneticPr fontId="1"/>
  </si>
  <si>
    <t>⑭</t>
    <phoneticPr fontId="1"/>
  </si>
  <si>
    <t>⑮</t>
    <phoneticPr fontId="1"/>
  </si>
  <si>
    <t>⑯</t>
    <phoneticPr fontId="1"/>
  </si>
  <si>
    <t>F</t>
    <phoneticPr fontId="1"/>
  </si>
  <si>
    <t>Tx01</t>
    <phoneticPr fontId="1"/>
  </si>
  <si>
    <t>Tx02</t>
    <phoneticPr fontId="1"/>
  </si>
  <si>
    <t>Tx03</t>
    <phoneticPr fontId="1"/>
  </si>
  <si>
    <t>Tx04</t>
    <phoneticPr fontId="1"/>
  </si>
  <si>
    <t>Tx05</t>
    <phoneticPr fontId="1"/>
  </si>
  <si>
    <t>Tx06</t>
    <phoneticPr fontId="1"/>
  </si>
  <si>
    <t>Tx07</t>
    <phoneticPr fontId="1"/>
  </si>
  <si>
    <t>Xx06</t>
    <phoneticPr fontId="1"/>
  </si>
  <si>
    <t>Xx07</t>
    <phoneticPr fontId="1"/>
  </si>
  <si>
    <t>⑱</t>
    <phoneticPr fontId="1"/>
  </si>
  <si>
    <t>249</t>
    <phoneticPr fontId="1"/>
  </si>
  <si>
    <t>900</t>
    <phoneticPr fontId="1"/>
  </si>
  <si>
    <t>市立(宮)鶴谷特別支援</t>
  </si>
  <si>
    <t>角田支援白石校</t>
  </si>
  <si>
    <t>(青)附属中</t>
  </si>
  <si>
    <t>(青)仙台第一中</t>
  </si>
  <si>
    <t>(青)仙台第二中</t>
  </si>
  <si>
    <t>(青)三条中</t>
  </si>
  <si>
    <t>(青)上杉山中</t>
  </si>
  <si>
    <t>(青)五城中</t>
  </si>
  <si>
    <t>(宮)東華中</t>
  </si>
  <si>
    <t>(青)五橋中</t>
  </si>
  <si>
    <t>(太)愛宕中</t>
  </si>
  <si>
    <t>(若)八軒中</t>
  </si>
  <si>
    <t>(若)南小泉中</t>
  </si>
  <si>
    <t>(太)長町中</t>
  </si>
  <si>
    <t>(宮)宮城野中</t>
  </si>
  <si>
    <t>(太)中田中</t>
  </si>
  <si>
    <t>(若)六郷中</t>
  </si>
  <si>
    <t>(宮)岩切中</t>
  </si>
  <si>
    <t>(若)七郷中</t>
  </si>
  <si>
    <t>(宮)高砂中</t>
  </si>
  <si>
    <t>(宮)東仙台中</t>
  </si>
  <si>
    <t>(太)西多賀中</t>
  </si>
  <si>
    <t>(太)郡山中</t>
  </si>
  <si>
    <t>(青)台原中</t>
  </si>
  <si>
    <t>(太)生出中</t>
  </si>
  <si>
    <t>(青)北仙台中</t>
  </si>
  <si>
    <t>(宮)鶴谷中</t>
  </si>
  <si>
    <t>(太)八木山中</t>
  </si>
  <si>
    <t>(青)中山中</t>
  </si>
  <si>
    <t>(太)山田中</t>
  </si>
  <si>
    <t>(宮)東北学院中</t>
  </si>
  <si>
    <t>(青)宮城学院中</t>
  </si>
  <si>
    <t>(若)聖ウルスラ中</t>
  </si>
  <si>
    <t>石巻中</t>
  </si>
  <si>
    <t>住吉中</t>
  </si>
  <si>
    <t>湊中</t>
  </si>
  <si>
    <t>蛇田中</t>
  </si>
  <si>
    <t>渡波中</t>
  </si>
  <si>
    <t>稲井中</t>
  </si>
  <si>
    <t>玉川中</t>
  </si>
  <si>
    <t>浦戸中</t>
  </si>
  <si>
    <t>古川中</t>
  </si>
  <si>
    <t>気仙沼中</t>
  </si>
  <si>
    <t>松岩中</t>
  </si>
  <si>
    <t>鹿折中</t>
  </si>
  <si>
    <t>階上中</t>
  </si>
  <si>
    <t>白石中</t>
  </si>
  <si>
    <t>福岡中</t>
  </si>
  <si>
    <t>小原中</t>
  </si>
  <si>
    <t>増田中</t>
  </si>
  <si>
    <t>名取第一中</t>
  </si>
  <si>
    <t>角田中</t>
  </si>
  <si>
    <t>北角田中</t>
  </si>
  <si>
    <t>古川北中</t>
  </si>
  <si>
    <t>宮中</t>
  </si>
  <si>
    <t>遠刈田中</t>
  </si>
  <si>
    <t>円田中</t>
  </si>
  <si>
    <t>七ケ宿中</t>
  </si>
  <si>
    <t>大河原中</t>
  </si>
  <si>
    <t>金ヶ瀬中</t>
  </si>
  <si>
    <t>槻木中</t>
  </si>
  <si>
    <t>船岡中</t>
  </si>
  <si>
    <t>村田第一中</t>
  </si>
  <si>
    <t>村田第二中</t>
  </si>
  <si>
    <t>川崎中</t>
  </si>
  <si>
    <t>富岡中</t>
  </si>
  <si>
    <t>亘理中</t>
  </si>
  <si>
    <t>荒浜中</t>
  </si>
  <si>
    <t>吉田中</t>
  </si>
  <si>
    <t>逢隈中</t>
  </si>
  <si>
    <t>岩沼中</t>
  </si>
  <si>
    <t>岩沼北中</t>
  </si>
  <si>
    <t>玉浦中</t>
  </si>
  <si>
    <t>(太)秋保中</t>
  </si>
  <si>
    <t>松島中</t>
  </si>
  <si>
    <t>多賀城中</t>
  </si>
  <si>
    <t>(泉)根白石中</t>
  </si>
  <si>
    <t>(泉)七北田中</t>
  </si>
  <si>
    <t>七ヶ浜中</t>
  </si>
  <si>
    <t>(青)広瀬中</t>
  </si>
  <si>
    <t>(青)大沢中</t>
  </si>
  <si>
    <t>利府中</t>
  </si>
  <si>
    <t>宮床中</t>
  </si>
  <si>
    <t>富谷中</t>
  </si>
  <si>
    <t>大衡中</t>
  </si>
  <si>
    <t>中新田中</t>
  </si>
  <si>
    <t>松山中</t>
  </si>
  <si>
    <t>三本木中</t>
  </si>
  <si>
    <t>鹿島台中</t>
  </si>
  <si>
    <t>涌谷中</t>
  </si>
  <si>
    <t>築館中</t>
  </si>
  <si>
    <t>若柳中</t>
  </si>
  <si>
    <t>志波姫中</t>
  </si>
  <si>
    <t>佐沼中</t>
  </si>
  <si>
    <t>新田中</t>
  </si>
  <si>
    <t>登米中</t>
  </si>
  <si>
    <t>豊里中</t>
  </si>
  <si>
    <t>米山中</t>
  </si>
  <si>
    <t>石越中</t>
  </si>
  <si>
    <t>南方中</t>
  </si>
  <si>
    <t>飯野川中</t>
  </si>
  <si>
    <t>矢本第一中</t>
  </si>
  <si>
    <t>矢本第二中</t>
  </si>
  <si>
    <t>桃生中</t>
  </si>
  <si>
    <t>志津川中</t>
  </si>
  <si>
    <t>津谷中</t>
  </si>
  <si>
    <t>大谷中</t>
  </si>
  <si>
    <t>唐桑中</t>
  </si>
  <si>
    <t>歌津中</t>
  </si>
  <si>
    <t>(泉)八乙女中</t>
  </si>
  <si>
    <t>田尻中</t>
  </si>
  <si>
    <t>(泉)将監中</t>
  </si>
  <si>
    <t>津山中</t>
  </si>
  <si>
    <t>多賀城第二中</t>
  </si>
  <si>
    <t>東和中</t>
  </si>
  <si>
    <t>条南中</t>
  </si>
  <si>
    <t>(泉)南光台中</t>
  </si>
  <si>
    <t>(若)蒲町中</t>
  </si>
  <si>
    <t>(青)桜丘中</t>
  </si>
  <si>
    <t>古川東中</t>
  </si>
  <si>
    <t>(宮)中野中</t>
  </si>
  <si>
    <t>(泉)向陽台中</t>
  </si>
  <si>
    <t>(青)吉成中</t>
  </si>
  <si>
    <t>(太)袋原中</t>
  </si>
  <si>
    <t>(泉)加茂中</t>
  </si>
  <si>
    <t>(泉)将監東中</t>
  </si>
  <si>
    <t>名取第二中</t>
  </si>
  <si>
    <t>河北中</t>
  </si>
  <si>
    <t>(泉)鶴が丘中</t>
  </si>
  <si>
    <t>(泉)寺岡中</t>
  </si>
  <si>
    <t>富谷第二中</t>
  </si>
  <si>
    <t>(泉)南光台東中</t>
  </si>
  <si>
    <t>(泉)長命ヶ丘中</t>
  </si>
  <si>
    <t>(青)折立中</t>
  </si>
  <si>
    <t>(宮)幸町中</t>
  </si>
  <si>
    <t>(若)沖野中</t>
  </si>
  <si>
    <t>(太)人来田中</t>
  </si>
  <si>
    <t>(宮)西山中</t>
  </si>
  <si>
    <t>岩沼西中</t>
  </si>
  <si>
    <t>東向陽台中</t>
  </si>
  <si>
    <t>船迫中</t>
  </si>
  <si>
    <t>東豊中</t>
  </si>
  <si>
    <t>(太)富沢中</t>
  </si>
  <si>
    <t>(泉)南中山中</t>
  </si>
  <si>
    <t>北上中</t>
  </si>
  <si>
    <t>河南東中</t>
  </si>
  <si>
    <t>河南西中</t>
  </si>
  <si>
    <t>青葉中</t>
  </si>
  <si>
    <t>(太)茂庭台中</t>
  </si>
  <si>
    <t>(泉)高森中</t>
  </si>
  <si>
    <t>面瀬中</t>
  </si>
  <si>
    <t>向洋中</t>
  </si>
  <si>
    <t>(宮)田子中</t>
  </si>
  <si>
    <t>(泉)住吉台中</t>
  </si>
  <si>
    <t>(青)南吉成中</t>
  </si>
  <si>
    <t>しらかし台中</t>
  </si>
  <si>
    <t>日吉台中</t>
  </si>
  <si>
    <t>(泉)松陵中</t>
  </si>
  <si>
    <t>万石浦中</t>
  </si>
  <si>
    <t>高崎中</t>
  </si>
  <si>
    <t>(太)柳生中</t>
  </si>
  <si>
    <t>(泉)館中</t>
  </si>
  <si>
    <t>岩出山中</t>
  </si>
  <si>
    <t>みどり台中</t>
  </si>
  <si>
    <t>新月中</t>
  </si>
  <si>
    <t>利府西中</t>
  </si>
  <si>
    <t>成田中</t>
  </si>
  <si>
    <t>古川黎明中</t>
  </si>
  <si>
    <t>大和中</t>
  </si>
  <si>
    <t>古川学園中</t>
  </si>
  <si>
    <t>(青)視覚支援学校</t>
  </si>
  <si>
    <t>(太)聴覚支援学校</t>
  </si>
  <si>
    <t>附属特別支援</t>
  </si>
  <si>
    <t>(泉)光明支援学校</t>
  </si>
  <si>
    <t>船岡支援学校</t>
  </si>
  <si>
    <t>(太)西多賀支援学校</t>
  </si>
  <si>
    <t>山元支援学校</t>
  </si>
  <si>
    <t>金成支援学校</t>
  </si>
  <si>
    <t>角田支援学校</t>
  </si>
  <si>
    <t>石巻支援学校</t>
  </si>
  <si>
    <t>古川支援学校</t>
  </si>
  <si>
    <t>気仙沼支援学校</t>
  </si>
  <si>
    <t>名取支援学校</t>
  </si>
  <si>
    <t>利府支援学校</t>
  </si>
  <si>
    <t>迫支援学校</t>
  </si>
  <si>
    <t>聴覚支援学校</t>
    <rPh sb="0" eb="2">
      <t>チョウカク</t>
    </rPh>
    <rPh sb="2" eb="4">
      <t>シエン</t>
    </rPh>
    <rPh sb="4" eb="6">
      <t>ガッコウ</t>
    </rPh>
    <phoneticPr fontId="1"/>
  </si>
  <si>
    <t>視覚支援学校</t>
    <rPh sb="0" eb="2">
      <t>シカク</t>
    </rPh>
    <rPh sb="2" eb="4">
      <t>シエン</t>
    </rPh>
    <rPh sb="4" eb="6">
      <t>ガッコウ</t>
    </rPh>
    <phoneticPr fontId="1"/>
  </si>
  <si>
    <t>光明支援学校</t>
    <rPh sb="0" eb="2">
      <t>コウミョウ</t>
    </rPh>
    <rPh sb="2" eb="4">
      <t>シエン</t>
    </rPh>
    <rPh sb="4" eb="6">
      <t>ガッコウ</t>
    </rPh>
    <phoneticPr fontId="1"/>
  </si>
  <si>
    <t>西多賀支援学校</t>
    <rPh sb="0" eb="1">
      <t>ニシ</t>
    </rPh>
    <rPh sb="1" eb="3">
      <t>タガ</t>
    </rPh>
    <rPh sb="3" eb="5">
      <t>シエン</t>
    </rPh>
    <rPh sb="5" eb="7">
      <t>ガッコウ</t>
    </rPh>
    <phoneticPr fontId="1"/>
  </si>
  <si>
    <t>石巻支援学校</t>
    <rPh sb="0" eb="2">
      <t>イシノマキ</t>
    </rPh>
    <rPh sb="2" eb="4">
      <t>シエン</t>
    </rPh>
    <rPh sb="4" eb="6">
      <t>ガッコウ</t>
    </rPh>
    <phoneticPr fontId="1"/>
  </si>
  <si>
    <t>古川支援学校</t>
    <rPh sb="0" eb="2">
      <t>フルカワ</t>
    </rPh>
    <rPh sb="2" eb="4">
      <t>シエン</t>
    </rPh>
    <rPh sb="4" eb="6">
      <t>ガッコウ</t>
    </rPh>
    <phoneticPr fontId="1"/>
  </si>
  <si>
    <t>気仙沼支援学校</t>
    <rPh sb="0" eb="3">
      <t>ケセンヌマ</t>
    </rPh>
    <rPh sb="3" eb="5">
      <t>シエン</t>
    </rPh>
    <rPh sb="5" eb="7">
      <t>ガッコウ</t>
    </rPh>
    <phoneticPr fontId="1"/>
  </si>
  <si>
    <t>名取支援学校</t>
    <rPh sb="0" eb="2">
      <t>ナトリ</t>
    </rPh>
    <rPh sb="2" eb="4">
      <t>シエン</t>
    </rPh>
    <rPh sb="4" eb="6">
      <t>ガッコウ</t>
    </rPh>
    <phoneticPr fontId="1"/>
  </si>
  <si>
    <t>角田支援学校</t>
    <rPh sb="0" eb="2">
      <t>カクダ</t>
    </rPh>
    <rPh sb="2" eb="4">
      <t>シエン</t>
    </rPh>
    <rPh sb="4" eb="6">
      <t>ガッコウ</t>
    </rPh>
    <phoneticPr fontId="1"/>
  </si>
  <si>
    <t>船岡支援学校</t>
    <rPh sb="0" eb="2">
      <t>フナオカ</t>
    </rPh>
    <rPh sb="2" eb="4">
      <t>シエン</t>
    </rPh>
    <rPh sb="4" eb="6">
      <t>ガッコウ</t>
    </rPh>
    <phoneticPr fontId="1"/>
  </si>
  <si>
    <t>利府支援学校</t>
    <rPh sb="0" eb="2">
      <t>リフ</t>
    </rPh>
    <rPh sb="2" eb="4">
      <t>シエン</t>
    </rPh>
    <rPh sb="4" eb="6">
      <t>ガッコウ</t>
    </rPh>
    <phoneticPr fontId="1"/>
  </si>
  <si>
    <t>金成支援学校</t>
    <rPh sb="0" eb="1">
      <t>カネ</t>
    </rPh>
    <rPh sb="1" eb="2">
      <t>ナ</t>
    </rPh>
    <rPh sb="2" eb="4">
      <t>シエン</t>
    </rPh>
    <rPh sb="4" eb="6">
      <t>ガッコウ</t>
    </rPh>
    <phoneticPr fontId="1"/>
  </si>
  <si>
    <t>迫支援学校</t>
    <rPh sb="0" eb="1">
      <t>ハサマ</t>
    </rPh>
    <rPh sb="1" eb="3">
      <t>シエン</t>
    </rPh>
    <rPh sb="3" eb="5">
      <t>ガッコウ</t>
    </rPh>
    <phoneticPr fontId="1"/>
  </si>
  <si>
    <t>山元支援学校</t>
    <rPh sb="0" eb="2">
      <t>ヤマモト</t>
    </rPh>
    <rPh sb="2" eb="4">
      <t>シエン</t>
    </rPh>
    <rPh sb="4" eb="6">
      <t>ガッコウ</t>
    </rPh>
    <phoneticPr fontId="1"/>
  </si>
  <si>
    <t>総合</t>
    <rPh sb="0" eb="2">
      <t>ソウゴウ</t>
    </rPh>
    <phoneticPr fontId="1"/>
  </si>
  <si>
    <t>仙台大志</t>
    <rPh sb="0" eb="2">
      <t>センダイ</t>
    </rPh>
    <rPh sb="2" eb="4">
      <t>タイシ</t>
    </rPh>
    <phoneticPr fontId="1"/>
  </si>
  <si>
    <t>光明支援学校</t>
    <phoneticPr fontId="1"/>
  </si>
  <si>
    <t>視覚支援学校</t>
    <phoneticPr fontId="1"/>
  </si>
  <si>
    <t>聴覚支援学校</t>
    <phoneticPr fontId="1"/>
  </si>
  <si>
    <t>船岡支援学校</t>
    <phoneticPr fontId="1"/>
  </si>
  <si>
    <t>西多賀支援学校</t>
    <phoneticPr fontId="1"/>
  </si>
  <si>
    <t>山元支援学校</t>
    <phoneticPr fontId="1"/>
  </si>
  <si>
    <t>金成支援学校</t>
    <phoneticPr fontId="1"/>
  </si>
  <si>
    <t>鶴谷特別支援学校</t>
    <rPh sb="2" eb="4">
      <t>トクベツ</t>
    </rPh>
    <rPh sb="4" eb="6">
      <t>シエン</t>
    </rPh>
    <rPh sb="6" eb="8">
      <t>ガッコウ</t>
    </rPh>
    <phoneticPr fontId="1"/>
  </si>
  <si>
    <t>角田支援学校</t>
    <phoneticPr fontId="1"/>
  </si>
  <si>
    <t>石巻支援学校</t>
    <phoneticPr fontId="1"/>
  </si>
  <si>
    <t>古川支援学校</t>
    <phoneticPr fontId="1"/>
  </si>
  <si>
    <t>気仙沼支援学校</t>
    <phoneticPr fontId="1"/>
  </si>
  <si>
    <t>名取支援学校</t>
    <phoneticPr fontId="1"/>
  </si>
  <si>
    <t>利府支援学校</t>
    <phoneticPr fontId="1"/>
  </si>
  <si>
    <t>迫支援学校</t>
    <phoneticPr fontId="1"/>
  </si>
  <si>
    <t>仙台青陵(後期課程)</t>
    <rPh sb="0" eb="2">
      <t>センダイ</t>
    </rPh>
    <rPh sb="2" eb="4">
      <t>セイリョウ</t>
    </rPh>
    <rPh sb="5" eb="7">
      <t>コウキ</t>
    </rPh>
    <rPh sb="7" eb="9">
      <t>カテイ</t>
    </rPh>
    <phoneticPr fontId="1"/>
  </si>
  <si>
    <t>仙台大志（Ⅰ部）</t>
    <rPh sb="2" eb="4">
      <t>タイシ</t>
    </rPh>
    <phoneticPr fontId="1"/>
  </si>
  <si>
    <t>仙台大志（Ⅱ部）</t>
    <rPh sb="2" eb="4">
      <t>タイシ</t>
    </rPh>
    <phoneticPr fontId="1"/>
  </si>
  <si>
    <t>422</t>
    <phoneticPr fontId="1"/>
  </si>
  <si>
    <t>312</t>
    <phoneticPr fontId="1"/>
  </si>
  <si>
    <t>603</t>
    <phoneticPr fontId="1"/>
  </si>
  <si>
    <t>143</t>
    <phoneticPr fontId="1"/>
  </si>
  <si>
    <t>111</t>
    <phoneticPr fontId="1"/>
  </si>
  <si>
    <t>137</t>
    <phoneticPr fontId="1"/>
  </si>
  <si>
    <t>602</t>
    <phoneticPr fontId="1"/>
  </si>
  <si>
    <t>751</t>
    <phoneticPr fontId="1"/>
  </si>
  <si>
    <t>213</t>
    <phoneticPr fontId="1"/>
  </si>
  <si>
    <t>250</t>
    <phoneticPr fontId="1"/>
  </si>
  <si>
    <t>326</t>
    <phoneticPr fontId="1"/>
  </si>
  <si>
    <t>511</t>
    <phoneticPr fontId="1"/>
  </si>
  <si>
    <t>白石</t>
    <rPh sb="0" eb="2">
      <t>シロイシ</t>
    </rPh>
    <phoneticPr fontId="1"/>
  </si>
  <si>
    <t>仙台二華</t>
    <rPh sb="0" eb="2">
      <t>センダイ</t>
    </rPh>
    <rPh sb="2" eb="3">
      <t>ニ</t>
    </rPh>
    <rPh sb="3" eb="4">
      <t>ハナ</t>
    </rPh>
    <phoneticPr fontId="1"/>
  </si>
  <si>
    <t>仙台三桜</t>
    <rPh sb="0" eb="2">
      <t>センダイ</t>
    </rPh>
    <rPh sb="2" eb="3">
      <t>サン</t>
    </rPh>
    <rPh sb="3" eb="4">
      <t>オウ</t>
    </rPh>
    <phoneticPr fontId="1"/>
  </si>
  <si>
    <t>環境技術</t>
    <rPh sb="0" eb="2">
      <t>カンキョウ</t>
    </rPh>
    <rPh sb="2" eb="4">
      <t>ギジュツ</t>
    </rPh>
    <phoneticPr fontId="1"/>
  </si>
  <si>
    <t>石巻北</t>
    <rPh sb="0" eb="2">
      <t>イシノマキ</t>
    </rPh>
    <rPh sb="2" eb="3">
      <t>キタ</t>
    </rPh>
    <phoneticPr fontId="1"/>
  </si>
  <si>
    <t>看護</t>
    <rPh sb="0" eb="2">
      <t>カンゴ</t>
    </rPh>
    <phoneticPr fontId="1"/>
  </si>
  <si>
    <t>機械</t>
    <phoneticPr fontId="1"/>
  </si>
  <si>
    <t>白　　石</t>
    <rPh sb="0" eb="1">
      <t>シロ</t>
    </rPh>
    <rPh sb="3" eb="4">
      <t>イシ</t>
    </rPh>
    <phoneticPr fontId="1"/>
  </si>
  <si>
    <t>南　　部　　地　　区</t>
    <rPh sb="0" eb="1">
      <t>ミナミ</t>
    </rPh>
    <rPh sb="3" eb="4">
      <t>ブ</t>
    </rPh>
    <rPh sb="6" eb="7">
      <t>チ</t>
    </rPh>
    <rPh sb="9" eb="10">
      <t>ク</t>
    </rPh>
    <phoneticPr fontId="1"/>
  </si>
  <si>
    <t>コード</t>
    <phoneticPr fontId="1"/>
  </si>
  <si>
    <t>学 校 名</t>
    <rPh sb="0" eb="1">
      <t>ガク</t>
    </rPh>
    <rPh sb="2" eb="3">
      <t>コウ</t>
    </rPh>
    <rPh sb="4" eb="5">
      <t>メイ</t>
    </rPh>
    <phoneticPr fontId="1"/>
  </si>
  <si>
    <t>仙台二華</t>
    <rPh sb="0" eb="2">
      <t>センダイ</t>
    </rPh>
    <rPh sb="2" eb="3">
      <t>ニ</t>
    </rPh>
    <rPh sb="3" eb="4">
      <t>カ</t>
    </rPh>
    <phoneticPr fontId="1"/>
  </si>
  <si>
    <t>仙台三桜</t>
    <rPh sb="0" eb="2">
      <t>センダイ</t>
    </rPh>
    <rPh sb="2" eb="3">
      <t>サン</t>
    </rPh>
    <rPh sb="3" eb="4">
      <t>サクラ</t>
    </rPh>
    <phoneticPr fontId="1"/>
  </si>
  <si>
    <t>石 巻 北</t>
    <rPh sb="0" eb="1">
      <t>イシ</t>
    </rPh>
    <rPh sb="2" eb="3">
      <t>カン</t>
    </rPh>
    <rPh sb="4" eb="5">
      <t>キタ</t>
    </rPh>
    <phoneticPr fontId="1"/>
  </si>
  <si>
    <t>石巻北飯野川</t>
    <rPh sb="0" eb="2">
      <t>イシノマキ</t>
    </rPh>
    <rPh sb="2" eb="3">
      <t>キタ</t>
    </rPh>
    <rPh sb="3" eb="5">
      <t>イイノ</t>
    </rPh>
    <rPh sb="5" eb="6">
      <t>ガワ</t>
    </rPh>
    <phoneticPr fontId="1"/>
  </si>
  <si>
    <t>仙台工業</t>
    <rPh sb="0" eb="2">
      <t>センダイ</t>
    </rPh>
    <rPh sb="2" eb="3">
      <t>コウ</t>
    </rPh>
    <rPh sb="3" eb="4">
      <t>ギョウ</t>
    </rPh>
    <phoneticPr fontId="1"/>
  </si>
  <si>
    <t>県立</t>
    <rPh sb="0" eb="2">
      <t>ケンリツ</t>
    </rPh>
    <phoneticPr fontId="1"/>
  </si>
  <si>
    <t>仙台青陵中等教育学校</t>
    <rPh sb="0" eb="2">
      <t>センダイ</t>
    </rPh>
    <rPh sb="2" eb="4">
      <t>セイリョウ</t>
    </rPh>
    <rPh sb="4" eb="6">
      <t>チュウトウ</t>
    </rPh>
    <rPh sb="6" eb="8">
      <t>キョウイク</t>
    </rPh>
    <rPh sb="8" eb="10">
      <t>ガッコウ</t>
    </rPh>
    <phoneticPr fontId="1"/>
  </si>
  <si>
    <t>支援学校小牛田高等学園</t>
    <rPh sb="0" eb="2">
      <t>シエン</t>
    </rPh>
    <rPh sb="2" eb="4">
      <t>ガッコウ</t>
    </rPh>
    <rPh sb="4" eb="7">
      <t>コゴタ</t>
    </rPh>
    <rPh sb="7" eb="9">
      <t>コウトウ</t>
    </rPh>
    <rPh sb="9" eb="11">
      <t>ガクエン</t>
    </rPh>
    <phoneticPr fontId="1"/>
  </si>
  <si>
    <t>支援学校岩沼高等学園</t>
    <rPh sb="0" eb="2">
      <t>シエン</t>
    </rPh>
    <rPh sb="2" eb="4">
      <t>ガッコウ</t>
    </rPh>
    <rPh sb="4" eb="6">
      <t>イワヌマ</t>
    </rPh>
    <rPh sb="6" eb="8">
      <t>コウトウ</t>
    </rPh>
    <rPh sb="8" eb="10">
      <t>ガクエン</t>
    </rPh>
    <phoneticPr fontId="1"/>
  </si>
  <si>
    <t>ビジネス</t>
    <phoneticPr fontId="1"/>
  </si>
  <si>
    <t>鶴谷特別支援学校</t>
    <rPh sb="0" eb="1">
      <t>ツル</t>
    </rPh>
    <rPh sb="1" eb="2">
      <t>タニ</t>
    </rPh>
    <rPh sb="2" eb="4">
      <t>トクベツ</t>
    </rPh>
    <rPh sb="4" eb="6">
      <t>シエン</t>
    </rPh>
    <rPh sb="6" eb="8">
      <t>ガッコウ</t>
    </rPh>
    <phoneticPr fontId="1"/>
  </si>
  <si>
    <t>石巻北飯野川</t>
    <rPh sb="0" eb="2">
      <t>イシノマキ</t>
    </rPh>
    <rPh sb="2" eb="3">
      <t>キタ</t>
    </rPh>
    <phoneticPr fontId="1"/>
  </si>
  <si>
    <t>仙台工業</t>
    <phoneticPr fontId="1"/>
  </si>
  <si>
    <t>101</t>
    <phoneticPr fontId="1"/>
  </si>
  <si>
    <t>特別支援学級卒業者</t>
    <rPh sb="0" eb="2">
      <t>トクベツ</t>
    </rPh>
    <rPh sb="2" eb="4">
      <t>シエン</t>
    </rPh>
    <rPh sb="4" eb="6">
      <t>ガッキュウ</t>
    </rPh>
    <phoneticPr fontId="1"/>
  </si>
  <si>
    <t>313</t>
    <phoneticPr fontId="1"/>
  </si>
  <si>
    <t>701</t>
    <phoneticPr fontId="1"/>
  </si>
  <si>
    <t xml:space="preserve">    公        立</t>
    <rPh sb="4" eb="5">
      <t>コウ</t>
    </rPh>
    <rPh sb="13" eb="14">
      <t>タテ</t>
    </rPh>
    <phoneticPr fontId="1"/>
  </si>
  <si>
    <t xml:space="preserve">    私        立</t>
    <rPh sb="4" eb="5">
      <t>ワタシ</t>
    </rPh>
    <rPh sb="13" eb="14">
      <t>タテ</t>
    </rPh>
    <phoneticPr fontId="1"/>
  </si>
  <si>
    <t>県外</t>
    <rPh sb="0" eb="2">
      <t>ケンガイ</t>
    </rPh>
    <phoneticPr fontId="1"/>
  </si>
  <si>
    <t>(a) 南 部 地 区 計</t>
    <rPh sb="4" eb="5">
      <t>ミナミ</t>
    </rPh>
    <rPh sb="6" eb="7">
      <t>ブ</t>
    </rPh>
    <rPh sb="8" eb="9">
      <t>チ</t>
    </rPh>
    <rPh sb="10" eb="11">
      <t>ク</t>
    </rPh>
    <rPh sb="12" eb="13">
      <t>ケイ</t>
    </rPh>
    <phoneticPr fontId="1"/>
  </si>
  <si>
    <t>(i) 中 部 南 地 区 計</t>
    <rPh sb="4" eb="5">
      <t>ナカ</t>
    </rPh>
    <rPh sb="6" eb="7">
      <t>ブ</t>
    </rPh>
    <rPh sb="8" eb="9">
      <t>ミナミ</t>
    </rPh>
    <rPh sb="10" eb="11">
      <t>チ</t>
    </rPh>
    <rPh sb="12" eb="13">
      <t>ク</t>
    </rPh>
    <rPh sb="14" eb="15">
      <t>ケイ</t>
    </rPh>
    <phoneticPr fontId="1"/>
  </si>
  <si>
    <t>(ii) 中 部 北 地 区 計</t>
    <rPh sb="5" eb="6">
      <t>ナカ</t>
    </rPh>
    <rPh sb="7" eb="8">
      <t>ブ</t>
    </rPh>
    <rPh sb="9" eb="10">
      <t>キタ</t>
    </rPh>
    <rPh sb="11" eb="12">
      <t>チ</t>
    </rPh>
    <rPh sb="13" eb="14">
      <t>ク</t>
    </rPh>
    <rPh sb="15" eb="16">
      <t>ケイ</t>
    </rPh>
    <phoneticPr fontId="1"/>
  </si>
  <si>
    <t>(b)   中部地区計(i+ii)</t>
    <rPh sb="6" eb="7">
      <t>ナカ</t>
    </rPh>
    <rPh sb="7" eb="8">
      <t>ブ</t>
    </rPh>
    <rPh sb="8" eb="9">
      <t>チ</t>
    </rPh>
    <rPh sb="9" eb="10">
      <t>ク</t>
    </rPh>
    <rPh sb="10" eb="11">
      <t>ケイ</t>
    </rPh>
    <phoneticPr fontId="1"/>
  </si>
  <si>
    <t>(ｃ)　北部地区計(i+ii+iii)</t>
    <rPh sb="4" eb="6">
      <t>ホクブ</t>
    </rPh>
    <rPh sb="6" eb="8">
      <t>チク</t>
    </rPh>
    <rPh sb="8" eb="9">
      <t>ケイ</t>
    </rPh>
    <phoneticPr fontId="1"/>
  </si>
  <si>
    <t>(i) 大崎・遠田地区計</t>
    <rPh sb="9" eb="10">
      <t>チ</t>
    </rPh>
    <phoneticPr fontId="1"/>
  </si>
  <si>
    <t>(ii) 登米地区計</t>
    <rPh sb="5" eb="7">
      <t>トメ</t>
    </rPh>
    <rPh sb="7" eb="8">
      <t>チ</t>
    </rPh>
    <rPh sb="9" eb="10">
      <t>ケイ</t>
    </rPh>
    <phoneticPr fontId="1"/>
  </si>
  <si>
    <t>(iii) 栗原地区計</t>
    <rPh sb="6" eb="8">
      <t>クリハラ</t>
    </rPh>
    <rPh sb="8" eb="10">
      <t>チク</t>
    </rPh>
    <rPh sb="10" eb="11">
      <t>ケイ</t>
    </rPh>
    <phoneticPr fontId="1"/>
  </si>
  <si>
    <t>(ii) 本 吉 地 区 計</t>
    <rPh sb="5" eb="6">
      <t>ホン</t>
    </rPh>
    <rPh sb="7" eb="8">
      <t>キチ</t>
    </rPh>
    <rPh sb="9" eb="10">
      <t>チ</t>
    </rPh>
    <rPh sb="11" eb="12">
      <t>ク</t>
    </rPh>
    <rPh sb="13" eb="14">
      <t>ケイ</t>
    </rPh>
    <phoneticPr fontId="1"/>
  </si>
  <si>
    <t>(d) 東 部 地 区 計 (i + ii)</t>
    <rPh sb="4" eb="5">
      <t>ヒガシ</t>
    </rPh>
    <rPh sb="6" eb="7">
      <t>ブ</t>
    </rPh>
    <rPh sb="8" eb="9">
      <t>チ</t>
    </rPh>
    <rPh sb="10" eb="11">
      <t>ク</t>
    </rPh>
    <rPh sb="12" eb="13">
      <t>ケイ</t>
    </rPh>
    <phoneticPr fontId="1"/>
  </si>
  <si>
    <t>普通(昼）</t>
    <rPh sb="0" eb="1">
      <t>ススム</t>
    </rPh>
    <rPh sb="1" eb="2">
      <t>ツウ</t>
    </rPh>
    <rPh sb="3" eb="4">
      <t>ヒル</t>
    </rPh>
    <phoneticPr fontId="1"/>
  </si>
  <si>
    <t>普通(夜）</t>
    <rPh sb="0" eb="1">
      <t>ススム</t>
    </rPh>
    <rPh sb="1" eb="2">
      <t>ツウ</t>
    </rPh>
    <rPh sb="3" eb="4">
      <t>ヨ</t>
    </rPh>
    <phoneticPr fontId="1"/>
  </si>
  <si>
    <t>宮教大附属特別支援学校</t>
    <rPh sb="0" eb="1">
      <t>ミヤ</t>
    </rPh>
    <rPh sb="1" eb="2">
      <t>キョウ</t>
    </rPh>
    <rPh sb="2" eb="3">
      <t>ダイ</t>
    </rPh>
    <rPh sb="3" eb="5">
      <t>フゾク</t>
    </rPh>
    <rPh sb="5" eb="7">
      <t>トクベツ</t>
    </rPh>
    <rPh sb="7" eb="9">
      <t>シエン</t>
    </rPh>
    <rPh sb="9" eb="11">
      <t>ガッコウ</t>
    </rPh>
    <phoneticPr fontId="1"/>
  </si>
  <si>
    <t xml:space="preserve">B </t>
    <phoneticPr fontId="1"/>
  </si>
  <si>
    <t>専修　学校　(高等課程進学者)</t>
    <rPh sb="0" eb="2">
      <t>センシュウ</t>
    </rPh>
    <rPh sb="3" eb="4">
      <t>ガク</t>
    </rPh>
    <rPh sb="4" eb="5">
      <t>コウ</t>
    </rPh>
    <rPh sb="7" eb="9">
      <t>コウトウ</t>
    </rPh>
    <rPh sb="9" eb="11">
      <t>カテイ</t>
    </rPh>
    <rPh sb="11" eb="13">
      <t>シンガク</t>
    </rPh>
    <rPh sb="13" eb="14">
      <t>シャ</t>
    </rPh>
    <phoneticPr fontId="1"/>
  </si>
  <si>
    <t>聖ウルスラ
学院英智</t>
    <rPh sb="0" eb="1">
      <t>セイ</t>
    </rPh>
    <rPh sb="6" eb="8">
      <t>ガクイン</t>
    </rPh>
    <rPh sb="8" eb="10">
      <t>ヒデトモ</t>
    </rPh>
    <phoneticPr fontId="1"/>
  </si>
  <si>
    <t>(1) 全日制課程（高等学校）</t>
    <rPh sb="4" eb="5">
      <t>ゼン</t>
    </rPh>
    <rPh sb="5" eb="6">
      <t>ニチ</t>
    </rPh>
    <rPh sb="6" eb="7">
      <t>セイ</t>
    </rPh>
    <rPh sb="7" eb="9">
      <t>カテイ</t>
    </rPh>
    <rPh sb="10" eb="12">
      <t>コウトウ</t>
    </rPh>
    <rPh sb="12" eb="14">
      <t>ガッコウ</t>
    </rPh>
    <phoneticPr fontId="1"/>
  </si>
  <si>
    <t>備考(学校名・学科名等を記入)</t>
    <rPh sb="7" eb="9">
      <t>ガッカ</t>
    </rPh>
    <rPh sb="9" eb="10">
      <t>メイ</t>
    </rPh>
    <rPh sb="12" eb="14">
      <t>キニュウ</t>
    </rPh>
    <phoneticPr fontId="1"/>
  </si>
  <si>
    <t>公    立</t>
    <rPh sb="0" eb="1">
      <t>コウ</t>
    </rPh>
    <rPh sb="5" eb="6">
      <t>リツ</t>
    </rPh>
    <phoneticPr fontId="1"/>
  </si>
  <si>
    <t>不詳・死亡</t>
    <rPh sb="3" eb="5">
      <t>シボウ</t>
    </rPh>
    <phoneticPr fontId="1"/>
  </si>
  <si>
    <t>不　詳
死　亡</t>
    <rPh sb="0" eb="1">
      <t>フ</t>
    </rPh>
    <rPh sb="2" eb="3">
      <t>クワ</t>
    </rPh>
    <rPh sb="4" eb="5">
      <t>シ</t>
    </rPh>
    <rPh sb="6" eb="7">
      <t>ボウ</t>
    </rPh>
    <phoneticPr fontId="1"/>
  </si>
  <si>
    <t>公　共
職　業
能　力
開　発　　　　　　　　　　　　　　　　　　　　　　　　　　　　　　　　　　　　　　　　　　　　　　　　　　　　　　　　　　　　　　　　　　　　　　　　　　　　　　　　　　　　　　　　　　　　　　　　　　　　　　施設等</t>
    <rPh sb="0" eb="1">
      <t>コウ</t>
    </rPh>
    <rPh sb="2" eb="3">
      <t>トモ</t>
    </rPh>
    <rPh sb="4" eb="5">
      <t>ショク</t>
    </rPh>
    <rPh sb="6" eb="7">
      <t>ギョウ</t>
    </rPh>
    <rPh sb="8" eb="9">
      <t>ノウ</t>
    </rPh>
    <rPh sb="10" eb="11">
      <t>チカラ</t>
    </rPh>
    <rPh sb="12" eb="13">
      <t>カイ</t>
    </rPh>
    <rPh sb="14" eb="15">
      <t>ハツ</t>
    </rPh>
    <rPh sb="117" eb="119">
      <t>シセツ</t>
    </rPh>
    <rPh sb="119" eb="120">
      <t>トウ</t>
    </rPh>
    <phoneticPr fontId="1"/>
  </si>
  <si>
    <t>公共職業能
力開発施設</t>
    <rPh sb="0" eb="1">
      <t>コウ</t>
    </rPh>
    <rPh sb="1" eb="2">
      <t>トモ</t>
    </rPh>
    <rPh sb="2" eb="3">
      <t>ショク</t>
    </rPh>
    <rPh sb="3" eb="4">
      <t>ギョウ</t>
    </rPh>
    <rPh sb="4" eb="5">
      <t>ノウ</t>
    </rPh>
    <rPh sb="6" eb="7">
      <t>リョク</t>
    </rPh>
    <rPh sb="7" eb="9">
      <t>カイハツ</t>
    </rPh>
    <rPh sb="9" eb="11">
      <t>シセツ</t>
    </rPh>
    <phoneticPr fontId="1"/>
  </si>
  <si>
    <t>創進/文理</t>
    <rPh sb="0" eb="1">
      <t>ハジメ</t>
    </rPh>
    <rPh sb="1" eb="2">
      <t>ススム</t>
    </rPh>
    <rPh sb="3" eb="5">
      <t>ブンリ</t>
    </rPh>
    <phoneticPr fontId="1"/>
  </si>
  <si>
    <t>スポーツ</t>
    <phoneticPr fontId="1"/>
  </si>
  <si>
    <t>\</t>
    <phoneticPr fontId="1"/>
  </si>
  <si>
    <t>美田園</t>
    <rPh sb="0" eb="3">
      <t>ミタゾノ</t>
    </rPh>
    <phoneticPr fontId="1"/>
  </si>
  <si>
    <t>美田園</t>
    <rPh sb="0" eb="3">
      <t>ミタゾノ</t>
    </rPh>
    <phoneticPr fontId="1"/>
  </si>
  <si>
    <t>東北生活
文化大学</t>
    <rPh sb="0" eb="2">
      <t>トウホク</t>
    </rPh>
    <rPh sb="2" eb="4">
      <t>セイカツ</t>
    </rPh>
    <rPh sb="5" eb="7">
      <t>ブンカ</t>
    </rPh>
    <rPh sb="7" eb="9">
      <t>ダイガク</t>
    </rPh>
    <phoneticPr fontId="1"/>
  </si>
  <si>
    <t xml:space="preserve"> </t>
    <phoneticPr fontId="1"/>
  </si>
  <si>
    <t>商業</t>
    <rPh sb="0" eb="2">
      <t>ショウギョウ</t>
    </rPh>
    <phoneticPr fontId="1"/>
  </si>
  <si>
    <t>美術・デザイン</t>
    <rPh sb="0" eb="2">
      <t>ビジュツ</t>
    </rPh>
    <phoneticPr fontId="1"/>
  </si>
  <si>
    <t>科学技術</t>
    <rPh sb="0" eb="2">
      <t>カガク</t>
    </rPh>
    <rPh sb="2" eb="4">
      <t>ギジュツ</t>
    </rPh>
    <phoneticPr fontId="1"/>
  </si>
  <si>
    <t>803</t>
    <phoneticPr fontId="1"/>
  </si>
  <si>
    <t>大崎中央</t>
    <phoneticPr fontId="1"/>
  </si>
  <si>
    <t>東北生活文化大学</t>
    <phoneticPr fontId="1"/>
  </si>
  <si>
    <t>805</t>
    <phoneticPr fontId="1"/>
  </si>
  <si>
    <t>305</t>
    <phoneticPr fontId="1"/>
  </si>
  <si>
    <t>建築</t>
    <phoneticPr fontId="1"/>
  </si>
  <si>
    <t>301</t>
    <phoneticPr fontId="1"/>
  </si>
  <si>
    <t>仙台工業</t>
    <rPh sb="0" eb="2">
      <t>センダイ</t>
    </rPh>
    <rPh sb="2" eb="4">
      <t>コウギョウ</t>
    </rPh>
    <phoneticPr fontId="1"/>
  </si>
  <si>
    <t>土木</t>
    <rPh sb="0" eb="2">
      <t>ドボク</t>
    </rPh>
    <phoneticPr fontId="1"/>
  </si>
  <si>
    <t>機械</t>
    <rPh sb="0" eb="2">
      <t>キカイ</t>
    </rPh>
    <phoneticPr fontId="1"/>
  </si>
  <si>
    <t>電気</t>
    <rPh sb="0" eb="2">
      <t>デンキ</t>
    </rPh>
    <phoneticPr fontId="1"/>
  </si>
  <si>
    <t>情報科学</t>
    <rPh sb="0" eb="2">
      <t>ジョウホウ</t>
    </rPh>
    <rPh sb="2" eb="4">
      <t>カガク</t>
    </rPh>
    <phoneticPr fontId="1"/>
  </si>
  <si>
    <t>技能開発</t>
    <rPh sb="0" eb="2">
      <t>ギノウ</t>
    </rPh>
    <rPh sb="2" eb="4">
      <t>カイハツ</t>
    </rPh>
    <phoneticPr fontId="1"/>
  </si>
  <si>
    <t>小松島支援学校</t>
    <rPh sb="0" eb="3">
      <t>コマツシマ</t>
    </rPh>
    <rPh sb="3" eb="5">
      <t>シエン</t>
    </rPh>
    <rPh sb="5" eb="7">
      <t>ガッコウ</t>
    </rPh>
    <phoneticPr fontId="1"/>
  </si>
  <si>
    <t>観　　光</t>
    <rPh sb="0" eb="1">
      <t>カン</t>
    </rPh>
    <rPh sb="3" eb="4">
      <t>ヒカリ</t>
    </rPh>
    <phoneticPr fontId="1"/>
  </si>
  <si>
    <t>機    械</t>
    <rPh sb="0" eb="1">
      <t>キ</t>
    </rPh>
    <rPh sb="5" eb="6">
      <t>カイ</t>
    </rPh>
    <phoneticPr fontId="1"/>
  </si>
  <si>
    <t>松島</t>
    <rPh sb="0" eb="2">
      <t>マツシマ</t>
    </rPh>
    <phoneticPr fontId="1"/>
  </si>
  <si>
    <t>観光</t>
    <rPh sb="0" eb="2">
      <t>カンコウ</t>
    </rPh>
    <phoneticPr fontId="1"/>
  </si>
  <si>
    <t>仙台城南</t>
    <rPh sb="0" eb="2">
      <t>センダイ</t>
    </rPh>
    <rPh sb="2" eb="4">
      <t>ジョウナン</t>
    </rPh>
    <phoneticPr fontId="1"/>
  </si>
  <si>
    <t>仙台向山</t>
    <phoneticPr fontId="1"/>
  </si>
  <si>
    <t>松　　島</t>
    <rPh sb="0" eb="1">
      <t>マツ</t>
    </rPh>
    <rPh sb="3" eb="4">
      <t>シマ</t>
    </rPh>
    <phoneticPr fontId="1"/>
  </si>
  <si>
    <t>普　　通</t>
    <rPh sb="0" eb="1">
      <t>ススム</t>
    </rPh>
    <rPh sb="3" eb="4">
      <t>ツウ</t>
    </rPh>
    <phoneticPr fontId="1"/>
  </si>
  <si>
    <t>機械</t>
    <phoneticPr fontId="1"/>
  </si>
  <si>
    <t>310</t>
    <phoneticPr fontId="1"/>
  </si>
  <si>
    <t>139</t>
    <phoneticPr fontId="1"/>
  </si>
  <si>
    <t>301</t>
    <phoneticPr fontId="1"/>
  </si>
  <si>
    <t>191</t>
    <phoneticPr fontId="1"/>
  </si>
  <si>
    <t>貞山（夜間）　</t>
    <rPh sb="3" eb="5">
      <t>ヤカン</t>
    </rPh>
    <phoneticPr fontId="1"/>
  </si>
  <si>
    <t>420</t>
    <phoneticPr fontId="1"/>
  </si>
  <si>
    <t>423</t>
    <phoneticPr fontId="1"/>
  </si>
  <si>
    <t>いずみ高等支援学校</t>
    <rPh sb="3" eb="5">
      <t>コウトウ</t>
    </rPh>
    <rPh sb="5" eb="7">
      <t>シエン</t>
    </rPh>
    <rPh sb="7" eb="9">
      <t>ガッコウ</t>
    </rPh>
    <phoneticPr fontId="1"/>
  </si>
  <si>
    <t>仙台白百合学園</t>
    <rPh sb="0" eb="2">
      <t>センダイ</t>
    </rPh>
    <rPh sb="2" eb="5">
      <t>シラユリ</t>
    </rPh>
    <rPh sb="5" eb="7">
      <t>ガクエン</t>
    </rPh>
    <phoneticPr fontId="1"/>
  </si>
  <si>
    <t>315</t>
    <phoneticPr fontId="1"/>
  </si>
  <si>
    <t>登　　米
総合産業</t>
    <rPh sb="0" eb="1">
      <t>ノボル</t>
    </rPh>
    <rPh sb="3" eb="4">
      <t>コメ</t>
    </rPh>
    <rPh sb="5" eb="7">
      <t>ソウゴウ</t>
    </rPh>
    <rPh sb="7" eb="9">
      <t>サンギョウ</t>
    </rPh>
    <phoneticPr fontId="1"/>
  </si>
  <si>
    <t>農　　業</t>
    <rPh sb="0" eb="1">
      <t>ノウ</t>
    </rPh>
    <rPh sb="3" eb="4">
      <t>ギョウ</t>
    </rPh>
    <phoneticPr fontId="1"/>
  </si>
  <si>
    <t>機　　械</t>
    <rPh sb="0" eb="1">
      <t>キ</t>
    </rPh>
    <rPh sb="3" eb="4">
      <t>カイ</t>
    </rPh>
    <phoneticPr fontId="1"/>
  </si>
  <si>
    <t>情報技術</t>
    <rPh sb="0" eb="2">
      <t>ジョウホウ</t>
    </rPh>
    <rPh sb="2" eb="4">
      <t>ギジュツ</t>
    </rPh>
    <phoneticPr fontId="1"/>
  </si>
  <si>
    <t>商　　業</t>
    <rPh sb="0" eb="1">
      <t>ショウ</t>
    </rPh>
    <rPh sb="3" eb="4">
      <t>ギョウ</t>
    </rPh>
    <phoneticPr fontId="1"/>
  </si>
  <si>
    <t>福　　祉</t>
    <rPh sb="0" eb="1">
      <t>フク</t>
    </rPh>
    <rPh sb="3" eb="4">
      <t>シ</t>
    </rPh>
    <phoneticPr fontId="1"/>
  </si>
  <si>
    <t>石巻市立
桜　　坂</t>
    <rPh sb="0" eb="2">
      <t>イシノマキ</t>
    </rPh>
    <rPh sb="2" eb="4">
      <t>シリツ</t>
    </rPh>
    <rPh sb="5" eb="6">
      <t>サクラ</t>
    </rPh>
    <rPh sb="8" eb="9">
      <t>サカ</t>
    </rPh>
    <phoneticPr fontId="1"/>
  </si>
  <si>
    <t>登米総合産業</t>
    <rPh sb="0" eb="2">
      <t>トメ</t>
    </rPh>
    <rPh sb="2" eb="4">
      <t>ソウゴウ</t>
    </rPh>
    <rPh sb="4" eb="6">
      <t>サンギョウ</t>
    </rPh>
    <phoneticPr fontId="1"/>
  </si>
  <si>
    <t>農業</t>
    <rPh sb="0" eb="2">
      <t>ノウギョウ</t>
    </rPh>
    <phoneticPr fontId="1"/>
  </si>
  <si>
    <t>福祉</t>
    <rPh sb="0" eb="2">
      <t>フクシ</t>
    </rPh>
    <phoneticPr fontId="1"/>
  </si>
  <si>
    <t>普通</t>
    <phoneticPr fontId="1"/>
  </si>
  <si>
    <t>256</t>
  </si>
  <si>
    <t>256</t>
    <phoneticPr fontId="1"/>
  </si>
  <si>
    <t>201</t>
    <phoneticPr fontId="1"/>
  </si>
  <si>
    <t>307</t>
    <phoneticPr fontId="1"/>
  </si>
  <si>
    <t>401</t>
    <phoneticPr fontId="1"/>
  </si>
  <si>
    <t>751</t>
    <phoneticPr fontId="1"/>
  </si>
  <si>
    <t>石巻市立桜坂</t>
    <rPh sb="4" eb="5">
      <t>サクラ</t>
    </rPh>
    <rPh sb="5" eb="6">
      <t>サカ</t>
    </rPh>
    <phoneticPr fontId="1"/>
  </si>
  <si>
    <t>222</t>
    <phoneticPr fontId="1"/>
  </si>
  <si>
    <t>文理進学</t>
    <rPh sb="0" eb="2">
      <t>ブンリ</t>
    </rPh>
    <rPh sb="2" eb="4">
      <t>シンガク</t>
    </rPh>
    <phoneticPr fontId="1"/>
  </si>
  <si>
    <t>総合進学</t>
    <rPh sb="0" eb="2">
      <t>ソウゴウ</t>
    </rPh>
    <phoneticPr fontId="1"/>
  </si>
  <si>
    <t>920</t>
    <phoneticPr fontId="1"/>
  </si>
  <si>
    <t>保育</t>
    <rPh sb="0" eb="2">
      <t>ホイク</t>
    </rPh>
    <phoneticPr fontId="1"/>
  </si>
  <si>
    <t>岩沼高等学園川崎キャンパス</t>
    <rPh sb="6" eb="8">
      <t>カワサキ</t>
    </rPh>
    <phoneticPr fontId="1"/>
  </si>
  <si>
    <t>571</t>
    <phoneticPr fontId="1"/>
  </si>
  <si>
    <t>女川高等学園</t>
    <rPh sb="0" eb="2">
      <t>オナガワ</t>
    </rPh>
    <rPh sb="2" eb="4">
      <t>コウトウ</t>
    </rPh>
    <rPh sb="4" eb="6">
      <t>ガクエン</t>
    </rPh>
    <phoneticPr fontId="1"/>
  </si>
  <si>
    <t>支援学校岩沼高等学園川崎ｷｬﾝﾊﾟｽ</t>
    <rPh sb="0" eb="2">
      <t>シエン</t>
    </rPh>
    <rPh sb="2" eb="4">
      <t>ガッコウ</t>
    </rPh>
    <rPh sb="4" eb="6">
      <t>イワヌマ</t>
    </rPh>
    <rPh sb="6" eb="8">
      <t>コウトウ</t>
    </rPh>
    <rPh sb="8" eb="10">
      <t>ガクエン</t>
    </rPh>
    <rPh sb="10" eb="12">
      <t>カワサキ</t>
    </rPh>
    <phoneticPr fontId="1"/>
  </si>
  <si>
    <t>支援学校女川高等学園</t>
    <rPh sb="0" eb="2">
      <t>シエン</t>
    </rPh>
    <rPh sb="2" eb="4">
      <t>ガッコウ</t>
    </rPh>
    <rPh sb="4" eb="6">
      <t>オナガワ</t>
    </rPh>
    <rPh sb="6" eb="8">
      <t>コウトウ</t>
    </rPh>
    <rPh sb="8" eb="10">
      <t>ガクエン</t>
    </rPh>
    <phoneticPr fontId="1"/>
  </si>
  <si>
    <t>災害科学</t>
    <rPh sb="0" eb="2">
      <t>サイガイ</t>
    </rPh>
    <rPh sb="2" eb="4">
      <t>カガク</t>
    </rPh>
    <phoneticPr fontId="1"/>
  </si>
  <si>
    <t>災害科学</t>
    <rPh sb="0" eb="2">
      <t>サイガイ</t>
    </rPh>
    <rPh sb="2" eb="4">
      <t>カガク</t>
    </rPh>
    <phoneticPr fontId="1"/>
  </si>
  <si>
    <t>572</t>
    <phoneticPr fontId="1"/>
  </si>
  <si>
    <t>仙台高専</t>
    <rPh sb="0" eb="1">
      <t>ヤマト</t>
    </rPh>
    <rPh sb="1" eb="2">
      <t>ダイ</t>
    </rPh>
    <rPh sb="2" eb="4">
      <t>コウセン</t>
    </rPh>
    <phoneticPr fontId="1"/>
  </si>
  <si>
    <t>総合工学科</t>
    <rPh sb="0" eb="5">
      <t>ソウゴウコウガッカ</t>
    </rPh>
    <phoneticPr fontId="1"/>
  </si>
  <si>
    <t>Ⅰ類</t>
    <rPh sb="1" eb="2">
      <t>ルイ</t>
    </rPh>
    <phoneticPr fontId="1"/>
  </si>
  <si>
    <t>Ⅱ類</t>
    <rPh sb="1" eb="2">
      <t>ルイ</t>
    </rPh>
    <phoneticPr fontId="1"/>
  </si>
  <si>
    <t>Ⅲ類</t>
    <rPh sb="1" eb="2">
      <t>ルイ</t>
    </rPh>
    <phoneticPr fontId="1"/>
  </si>
  <si>
    <t>327</t>
    <phoneticPr fontId="1"/>
  </si>
  <si>
    <t>328</t>
    <phoneticPr fontId="1"/>
  </si>
  <si>
    <t>329</t>
    <phoneticPr fontId="1"/>
  </si>
  <si>
    <t>仙台高専</t>
    <rPh sb="2" eb="4">
      <t>コウセン</t>
    </rPh>
    <phoneticPr fontId="1"/>
  </si>
  <si>
    <t>総合工学科（Ⅰ類）</t>
    <rPh sb="0" eb="5">
      <t>ソウゴウコウガッカ</t>
    </rPh>
    <rPh sb="7" eb="8">
      <t>ルイ</t>
    </rPh>
    <phoneticPr fontId="1"/>
  </si>
  <si>
    <t>総合工学科（Ⅱ類）</t>
    <rPh sb="0" eb="5">
      <t>ソウゴウコウガッカ</t>
    </rPh>
    <rPh sb="7" eb="8">
      <t>ルイ</t>
    </rPh>
    <phoneticPr fontId="1"/>
  </si>
  <si>
    <t>総合工学科（Ⅲ類）</t>
    <rPh sb="0" eb="5">
      <t>ソウゴウコウガッカ</t>
    </rPh>
    <rPh sb="7" eb="8">
      <t>ルイ</t>
    </rPh>
    <phoneticPr fontId="1"/>
  </si>
  <si>
    <t>(i) 石巻地区計</t>
    <rPh sb="4" eb="6">
      <t>イシノマキ</t>
    </rPh>
    <rPh sb="6" eb="8">
      <t>チク</t>
    </rPh>
    <rPh sb="8" eb="9">
      <t>ケイ</t>
    </rPh>
    <phoneticPr fontId="1"/>
  </si>
  <si>
    <t>飛鳥未来きずな</t>
    <rPh sb="0" eb="2">
      <t>アスカ</t>
    </rPh>
    <rPh sb="2" eb="4">
      <t>ミライ</t>
    </rPh>
    <phoneticPr fontId="1"/>
  </si>
  <si>
    <t>古川南中</t>
  </si>
  <si>
    <t>大郷中</t>
  </si>
  <si>
    <t>454</t>
    <phoneticPr fontId="1"/>
  </si>
  <si>
    <t>140</t>
    <phoneticPr fontId="1"/>
  </si>
  <si>
    <t>普通</t>
    <phoneticPr fontId="1"/>
  </si>
  <si>
    <t>特進アドバンス</t>
    <rPh sb="0" eb="2">
      <t>トクシン</t>
    </rPh>
    <phoneticPr fontId="1"/>
  </si>
  <si>
    <t>特進アスリート</t>
    <rPh sb="0" eb="2">
      <t>トクシン</t>
    </rPh>
    <phoneticPr fontId="1"/>
  </si>
  <si>
    <t>リベラルアーツ</t>
  </si>
  <si>
    <t>リベラルアーツ</t>
    <phoneticPr fontId="1"/>
  </si>
  <si>
    <t>プログレス</t>
  </si>
  <si>
    <t>プログレス</t>
    <phoneticPr fontId="1"/>
  </si>
  <si>
    <t>特進パイオニア</t>
    <rPh sb="0" eb="2">
      <t>トクシン</t>
    </rPh>
    <phoneticPr fontId="1"/>
  </si>
  <si>
    <t>ジェネラルスタディ</t>
  </si>
  <si>
    <t>ジェネラルスタディ</t>
    <phoneticPr fontId="1"/>
  </si>
  <si>
    <t>東北学院
榴ヶ岡</t>
    <rPh sb="0" eb="2">
      <t>トウホク</t>
    </rPh>
    <rPh sb="2" eb="4">
      <t>ガクイン</t>
    </rPh>
    <rPh sb="5" eb="8">
      <t>ツツジガオカ</t>
    </rPh>
    <phoneticPr fontId="1"/>
  </si>
  <si>
    <t>総合進学</t>
    <rPh sb="0" eb="2">
      <t>ソウゴウ</t>
    </rPh>
    <rPh sb="2" eb="4">
      <t>シンガク</t>
    </rPh>
    <phoneticPr fontId="1"/>
  </si>
  <si>
    <t>TG選抜</t>
    <rPh sb="2" eb="4">
      <t>センバツ</t>
    </rPh>
    <phoneticPr fontId="1"/>
  </si>
  <si>
    <t>101</t>
    <phoneticPr fontId="1"/>
  </si>
  <si>
    <t>195</t>
    <phoneticPr fontId="1"/>
  </si>
  <si>
    <t>進学</t>
    <rPh sb="0" eb="2">
      <t>シンガク</t>
    </rPh>
    <phoneticPr fontId="1"/>
  </si>
  <si>
    <t>保育</t>
    <rPh sb="0" eb="2">
      <t>ホイク</t>
    </rPh>
    <phoneticPr fontId="1"/>
  </si>
  <si>
    <t>未来創造</t>
    <rPh sb="0" eb="2">
      <t>ミライ</t>
    </rPh>
    <rPh sb="2" eb="4">
      <t>ソウゾウ</t>
    </rPh>
    <phoneticPr fontId="1"/>
  </si>
  <si>
    <t>139</t>
    <phoneticPr fontId="1"/>
  </si>
  <si>
    <t>920</t>
    <phoneticPr fontId="1"/>
  </si>
  <si>
    <t>922</t>
    <phoneticPr fontId="1"/>
  </si>
  <si>
    <t>進学/創志/総合</t>
    <rPh sb="0" eb="2">
      <t>シンガク</t>
    </rPh>
    <rPh sb="3" eb="4">
      <t>ソウ</t>
    </rPh>
    <rPh sb="4" eb="5">
      <t>ココロザシ</t>
    </rPh>
    <rPh sb="6" eb="8">
      <t>ソウゴウ</t>
    </rPh>
    <phoneticPr fontId="1"/>
  </si>
  <si>
    <t>食文化創志</t>
    <rPh sb="0" eb="3">
      <t>ショクブンカ</t>
    </rPh>
    <rPh sb="3" eb="4">
      <t>ソウ</t>
    </rPh>
    <rPh sb="4" eb="5">
      <t>ココロザシ</t>
    </rPh>
    <phoneticPr fontId="1"/>
  </si>
  <si>
    <t>福祉未来創志</t>
    <rPh sb="0" eb="2">
      <t>フクシ</t>
    </rPh>
    <rPh sb="2" eb="4">
      <t>ミライ</t>
    </rPh>
    <rPh sb="4" eb="5">
      <t>ソウ</t>
    </rPh>
    <rPh sb="5" eb="6">
      <t>ココロザシ</t>
    </rPh>
    <phoneticPr fontId="1"/>
  </si>
  <si>
    <t>スポーツ創志</t>
    <rPh sb="4" eb="5">
      <t>キズ</t>
    </rPh>
    <rPh sb="5" eb="6">
      <t>ココロザシ</t>
    </rPh>
    <phoneticPr fontId="1"/>
  </si>
  <si>
    <t>320</t>
    <phoneticPr fontId="1"/>
  </si>
  <si>
    <t>日本ウェルネス宮城</t>
    <rPh sb="0" eb="2">
      <t>ニホン</t>
    </rPh>
    <rPh sb="7" eb="9">
      <t>ミヤギ</t>
    </rPh>
    <phoneticPr fontId="1"/>
  </si>
  <si>
    <t>114</t>
    <phoneticPr fontId="1"/>
  </si>
  <si>
    <t>114</t>
    <phoneticPr fontId="1"/>
  </si>
  <si>
    <t>女</t>
    <rPh sb="0" eb="1">
      <t>ジョ</t>
    </rPh>
    <phoneticPr fontId="1"/>
  </si>
  <si>
    <t>定時制</t>
    <rPh sb="0" eb="3">
      <t>テイジセイ</t>
    </rPh>
    <phoneticPr fontId="1"/>
  </si>
  <si>
    <t>通信制</t>
    <rPh sb="0" eb="3">
      <t>ツウシンセイ</t>
    </rPh>
    <phoneticPr fontId="1"/>
  </si>
  <si>
    <t>中等教育学校後期課程(別科)</t>
    <rPh sb="0" eb="2">
      <t>チュウトウ</t>
    </rPh>
    <rPh sb="2" eb="4">
      <t>キョウイク</t>
    </rPh>
    <rPh sb="4" eb="6">
      <t>ガッコウ</t>
    </rPh>
    <rPh sb="6" eb="8">
      <t>コウキ</t>
    </rPh>
    <rPh sb="8" eb="10">
      <t>カテイ</t>
    </rPh>
    <rPh sb="11" eb="12">
      <t>ベツ</t>
    </rPh>
    <rPh sb="12" eb="13">
      <t>カ</t>
    </rPh>
    <phoneticPr fontId="1"/>
  </si>
  <si>
    <t>本科</t>
    <rPh sb="0" eb="1">
      <t>ホン</t>
    </rPh>
    <rPh sb="1" eb="2">
      <t>カ</t>
    </rPh>
    <phoneticPr fontId="1"/>
  </si>
  <si>
    <t>別科</t>
    <rPh sb="0" eb="2">
      <t>ベツカ</t>
    </rPh>
    <phoneticPr fontId="1"/>
  </si>
  <si>
    <t>専修学校(高等課程)進学者</t>
    <rPh sb="0" eb="2">
      <t>センシュウ</t>
    </rPh>
    <rPh sb="2" eb="4">
      <t>ガッコウ</t>
    </rPh>
    <rPh sb="5" eb="7">
      <t>コウトウ</t>
    </rPh>
    <rPh sb="7" eb="9">
      <t>カテイ</t>
    </rPh>
    <rPh sb="10" eb="13">
      <t>シンガクシャ</t>
    </rPh>
    <phoneticPr fontId="1"/>
  </si>
  <si>
    <t>各種学校</t>
    <rPh sb="0" eb="2">
      <t>カクシュ</t>
    </rPh>
    <rPh sb="2" eb="4">
      <t>ガッコウ</t>
    </rPh>
    <phoneticPr fontId="1"/>
  </si>
  <si>
    <t>公共職業能力開発施設等入学者</t>
    <rPh sb="0" eb="2">
      <t>コウキョウ</t>
    </rPh>
    <rPh sb="2" eb="4">
      <t>ショクギョウ</t>
    </rPh>
    <rPh sb="4" eb="6">
      <t>ノウリョク</t>
    </rPh>
    <rPh sb="6" eb="8">
      <t>カイハツ</t>
    </rPh>
    <rPh sb="8" eb="10">
      <t>シセツ</t>
    </rPh>
    <rPh sb="10" eb="11">
      <t>ナド</t>
    </rPh>
    <rPh sb="11" eb="14">
      <t>ニュウガクシャ</t>
    </rPh>
    <phoneticPr fontId="1"/>
  </si>
  <si>
    <t>自営業主等</t>
    <rPh sb="0" eb="3">
      <t>ジエイギョウ</t>
    </rPh>
    <rPh sb="3" eb="4">
      <t>ヌシ</t>
    </rPh>
    <rPh sb="4" eb="5">
      <t>ナド</t>
    </rPh>
    <phoneticPr fontId="1"/>
  </si>
  <si>
    <t>無期雇用労働者</t>
    <rPh sb="0" eb="2">
      <t>ムキ</t>
    </rPh>
    <rPh sb="2" eb="4">
      <t>コヨウ</t>
    </rPh>
    <rPh sb="4" eb="7">
      <t>ロウドウシャ</t>
    </rPh>
    <phoneticPr fontId="1"/>
  </si>
  <si>
    <t>有期雇用労働者(雇用契約期間が一か月以上の者)</t>
    <rPh sb="0" eb="2">
      <t>ユウキ</t>
    </rPh>
    <rPh sb="2" eb="4">
      <t>コヨウ</t>
    </rPh>
    <rPh sb="4" eb="7">
      <t>ロウドウシャ</t>
    </rPh>
    <rPh sb="8" eb="10">
      <t>コヨウ</t>
    </rPh>
    <rPh sb="10" eb="12">
      <t>ケイヤク</t>
    </rPh>
    <rPh sb="12" eb="14">
      <t>キカン</t>
    </rPh>
    <rPh sb="15" eb="16">
      <t>イチ</t>
    </rPh>
    <rPh sb="17" eb="20">
      <t>ゲツイジョウ</t>
    </rPh>
    <rPh sb="21" eb="22">
      <t>モノ</t>
    </rPh>
    <phoneticPr fontId="1"/>
  </si>
  <si>
    <t>臨時労働者</t>
    <rPh sb="0" eb="2">
      <t>リンジ</t>
    </rPh>
    <rPh sb="2" eb="5">
      <t>ロウドウシャ</t>
    </rPh>
    <phoneticPr fontId="1"/>
  </si>
  <si>
    <t>高等学校(本科)</t>
    <rPh sb="0" eb="2">
      <t>コウトウ</t>
    </rPh>
    <rPh sb="2" eb="4">
      <t>ガッコウ</t>
    </rPh>
    <rPh sb="5" eb="7">
      <t>ホンカ</t>
    </rPh>
    <phoneticPr fontId="1"/>
  </si>
  <si>
    <t>中等教育学校後期課程(本科)</t>
    <rPh sb="0" eb="2">
      <t>チュウトウ</t>
    </rPh>
    <rPh sb="2" eb="4">
      <t>キョウイク</t>
    </rPh>
    <rPh sb="4" eb="6">
      <t>ガッコウ</t>
    </rPh>
    <rPh sb="6" eb="8">
      <t>コウキ</t>
    </rPh>
    <rPh sb="8" eb="10">
      <t>カテイ</t>
    </rPh>
    <rPh sb="11" eb="13">
      <t>ホンカ</t>
    </rPh>
    <phoneticPr fontId="1"/>
  </si>
  <si>
    <t>A　高等学校等進学者</t>
    <rPh sb="2" eb="4">
      <t>コウトウ</t>
    </rPh>
    <rPh sb="4" eb="6">
      <t>ガッコウ</t>
    </rPh>
    <rPh sb="6" eb="7">
      <t>ナド</t>
    </rPh>
    <rPh sb="7" eb="10">
      <t>シンガクシャ</t>
    </rPh>
    <phoneticPr fontId="1"/>
  </si>
  <si>
    <t>B</t>
    <phoneticPr fontId="1"/>
  </si>
  <si>
    <t>C</t>
    <phoneticPr fontId="1"/>
  </si>
  <si>
    <t>専修学校(一般課程)等進学者</t>
    <rPh sb="0" eb="2">
      <t>センシュウ</t>
    </rPh>
    <rPh sb="2" eb="4">
      <t>ガッコウ</t>
    </rPh>
    <rPh sb="5" eb="7">
      <t>イッパン</t>
    </rPh>
    <rPh sb="7" eb="9">
      <t>カテイ</t>
    </rPh>
    <rPh sb="10" eb="11">
      <t>ナド</t>
    </rPh>
    <rPh sb="11" eb="14">
      <t>シンガクシャ</t>
    </rPh>
    <phoneticPr fontId="1"/>
  </si>
  <si>
    <t>D</t>
    <phoneticPr fontId="1"/>
  </si>
  <si>
    <t>E</t>
    <phoneticPr fontId="1"/>
  </si>
  <si>
    <t>常用労働者</t>
    <rPh sb="0" eb="2">
      <t>ジョウヨウ</t>
    </rPh>
    <rPh sb="2" eb="5">
      <t>ロウドウシャ</t>
    </rPh>
    <phoneticPr fontId="1"/>
  </si>
  <si>
    <t>E　就職者等(左記A～Dを除く。)</t>
    <rPh sb="2" eb="5">
      <t>シュウショクシャ</t>
    </rPh>
    <rPh sb="5" eb="6">
      <t>ナド</t>
    </rPh>
    <rPh sb="7" eb="9">
      <t>サキ</t>
    </rPh>
    <rPh sb="13" eb="14">
      <t>ノゾ</t>
    </rPh>
    <phoneticPr fontId="1"/>
  </si>
  <si>
    <t>F</t>
    <phoneticPr fontId="1"/>
  </si>
  <si>
    <t>左記以外の者</t>
    <rPh sb="0" eb="2">
      <t>サキ</t>
    </rPh>
    <rPh sb="2" eb="4">
      <t>イガイ</t>
    </rPh>
    <rPh sb="5" eb="6">
      <t>モノ</t>
    </rPh>
    <phoneticPr fontId="1"/>
  </si>
  <si>
    <t>不詳の者(死亡した者を含む)</t>
    <rPh sb="0" eb="2">
      <t>フショウ</t>
    </rPh>
    <rPh sb="3" eb="4">
      <t>モノ</t>
    </rPh>
    <rPh sb="5" eb="7">
      <t>シボウ</t>
    </rPh>
    <rPh sb="9" eb="10">
      <t>モノ</t>
    </rPh>
    <rPh sb="11" eb="12">
      <t>フク</t>
    </rPh>
    <phoneticPr fontId="1"/>
  </si>
  <si>
    <t>G</t>
    <phoneticPr fontId="1"/>
  </si>
  <si>
    <t>左記「高等学校(本科)」のうち併設先または連携先の高等学校へ進学した者</t>
    <rPh sb="0" eb="2">
      <t>サキ</t>
    </rPh>
    <rPh sb="3" eb="5">
      <t>コウトウ</t>
    </rPh>
    <rPh sb="5" eb="7">
      <t>ガッコウ</t>
    </rPh>
    <rPh sb="8" eb="10">
      <t>ホンカ</t>
    </rPh>
    <rPh sb="15" eb="17">
      <t>ヘイセツ</t>
    </rPh>
    <rPh sb="17" eb="18">
      <t>サキ</t>
    </rPh>
    <rPh sb="21" eb="23">
      <t>レンケイ</t>
    </rPh>
    <rPh sb="23" eb="24">
      <t>サキ</t>
    </rPh>
    <rPh sb="25" eb="27">
      <t>コウトウ</t>
    </rPh>
    <rPh sb="27" eb="29">
      <t>ガッコウ</t>
    </rPh>
    <rPh sb="30" eb="32">
      <t>シンガク</t>
    </rPh>
    <rPh sb="34" eb="35">
      <t>モノ</t>
    </rPh>
    <phoneticPr fontId="1"/>
  </si>
  <si>
    <t>全日制のうち</t>
    <rPh sb="0" eb="3">
      <t>ゼンニチセイ</t>
    </rPh>
    <phoneticPr fontId="1"/>
  </si>
  <si>
    <t>定時制のうち</t>
    <rPh sb="0" eb="3">
      <t>テイジセイ</t>
    </rPh>
    <phoneticPr fontId="1"/>
  </si>
  <si>
    <t>併設先</t>
    <rPh sb="0" eb="2">
      <t>ヘイセツ</t>
    </rPh>
    <rPh sb="2" eb="3">
      <t>サキ</t>
    </rPh>
    <phoneticPr fontId="1"/>
  </si>
  <si>
    <t>連携先</t>
    <rPh sb="0" eb="2">
      <t>レンケイ</t>
    </rPh>
    <rPh sb="2" eb="3">
      <t>サキ</t>
    </rPh>
    <phoneticPr fontId="1"/>
  </si>
  <si>
    <t>高等学校及び中等教育学校後期課程の本科及び別科・高等専門学校</t>
    <rPh sb="0" eb="2">
      <t>コウトウ</t>
    </rPh>
    <rPh sb="2" eb="4">
      <t>ガッコウ</t>
    </rPh>
    <rPh sb="4" eb="5">
      <t>オヨ</t>
    </rPh>
    <rPh sb="6" eb="8">
      <t>チュウトウ</t>
    </rPh>
    <rPh sb="8" eb="10">
      <t>キョウイク</t>
    </rPh>
    <rPh sb="10" eb="12">
      <t>ガッコウ</t>
    </rPh>
    <rPh sb="12" eb="14">
      <t>コウキ</t>
    </rPh>
    <rPh sb="14" eb="16">
      <t>カテイ</t>
    </rPh>
    <rPh sb="17" eb="19">
      <t>ホンカ</t>
    </rPh>
    <rPh sb="19" eb="20">
      <t>オヨ</t>
    </rPh>
    <rPh sb="21" eb="23">
      <t>ベツカ</t>
    </rPh>
    <rPh sb="24" eb="26">
      <t>コウトウ</t>
    </rPh>
    <rPh sb="26" eb="28">
      <t>センモン</t>
    </rPh>
    <rPh sb="28" eb="30">
      <t>ガッコウ</t>
    </rPh>
    <phoneticPr fontId="1"/>
  </si>
  <si>
    <t>特別支援学校高等部の本科及び別科</t>
    <rPh sb="0" eb="2">
      <t>トクベツ</t>
    </rPh>
    <rPh sb="2" eb="4">
      <t>シエン</t>
    </rPh>
    <rPh sb="4" eb="6">
      <t>ガッコウ</t>
    </rPh>
    <rPh sb="6" eb="9">
      <t>コウトウブ</t>
    </rPh>
    <rPh sb="10" eb="12">
      <t>ホンカ</t>
    </rPh>
    <rPh sb="12" eb="13">
      <t>オヨ</t>
    </rPh>
    <rPh sb="14" eb="16">
      <t>ベツカ</t>
    </rPh>
    <phoneticPr fontId="1"/>
  </si>
  <si>
    <t>A　進学者</t>
    <rPh sb="2" eb="5">
      <t>シンガクシャ</t>
    </rPh>
    <phoneticPr fontId="1"/>
  </si>
  <si>
    <t>B</t>
    <phoneticPr fontId="1"/>
  </si>
  <si>
    <t>D</t>
    <phoneticPr fontId="1"/>
  </si>
  <si>
    <t>就職者等(左記A,B,C,Dを除く。)</t>
    <rPh sb="0" eb="3">
      <t>シュウショクシャ</t>
    </rPh>
    <rPh sb="3" eb="4">
      <t>ナド</t>
    </rPh>
    <rPh sb="5" eb="7">
      <t>サキ</t>
    </rPh>
    <rPh sb="15" eb="16">
      <t>ノゾ</t>
    </rPh>
    <phoneticPr fontId="1"/>
  </si>
  <si>
    <t>F+G</t>
    <phoneticPr fontId="1"/>
  </si>
  <si>
    <t>高等学校
(別科)</t>
    <rPh sb="0" eb="2">
      <t>コウトウ</t>
    </rPh>
    <rPh sb="2" eb="4">
      <t>ガッコウ</t>
    </rPh>
    <rPh sb="6" eb="7">
      <t>ベツ</t>
    </rPh>
    <rPh sb="7" eb="8">
      <t>カ</t>
    </rPh>
    <phoneticPr fontId="1"/>
  </si>
  <si>
    <t>特別支援
学校高等部</t>
    <rPh sb="0" eb="2">
      <t>トクベツ</t>
    </rPh>
    <rPh sb="2" eb="4">
      <t>シエン</t>
    </rPh>
    <rPh sb="5" eb="7">
      <t>ガッコウ</t>
    </rPh>
    <rPh sb="7" eb="10">
      <t>コウトウブ</t>
    </rPh>
    <phoneticPr fontId="1"/>
  </si>
  <si>
    <t>Aの
うち</t>
    <phoneticPr fontId="1"/>
  </si>
  <si>
    <t>Bの
うち</t>
    <phoneticPr fontId="1"/>
  </si>
  <si>
    <t>Cの
うち</t>
    <phoneticPr fontId="1"/>
  </si>
  <si>
    <t>Dの
うち</t>
    <phoneticPr fontId="1"/>
  </si>
  <si>
    <t>左記以外の者，不詳の者(死亡した者を含む)</t>
    <rPh sb="0" eb="2">
      <t>サキ</t>
    </rPh>
    <rPh sb="2" eb="4">
      <t>イガイ</t>
    </rPh>
    <rPh sb="5" eb="6">
      <t>モノ</t>
    </rPh>
    <rPh sb="7" eb="9">
      <t>フショウ</t>
    </rPh>
    <rPh sb="10" eb="11">
      <t>モノ</t>
    </rPh>
    <rPh sb="12" eb="14">
      <t>シボウ</t>
    </rPh>
    <rPh sb="16" eb="17">
      <t>モノ</t>
    </rPh>
    <rPh sb="18" eb="19">
      <t>フク</t>
    </rPh>
    <phoneticPr fontId="1"/>
  </si>
  <si>
    <t>計
〔卒業者総数〕</t>
    <rPh sb="0" eb="1">
      <t>ケイ</t>
    </rPh>
    <rPh sb="3" eb="6">
      <t>ソツギョウシャ</t>
    </rPh>
    <rPh sb="6" eb="8">
      <t>ソウスウ</t>
    </rPh>
    <phoneticPr fontId="1"/>
  </si>
  <si>
    <t>高等専門
学校</t>
    <rPh sb="0" eb="2">
      <t>コウトウ</t>
    </rPh>
    <rPh sb="2" eb="4">
      <t>センモン</t>
    </rPh>
    <rPh sb="5" eb="7">
      <t>ガッコウ</t>
    </rPh>
    <phoneticPr fontId="1"/>
  </si>
  <si>
    <t>公共職業能力
開発施設等入学者</t>
    <rPh sb="0" eb="2">
      <t>コウキョウ</t>
    </rPh>
    <rPh sb="2" eb="4">
      <t>ショクギョウ</t>
    </rPh>
    <rPh sb="4" eb="6">
      <t>ノウリョク</t>
    </rPh>
    <rPh sb="7" eb="9">
      <t>カイハツ</t>
    </rPh>
    <rPh sb="9" eb="11">
      <t>シセツ</t>
    </rPh>
    <rPh sb="11" eb="12">
      <t>ナド</t>
    </rPh>
    <rPh sb="12" eb="15">
      <t>ニュウガクシャ</t>
    </rPh>
    <phoneticPr fontId="1"/>
  </si>
  <si>
    <t>専修学校(高等
課程)進学者</t>
    <rPh sb="0" eb="2">
      <t>センシュウ</t>
    </rPh>
    <rPh sb="2" eb="4">
      <t>ガッコウ</t>
    </rPh>
    <rPh sb="5" eb="7">
      <t>コウトウ</t>
    </rPh>
    <rPh sb="8" eb="10">
      <t>カテイ</t>
    </rPh>
    <rPh sb="11" eb="14">
      <t>シンガクシャ</t>
    </rPh>
    <phoneticPr fontId="1"/>
  </si>
  <si>
    <t>専修学校
(一般課程)</t>
    <rPh sb="0" eb="2">
      <t>センシュウ</t>
    </rPh>
    <rPh sb="2" eb="4">
      <t>ガッコウ</t>
    </rPh>
    <rPh sb="6" eb="8">
      <t>イッパン</t>
    </rPh>
    <rPh sb="8" eb="10">
      <t>カテイ</t>
    </rPh>
    <phoneticPr fontId="1"/>
  </si>
  <si>
    <t>左記Aのうち
他県への進学者</t>
    <rPh sb="0" eb="2">
      <t>サキ</t>
    </rPh>
    <rPh sb="7" eb="9">
      <t>タケン</t>
    </rPh>
    <rPh sb="11" eb="14">
      <t>シンガクシャ</t>
    </rPh>
    <phoneticPr fontId="1"/>
  </si>
  <si>
    <t>左記A,B,C,Dのうち
就職している者</t>
    <rPh sb="0" eb="2">
      <t>サキ</t>
    </rPh>
    <rPh sb="13" eb="15">
      <t>シュウショク</t>
    </rPh>
    <rPh sb="19" eb="20">
      <t>モノ</t>
    </rPh>
    <phoneticPr fontId="1"/>
  </si>
  <si>
    <t>左記E有期雇用労働者
のうち雇用契約期間が
一年以上，かつフル
タイム勤務担当の者</t>
    <rPh sb="0" eb="2">
      <t>サキ</t>
    </rPh>
    <rPh sb="3" eb="5">
      <t>ユウキ</t>
    </rPh>
    <rPh sb="5" eb="7">
      <t>コヨウ</t>
    </rPh>
    <rPh sb="7" eb="10">
      <t>ロウドウシャ</t>
    </rPh>
    <rPh sb="14" eb="16">
      <t>コヨウ</t>
    </rPh>
    <rPh sb="16" eb="18">
      <t>ケイヤク</t>
    </rPh>
    <rPh sb="18" eb="20">
      <t>キカン</t>
    </rPh>
    <rPh sb="22" eb="24">
      <t>イチネン</t>
    </rPh>
    <rPh sb="24" eb="26">
      <t>イジョウ</t>
    </rPh>
    <rPh sb="35" eb="37">
      <t>キンム</t>
    </rPh>
    <rPh sb="37" eb="39">
      <t>タントウ</t>
    </rPh>
    <rPh sb="40" eb="41">
      <t>モノ</t>
    </rPh>
    <phoneticPr fontId="1"/>
  </si>
  <si>
    <t>専修学校(一般課程)等入学者</t>
    <rPh sb="0" eb="2">
      <t>センシュウ</t>
    </rPh>
    <rPh sb="2" eb="4">
      <t>ガッコウ</t>
    </rPh>
    <rPh sb="5" eb="7">
      <t>イッパン</t>
    </rPh>
    <rPh sb="7" eb="9">
      <t>カテイ</t>
    </rPh>
    <rPh sb="10" eb="11">
      <t>ナド</t>
    </rPh>
    <rPh sb="11" eb="14">
      <t>ニュウガクシャ</t>
    </rPh>
    <phoneticPr fontId="1"/>
  </si>
  <si>
    <t>(再　　　　掲)</t>
    <rPh sb="1" eb="2">
      <t>サイ</t>
    </rPh>
    <phoneticPr fontId="1"/>
  </si>
  <si>
    <t>9　「8」の卒業者総数のうち特別支援学級卒業者の状況(再掲)</t>
    <rPh sb="6" eb="9">
      <t>ソツギョウシャ</t>
    </rPh>
    <rPh sb="9" eb="11">
      <t>ソウスウ</t>
    </rPh>
    <rPh sb="14" eb="16">
      <t>トクベツ</t>
    </rPh>
    <rPh sb="16" eb="18">
      <t>シエン</t>
    </rPh>
    <rPh sb="18" eb="20">
      <t>ガッキュウ</t>
    </rPh>
    <rPh sb="20" eb="23">
      <t>ソツギョウシャ</t>
    </rPh>
    <rPh sb="24" eb="26">
      <t>ジョウキョウ</t>
    </rPh>
    <rPh sb="27" eb="29">
      <t>サイケイ</t>
    </rPh>
    <phoneticPr fontId="1"/>
  </si>
  <si>
    <t>男</t>
    <rPh sb="0" eb="1">
      <t>ダン</t>
    </rPh>
    <phoneticPr fontId="1"/>
  </si>
  <si>
    <t>⑧</t>
    <phoneticPr fontId="1"/>
  </si>
  <si>
    <t>⑪</t>
    <phoneticPr fontId="1"/>
  </si>
  <si>
    <t>⑰</t>
    <phoneticPr fontId="1"/>
  </si>
  <si>
    <t>①②③</t>
    <phoneticPr fontId="1"/>
  </si>
  <si>
    <t>④⑤</t>
    <phoneticPr fontId="1"/>
  </si>
  <si>
    <t>⑥⑦</t>
    <phoneticPr fontId="1"/>
  </si>
  <si>
    <t>⑨</t>
    <phoneticPr fontId="1"/>
  </si>
  <si>
    <t>⑩</t>
    <phoneticPr fontId="1"/>
  </si>
  <si>
    <t>⑬</t>
    <phoneticPr fontId="1"/>
  </si>
  <si>
    <t>⑭</t>
    <phoneticPr fontId="1"/>
  </si>
  <si>
    <t>⑮</t>
    <phoneticPr fontId="1"/>
  </si>
  <si>
    <t>⑯</t>
    <phoneticPr fontId="1"/>
  </si>
  <si>
    <t>⑱</t>
    <phoneticPr fontId="1"/>
  </si>
  <si>
    <t>⑲</t>
    <phoneticPr fontId="1"/>
  </si>
  <si>
    <t>⑳</t>
    <phoneticPr fontId="1"/>
  </si>
  <si>
    <t>㉑</t>
    <phoneticPr fontId="1"/>
  </si>
  <si>
    <t>㉒</t>
    <phoneticPr fontId="1"/>
  </si>
  <si>
    <t>㉓</t>
    <phoneticPr fontId="1"/>
  </si>
  <si>
    <t>㉔</t>
    <phoneticPr fontId="1"/>
  </si>
  <si>
    <t>㉕</t>
    <phoneticPr fontId="1"/>
  </si>
  <si>
    <t>⑳</t>
    <phoneticPr fontId="1"/>
  </si>
  <si>
    <t>参考</t>
    <rPh sb="0" eb="2">
      <t>サンコウ</t>
    </rPh>
    <phoneticPr fontId="1"/>
  </si>
  <si>
    <t>2　地区別・学校別・学科別等進学者数</t>
    <rPh sb="2" eb="4">
      <t>チク</t>
    </rPh>
    <rPh sb="4" eb="5">
      <t>ベツ</t>
    </rPh>
    <rPh sb="6" eb="8">
      <t>ガッコウ</t>
    </rPh>
    <rPh sb="8" eb="9">
      <t>ベツ</t>
    </rPh>
    <rPh sb="10" eb="12">
      <t>ガッカ</t>
    </rPh>
    <rPh sb="12" eb="13">
      <t>ベツ</t>
    </rPh>
    <rPh sb="13" eb="14">
      <t>ナド</t>
    </rPh>
    <rPh sb="14" eb="17">
      <t>シンガクシャ</t>
    </rPh>
    <rPh sb="17" eb="18">
      <t>スウ</t>
    </rPh>
    <phoneticPr fontId="1"/>
  </si>
  <si>
    <t>6ﾍﾟｰｼﾞ</t>
    <phoneticPr fontId="1"/>
  </si>
  <si>
    <t>㉑</t>
    <phoneticPr fontId="1"/>
  </si>
  <si>
    <t>㉒</t>
    <phoneticPr fontId="1"/>
  </si>
  <si>
    <t>㉓</t>
    <phoneticPr fontId="1"/>
  </si>
  <si>
    <t>㉔</t>
    <phoneticPr fontId="1"/>
  </si>
  <si>
    <t>㉕</t>
    <phoneticPr fontId="1"/>
  </si>
  <si>
    <t>㉖</t>
    <phoneticPr fontId="1"/>
  </si>
  <si>
    <t>返信先アドレス⇒</t>
    <rPh sb="0" eb="3">
      <t>ヘンシンサキ</t>
    </rPh>
    <phoneticPr fontId="1"/>
  </si>
  <si>
    <t>101</t>
    <phoneticPr fontId="1"/>
  </si>
  <si>
    <t>仙台市立第一中学校</t>
  </si>
  <si>
    <t>仙台市青葉区八幡４－１６－１</t>
  </si>
  <si>
    <t>仙台市立第二中学校</t>
  </si>
  <si>
    <t>仙台市青葉区木町通２－４－１</t>
  </si>
  <si>
    <t>仙台市立三条中学校</t>
  </si>
  <si>
    <t>仙台市青葉区三条町３－１</t>
  </si>
  <si>
    <t>仙台市立上杉山中学校</t>
  </si>
  <si>
    <t>仙台市青葉区上杉６－７－１</t>
  </si>
  <si>
    <t>C104221010045</t>
  </si>
  <si>
    <t>仙台市立五城中学校</t>
  </si>
  <si>
    <t>仙台市青葉区東照宮１－３－１</t>
  </si>
  <si>
    <t>C104221010054</t>
  </si>
  <si>
    <t>仙台市立五橋中学校</t>
  </si>
  <si>
    <t>仙台市青葉区五橋２－２－１</t>
  </si>
  <si>
    <t>仙台市立台原中学校</t>
  </si>
  <si>
    <t>仙台市青葉区台原５－１９－１</t>
  </si>
  <si>
    <t>仙台市立北仙台中学校</t>
  </si>
  <si>
    <t>仙台市青葉区東勝山２－３１－１</t>
  </si>
  <si>
    <t>C104221010081</t>
  </si>
  <si>
    <t>仙台市立中山中学校</t>
  </si>
  <si>
    <t>仙台市青葉区中山６－１６－１</t>
  </si>
  <si>
    <t>C104221010090</t>
  </si>
  <si>
    <t>仙台市立広瀬中学校</t>
  </si>
  <si>
    <t>仙台市青葉区愛子中央１－９－１</t>
  </si>
  <si>
    <t>C104221010107</t>
  </si>
  <si>
    <t>仙台市立大沢中学校</t>
  </si>
  <si>
    <t>仙台市青葉区赤坂１－２－１</t>
  </si>
  <si>
    <t>C104221010116</t>
  </si>
  <si>
    <t>仙台市立桜丘中学校</t>
  </si>
  <si>
    <t>仙台市青葉区桜ヶ丘８－２－１</t>
  </si>
  <si>
    <t>C104221010125</t>
  </si>
  <si>
    <t>仙台市立吉成中学校</t>
  </si>
  <si>
    <t>仙台市青葉区吉成１－１２－１</t>
  </si>
  <si>
    <t>C104221010134</t>
  </si>
  <si>
    <t>仙台市立折立中学校</t>
  </si>
  <si>
    <t>仙台市青葉区折立３－１９－１</t>
  </si>
  <si>
    <t>C104221010143</t>
  </si>
  <si>
    <t>仙台市立南吉成中学校</t>
  </si>
  <si>
    <t>仙台市青葉区南吉成５－１８－２</t>
  </si>
  <si>
    <t>C104221010152</t>
  </si>
  <si>
    <t>仙台市立広陵中学校</t>
  </si>
  <si>
    <t>仙台市青葉区熊ヶ根字石積１－２</t>
  </si>
  <si>
    <t>C104221010161</t>
  </si>
  <si>
    <t>仙台市立第二中学校東北大学病院分校</t>
  </si>
  <si>
    <t>仙台市青葉区星陵町１－１</t>
  </si>
  <si>
    <t>仙台市立錦ケ丘中学校</t>
  </si>
  <si>
    <t>仙台市青葉区錦ヶ丘１－１－７</t>
  </si>
  <si>
    <t>C104221010189</t>
  </si>
  <si>
    <t>仙台市立東華中学校</t>
  </si>
  <si>
    <t>仙台市宮城野区宮城野２－１４－２７</t>
  </si>
  <si>
    <t>仙台市立宮城野中学校</t>
  </si>
  <si>
    <t>仙台市宮城野区五輪１－４－２５</t>
  </si>
  <si>
    <t>C104221020025</t>
  </si>
  <si>
    <t>仙台市立岩切中学校</t>
  </si>
  <si>
    <t>仙台市宮城野区岩切字三所南２３－２</t>
  </si>
  <si>
    <t>C104221020034</t>
  </si>
  <si>
    <t>仙台市立高砂中学校</t>
  </si>
  <si>
    <t>仙台市宮城野区白鳥１－３２－１</t>
  </si>
  <si>
    <t>C104221020043</t>
  </si>
  <si>
    <t>仙台市立東仙台中学校</t>
  </si>
  <si>
    <t>仙台市宮城野区東仙台２－１６－１</t>
  </si>
  <si>
    <t>C104221020052</t>
  </si>
  <si>
    <t>仙台市立鶴谷中学校</t>
  </si>
  <si>
    <t>仙台市宮城野区鶴ヶ谷５－２４</t>
  </si>
  <si>
    <t>仙台市立中野中学校</t>
  </si>
  <si>
    <t>仙台市宮城野区中野字高橋前６５</t>
  </si>
  <si>
    <t>C104221020070</t>
  </si>
  <si>
    <t>仙台市立幸町中学校</t>
  </si>
  <si>
    <t>仙台市宮城野区幸町１－１５－１</t>
  </si>
  <si>
    <t>C104221020089</t>
  </si>
  <si>
    <t>仙台市立西山中学校</t>
  </si>
  <si>
    <t>仙台市宮城野区燕沢２－２１－１</t>
  </si>
  <si>
    <t>仙台市立田子中学校</t>
  </si>
  <si>
    <t>仙台市宮城野区田子２－１２－１</t>
  </si>
  <si>
    <t>C104221020105</t>
  </si>
  <si>
    <t>仙台市立八軒中学校</t>
  </si>
  <si>
    <t>仙台市若林区南小泉八軒小路９－１</t>
  </si>
  <si>
    <t>C104221030014</t>
  </si>
  <si>
    <t>仙台市立南小泉中学校</t>
  </si>
  <si>
    <t>仙台市若林区一本杉町２－１</t>
  </si>
  <si>
    <t>C104221030023</t>
  </si>
  <si>
    <t>仙台市立六郷中学校</t>
  </si>
  <si>
    <t>仙台市若林区六郷１３－１</t>
  </si>
  <si>
    <t>C104221030032</t>
  </si>
  <si>
    <t>仙台市立七郷中学校</t>
  </si>
  <si>
    <t>仙台市若林区荒井８－１－１</t>
  </si>
  <si>
    <t>C104221030041</t>
  </si>
  <si>
    <t>仙台市立蒲町中学校</t>
  </si>
  <si>
    <t>仙台市若林区蒲町９－１</t>
  </si>
  <si>
    <t>C104221030050</t>
  </si>
  <si>
    <t>仙台市立沖野中学校</t>
  </si>
  <si>
    <t>仙台市若林区沖野２－２９－５０</t>
  </si>
  <si>
    <t>C104221030069</t>
  </si>
  <si>
    <t>仙台市立愛宕中学校</t>
  </si>
  <si>
    <t>仙台市太白区萩ヶ丘９－１</t>
  </si>
  <si>
    <t>C104221040012</t>
  </si>
  <si>
    <t>仙台市立長町中学校</t>
  </si>
  <si>
    <t>仙台市太白区鹿野１－８－１</t>
  </si>
  <si>
    <t>C104221040021</t>
  </si>
  <si>
    <t>仙台市立中田中学校</t>
  </si>
  <si>
    <t>仙台市太白区中田５－１５－１</t>
  </si>
  <si>
    <t>仙台市立西多賀中学校</t>
  </si>
  <si>
    <t>仙台市太白区西多賀３－１０－１</t>
  </si>
  <si>
    <t>仙台市立郡山中学校</t>
  </si>
  <si>
    <t>仙台市太白区郡山５－１０－１</t>
  </si>
  <si>
    <t>C104221040058</t>
  </si>
  <si>
    <t>仙台市立生出中学校</t>
  </si>
  <si>
    <t>仙台市太白区茂庭字中ノ瀬西２－２</t>
  </si>
  <si>
    <t>仙台市立八木山中学校</t>
  </si>
  <si>
    <t>仙台市太白区八木山東２－２７－１</t>
  </si>
  <si>
    <t>C104221040076</t>
  </si>
  <si>
    <t>仙台市立山田中学校</t>
  </si>
  <si>
    <t>仙台市太白区山田北前町３６－１</t>
  </si>
  <si>
    <t>C104221040085</t>
  </si>
  <si>
    <t>仙台市立秋保中学校</t>
  </si>
  <si>
    <t>仙台市太白区秋保町長袋字大原４５－５</t>
  </si>
  <si>
    <t>C104221040094</t>
  </si>
  <si>
    <t>仙台市立袋原中学校</t>
  </si>
  <si>
    <t>仙台市太白区袋原４－２７－１</t>
  </si>
  <si>
    <t>C104221040101</t>
  </si>
  <si>
    <t>仙台市立人来田中学校</t>
  </si>
  <si>
    <t>仙台市太白区人来田１－３５－１</t>
  </si>
  <si>
    <t>C104221040110</t>
  </si>
  <si>
    <t>仙台市立富沢中学校</t>
  </si>
  <si>
    <t>仙台市太白区富沢２－４－１</t>
  </si>
  <si>
    <t>C104221040129</t>
  </si>
  <si>
    <t>仙台市立茂庭台中学校</t>
  </si>
  <si>
    <t>仙台市太白区茂庭台５－３－１</t>
  </si>
  <si>
    <t>C104221040138</t>
  </si>
  <si>
    <t>仙台市立柳生中学校</t>
  </si>
  <si>
    <t>仙台市太白区柳生３－７－３</t>
  </si>
  <si>
    <t>C104221040147</t>
  </si>
  <si>
    <t>仙台市立根白石中学校</t>
  </si>
  <si>
    <t>仙台市泉区根白石字東鹿野５４</t>
  </si>
  <si>
    <t>C104221050019</t>
  </si>
  <si>
    <t>仙台市立七北田中学校</t>
  </si>
  <si>
    <t>仙台市泉区七北田字東裏１００</t>
  </si>
  <si>
    <t>C104221050028</t>
  </si>
  <si>
    <t>仙台市立八乙女中学校</t>
  </si>
  <si>
    <t>仙台市泉区旭丘堤２－１－１</t>
  </si>
  <si>
    <t>C104221050037</t>
  </si>
  <si>
    <t>仙台市立将監中学校</t>
  </si>
  <si>
    <t>仙台市泉区将監９－１２－１</t>
  </si>
  <si>
    <t>C104221050046</t>
  </si>
  <si>
    <t>仙台市立南光台中学校</t>
  </si>
  <si>
    <t>仙台市泉区南光台７－２４－１</t>
  </si>
  <si>
    <t>C104221050055</t>
  </si>
  <si>
    <t>仙台市立向陽台中学校</t>
  </si>
  <si>
    <t>仙台市泉区市名坂字天神沢３８－４</t>
  </si>
  <si>
    <t>仙台市立加茂中学校</t>
  </si>
  <si>
    <t>仙台市泉区加茂３－１</t>
  </si>
  <si>
    <t>C104221050073</t>
  </si>
  <si>
    <t>仙台市立将監東中学校</t>
  </si>
  <si>
    <t>仙台市泉区将監３－２－１５</t>
  </si>
  <si>
    <t>C104221050082</t>
  </si>
  <si>
    <t>仙台市立鶴が丘中学校</t>
  </si>
  <si>
    <t>仙台市泉区鶴が丘２－１－１</t>
  </si>
  <si>
    <t>C104221050091</t>
  </si>
  <si>
    <t>仙台市立寺岡中学校</t>
  </si>
  <si>
    <t>仙台市泉区寺岡２－１３－１</t>
  </si>
  <si>
    <t>C104221050108</t>
  </si>
  <si>
    <t>仙台市立南光台東中学校</t>
  </si>
  <si>
    <t>仙台市泉区南光台東３－１－１</t>
  </si>
  <si>
    <t>C104221050117</t>
  </si>
  <si>
    <t>仙台市立長命ケ丘中学校</t>
  </si>
  <si>
    <t>仙台市泉区長命ヶ丘２－１１－１</t>
  </si>
  <si>
    <t>C104221050126</t>
  </si>
  <si>
    <t>仙台市立南中山中学校</t>
  </si>
  <si>
    <t>仙台市泉区南中山２－２６－１</t>
  </si>
  <si>
    <t>C104221050135</t>
  </si>
  <si>
    <t>仙台市立高森中学校</t>
  </si>
  <si>
    <t>仙台市泉区高森６－２</t>
  </si>
  <si>
    <t>C104221050144</t>
  </si>
  <si>
    <t>仙台市立住吉台中学校</t>
  </si>
  <si>
    <t>仙台市泉区住吉台西４－１－２</t>
  </si>
  <si>
    <t>C104221050153</t>
  </si>
  <si>
    <t>仙台市立松陵中学校</t>
  </si>
  <si>
    <t>仙台市泉区松陵５－３２</t>
  </si>
  <si>
    <t>C104221050162</t>
  </si>
  <si>
    <t>仙台市立館中学校</t>
  </si>
  <si>
    <t>仙台市泉区館６－１７－１</t>
  </si>
  <si>
    <t>C104221050171</t>
  </si>
  <si>
    <t>宮城教育大学附属中学校</t>
  </si>
  <si>
    <t>宮城県仙台二華中学校</t>
  </si>
  <si>
    <t>仙台市若林区連坊１－４－１</t>
  </si>
  <si>
    <t>宮城県古川黎明中学校</t>
  </si>
  <si>
    <t>大崎市古川諏訪１－４－２６</t>
  </si>
  <si>
    <t>C1</t>
  </si>
  <si>
    <t>04</t>
  </si>
  <si>
    <t>1</t>
  </si>
  <si>
    <t>9800011</t>
  </si>
  <si>
    <t>2020-12-22</t>
  </si>
  <si>
    <t>043501</t>
  </si>
  <si>
    <t>2</t>
  </si>
  <si>
    <t>9840052</t>
  </si>
  <si>
    <t>043827</t>
  </si>
  <si>
    <t>9896175</t>
  </si>
  <si>
    <t>043820</t>
  </si>
  <si>
    <t>9800871</t>
  </si>
  <si>
    <t>043511</t>
  </si>
  <si>
    <t>9800801</t>
  </si>
  <si>
    <t>043512</t>
  </si>
  <si>
    <t>9810935</t>
  </si>
  <si>
    <t>043513</t>
  </si>
  <si>
    <t>043514</t>
  </si>
  <si>
    <t>9810908</t>
  </si>
  <si>
    <t>043515</t>
  </si>
  <si>
    <t>9800022</t>
  </si>
  <si>
    <t>043517</t>
  </si>
  <si>
    <t>9810911</t>
  </si>
  <si>
    <t>043532</t>
  </si>
  <si>
    <t>9810923</t>
  </si>
  <si>
    <t>043534</t>
  </si>
  <si>
    <t>9810952</t>
  </si>
  <si>
    <t>043537</t>
  </si>
  <si>
    <t>9893128</t>
  </si>
  <si>
    <t>043631</t>
  </si>
  <si>
    <t>9893211</t>
  </si>
  <si>
    <t>043633</t>
  </si>
  <si>
    <t>9810961</t>
  </si>
  <si>
    <t>043763</t>
  </si>
  <si>
    <t>9893205</t>
  </si>
  <si>
    <t>043767</t>
  </si>
  <si>
    <t>9820261</t>
  </si>
  <si>
    <t>043779</t>
  </si>
  <si>
    <t>9893204</t>
  </si>
  <si>
    <t>043803</t>
  </si>
  <si>
    <t>9893432</t>
  </si>
  <si>
    <t>043815</t>
  </si>
  <si>
    <t>9800872</t>
  </si>
  <si>
    <t>043818</t>
  </si>
  <si>
    <t>9893123</t>
  </si>
  <si>
    <t>043836</t>
  </si>
  <si>
    <t>9830045</t>
  </si>
  <si>
    <t>043516</t>
  </si>
  <si>
    <t>9830842</t>
  </si>
  <si>
    <t>043522</t>
  </si>
  <si>
    <t>9830821</t>
  </si>
  <si>
    <t>043525</t>
  </si>
  <si>
    <t>9830006</t>
  </si>
  <si>
    <t>043527</t>
  </si>
  <si>
    <t>9830833</t>
  </si>
  <si>
    <t>043528</t>
  </si>
  <si>
    <t>9830824</t>
  </si>
  <si>
    <t>043535</t>
  </si>
  <si>
    <t>9830013</t>
  </si>
  <si>
    <t>043765</t>
  </si>
  <si>
    <t>9830836</t>
  </si>
  <si>
    <t>043780</t>
  </si>
  <si>
    <t>9830823</t>
  </si>
  <si>
    <t>043783</t>
  </si>
  <si>
    <t>9830021</t>
  </si>
  <si>
    <t>043801</t>
  </si>
  <si>
    <t>9840827</t>
  </si>
  <si>
    <t>043519</t>
  </si>
  <si>
    <t>9840828</t>
  </si>
  <si>
    <t>043520</t>
  </si>
  <si>
    <t>9840834</t>
  </si>
  <si>
    <t>043524</t>
  </si>
  <si>
    <t>9840032</t>
  </si>
  <si>
    <t>043526</t>
  </si>
  <si>
    <t>9840037</t>
  </si>
  <si>
    <t>043762</t>
  </si>
  <si>
    <t>9840831</t>
  </si>
  <si>
    <t>043781</t>
  </si>
  <si>
    <t>9820848</t>
  </si>
  <si>
    <t>043518</t>
  </si>
  <si>
    <t>9820023</t>
  </si>
  <si>
    <t>043521</t>
  </si>
  <si>
    <t>9811104</t>
  </si>
  <si>
    <t>043523</t>
  </si>
  <si>
    <t>9820034</t>
  </si>
  <si>
    <t>043529</t>
  </si>
  <si>
    <t>9820003</t>
  </si>
  <si>
    <t>043531</t>
  </si>
  <si>
    <t>9820251</t>
  </si>
  <si>
    <t>043533</t>
  </si>
  <si>
    <t>9820802</t>
  </si>
  <si>
    <t>043536</t>
  </si>
  <si>
    <t>9820813</t>
  </si>
  <si>
    <t>043538</t>
  </si>
  <si>
    <t>9820243</t>
  </si>
  <si>
    <t>043624</t>
  </si>
  <si>
    <t>9811102</t>
  </si>
  <si>
    <t>043768</t>
  </si>
  <si>
    <t>9820222</t>
  </si>
  <si>
    <t>043782</t>
  </si>
  <si>
    <t>9820032</t>
  </si>
  <si>
    <t>043789</t>
  </si>
  <si>
    <t>9820252</t>
  </si>
  <si>
    <t>043797</t>
  </si>
  <si>
    <t>9811106</t>
  </si>
  <si>
    <t>043809</t>
  </si>
  <si>
    <t>9813221</t>
  </si>
  <si>
    <t>043628</t>
  </si>
  <si>
    <t>9813131</t>
  </si>
  <si>
    <t>043629</t>
  </si>
  <si>
    <t>9818004</t>
  </si>
  <si>
    <t>043746</t>
  </si>
  <si>
    <t>9813132</t>
  </si>
  <si>
    <t>043756</t>
  </si>
  <si>
    <t>9818003</t>
  </si>
  <si>
    <t>043761</t>
  </si>
  <si>
    <t>9813117</t>
  </si>
  <si>
    <t>043766</t>
  </si>
  <si>
    <t>9813122</t>
  </si>
  <si>
    <t>043769</t>
  </si>
  <si>
    <t>043770</t>
  </si>
  <si>
    <t>9813109</t>
  </si>
  <si>
    <t>043774</t>
  </si>
  <si>
    <t>9813204</t>
  </si>
  <si>
    <t>043775</t>
  </si>
  <si>
    <t>9818001</t>
  </si>
  <si>
    <t>043777</t>
  </si>
  <si>
    <t>9813212</t>
  </si>
  <si>
    <t>043778</t>
  </si>
  <si>
    <t>9813213</t>
  </si>
  <si>
    <t>043791</t>
  </si>
  <si>
    <t>9813203</t>
  </si>
  <si>
    <t>043798</t>
  </si>
  <si>
    <t>9813223</t>
  </si>
  <si>
    <t>043802</t>
  </si>
  <si>
    <t>9813108</t>
  </si>
  <si>
    <t>043806</t>
  </si>
  <si>
    <t>9813214</t>
  </si>
  <si>
    <t>043810</t>
  </si>
  <si>
    <t>C104222020014</t>
  </si>
  <si>
    <t>石巻市立石巻中学校</t>
  </si>
  <si>
    <t>石巻市泉町４－７－１５</t>
  </si>
  <si>
    <t>9860832</t>
  </si>
  <si>
    <t>043550</t>
  </si>
  <si>
    <t>石巻市立住吉中学校</t>
  </si>
  <si>
    <t>石巻市東中里３－３－１</t>
  </si>
  <si>
    <t>9860812</t>
  </si>
  <si>
    <t>043551</t>
  </si>
  <si>
    <t>C104222020041</t>
  </si>
  <si>
    <t>石巻市立湊中学校</t>
  </si>
  <si>
    <t>石巻市大門町４－１－１</t>
  </si>
  <si>
    <t>9860026</t>
  </si>
  <si>
    <t>043553</t>
  </si>
  <si>
    <t>C104222020069</t>
  </si>
  <si>
    <t>石巻市立蛇田中学校</t>
  </si>
  <si>
    <t>石巻市茜平５－３－１</t>
  </si>
  <si>
    <t>9860866</t>
  </si>
  <si>
    <t>043558</t>
  </si>
  <si>
    <t>C104222020078</t>
  </si>
  <si>
    <t>石巻市立渡波中学校</t>
  </si>
  <si>
    <t>石巻市さくら町４－１</t>
  </si>
  <si>
    <t>9862137</t>
  </si>
  <si>
    <t>043559</t>
  </si>
  <si>
    <t>C104222020087</t>
  </si>
  <si>
    <t>石巻市立稲井中学校</t>
  </si>
  <si>
    <t>石巻市真野字八の坪１１６</t>
  </si>
  <si>
    <t>9860002</t>
  </si>
  <si>
    <t>043560</t>
  </si>
  <si>
    <t>C104222020096</t>
  </si>
  <si>
    <t>石巻市立飯野川中学校</t>
  </si>
  <si>
    <t>石巻市相野谷字旧会所前３４</t>
  </si>
  <si>
    <t>9860101</t>
  </si>
  <si>
    <t>043704</t>
  </si>
  <si>
    <t>C104222020103</t>
  </si>
  <si>
    <t>石巻市立桃生中学校</t>
  </si>
  <si>
    <t>石巻市桃生町寺崎字植立２０</t>
  </si>
  <si>
    <t>9860314</t>
  </si>
  <si>
    <t>043721</t>
  </si>
  <si>
    <t>C104222020112</t>
  </si>
  <si>
    <t>石巻市立河北中学校</t>
  </si>
  <si>
    <t>石巻市小船越字山畑２５０</t>
  </si>
  <si>
    <t>9860132</t>
  </si>
  <si>
    <t>043772</t>
  </si>
  <si>
    <t>C104222020121</t>
  </si>
  <si>
    <t>石巻市立山下中学校</t>
  </si>
  <si>
    <t>石巻市貞山５－３－２</t>
  </si>
  <si>
    <t>9860851</t>
  </si>
  <si>
    <t>043773</t>
  </si>
  <si>
    <t>C104222020130</t>
  </si>
  <si>
    <t>石巻市立北上中学校</t>
  </si>
  <si>
    <t>石巻市北上町十三浜字小田９３－１</t>
  </si>
  <si>
    <t>9860201</t>
  </si>
  <si>
    <t>043792</t>
  </si>
  <si>
    <t>C104222020149</t>
  </si>
  <si>
    <t>石巻市立河南東中学校</t>
  </si>
  <si>
    <t>石巻市須江字糠塚３－３</t>
  </si>
  <si>
    <t>9871221</t>
  </si>
  <si>
    <t>043794</t>
  </si>
  <si>
    <t>石巻市立河南西中学校</t>
  </si>
  <si>
    <t>石巻市北村字小崎一３７－２</t>
  </si>
  <si>
    <t>9871103</t>
  </si>
  <si>
    <t>043795</t>
  </si>
  <si>
    <t>C104222020167</t>
  </si>
  <si>
    <t>石巻市立青葉中学校</t>
  </si>
  <si>
    <t>石巻市門脇字一番谷地５１－１０</t>
  </si>
  <si>
    <t>9860853</t>
  </si>
  <si>
    <t>043796</t>
  </si>
  <si>
    <t>C104222020176</t>
  </si>
  <si>
    <t>石巻市立万石浦中学校</t>
  </si>
  <si>
    <t>石巻市流留字七勺２１</t>
  </si>
  <si>
    <t>9862103</t>
  </si>
  <si>
    <t>043807</t>
  </si>
  <si>
    <t>C104222020185</t>
  </si>
  <si>
    <t>石巻市立牡鹿中学校</t>
  </si>
  <si>
    <t>石巻市鮎川浜鬼形山１－２４</t>
  </si>
  <si>
    <t>9862523</t>
  </si>
  <si>
    <t>043826</t>
  </si>
  <si>
    <t>C104222020194</t>
  </si>
  <si>
    <t>石巻市立雄勝中学校</t>
  </si>
  <si>
    <t>石巻市雄勝町大浜字小滝浜２－２</t>
  </si>
  <si>
    <t>9861302</t>
  </si>
  <si>
    <t>043834</t>
  </si>
  <si>
    <t>C104222030012</t>
  </si>
  <si>
    <t>塩竈市立第一中学校</t>
  </si>
  <si>
    <t>塩竈市みのが丘３－１</t>
  </si>
  <si>
    <t>9850073</t>
  </si>
  <si>
    <t>043561</t>
  </si>
  <si>
    <t>塩竈市立第二中学校</t>
  </si>
  <si>
    <t>塩竈市楓町２－１０－１</t>
  </si>
  <si>
    <t>9850084</t>
  </si>
  <si>
    <t>043562</t>
  </si>
  <si>
    <t>C104222030030</t>
  </si>
  <si>
    <t>塩竈市立第三中学校</t>
  </si>
  <si>
    <t>多賀城市笠神２－１－１</t>
  </si>
  <si>
    <t>9850831</t>
  </si>
  <si>
    <t>043563</t>
  </si>
  <si>
    <t>C104222030049</t>
  </si>
  <si>
    <t>塩竈市立玉川中学校</t>
  </si>
  <si>
    <t>塩竈市権現堂１９－１</t>
  </si>
  <si>
    <t>9850064</t>
  </si>
  <si>
    <t>043564</t>
  </si>
  <si>
    <t>C104222030058</t>
  </si>
  <si>
    <t>塩竈市立浦戸中学校</t>
  </si>
  <si>
    <t>塩竈市浦戸野々島字馬越８</t>
  </si>
  <si>
    <t>9850193</t>
  </si>
  <si>
    <t>043565</t>
  </si>
  <si>
    <t>C104222050017</t>
  </si>
  <si>
    <t>気仙沼市立気仙沼中学校</t>
  </si>
  <si>
    <t>気仙沼市笹が陣４－１</t>
  </si>
  <si>
    <t>9880073</t>
  </si>
  <si>
    <t>043573</t>
  </si>
  <si>
    <t>気仙沼市立松岩中学校</t>
  </si>
  <si>
    <t>気仙沼市松崎柳沢１８６</t>
  </si>
  <si>
    <t>9880141</t>
  </si>
  <si>
    <t>043574</t>
  </si>
  <si>
    <t>C104222050035</t>
  </si>
  <si>
    <t>気仙沼市立鹿折中学校</t>
  </si>
  <si>
    <t>気仙沼市大峠山１－２６３</t>
  </si>
  <si>
    <t>9880812</t>
  </si>
  <si>
    <t>043575</t>
  </si>
  <si>
    <t>気仙沼市立階上中学校</t>
  </si>
  <si>
    <t>気仙沼市長磯中原１２５</t>
  </si>
  <si>
    <t>9880238</t>
  </si>
  <si>
    <t>043576</t>
  </si>
  <si>
    <t>C104222050062</t>
  </si>
  <si>
    <t>気仙沼市立津谷中学校</t>
  </si>
  <si>
    <t>気仙沼市本吉町津谷桜子２</t>
  </si>
  <si>
    <t>9880341</t>
  </si>
  <si>
    <t>043739</t>
  </si>
  <si>
    <t>C104222050071</t>
  </si>
  <si>
    <t>気仙沼市立大谷中学校</t>
  </si>
  <si>
    <t>気仙沼市本吉町三島６０－４</t>
  </si>
  <si>
    <t>9880273</t>
  </si>
  <si>
    <t>043741</t>
  </si>
  <si>
    <t>C104222050080</t>
  </si>
  <si>
    <t>気仙沼市立唐桑中学校</t>
  </si>
  <si>
    <t>気仙沼市唐桑町北中１３０</t>
  </si>
  <si>
    <t>9880541</t>
  </si>
  <si>
    <t>043742</t>
  </si>
  <si>
    <t>C104222050099</t>
  </si>
  <si>
    <t>気仙沼市立条南中学校</t>
  </si>
  <si>
    <t>気仙沼市田中前４－８</t>
  </si>
  <si>
    <t>9880053</t>
  </si>
  <si>
    <t>043760</t>
  </si>
  <si>
    <t>C104222050106</t>
  </si>
  <si>
    <t>気仙沼市立面瀬中学校</t>
  </si>
  <si>
    <t>気仙沼市岩月寺沢４４</t>
  </si>
  <si>
    <t>9880206</t>
  </si>
  <si>
    <t>043799</t>
  </si>
  <si>
    <t>C104222050115</t>
  </si>
  <si>
    <t>気仙沼市立新月中学校</t>
  </si>
  <si>
    <t>気仙沼市字切通１００</t>
  </si>
  <si>
    <t>9880822</t>
  </si>
  <si>
    <t>043814</t>
  </si>
  <si>
    <t>C104222060015</t>
  </si>
  <si>
    <t>白石市立白石中学校</t>
  </si>
  <si>
    <t>白石市南町１－２－７９</t>
  </si>
  <si>
    <t>9890248</t>
  </si>
  <si>
    <t>043580</t>
  </si>
  <si>
    <t>白石市立福岡中学校公立刈田綜合病院分校</t>
  </si>
  <si>
    <t>白石市福岡蔵本字下原沖３６</t>
  </si>
  <si>
    <t>9890231</t>
  </si>
  <si>
    <t>043581</t>
  </si>
  <si>
    <t>白石市立福岡中学校</t>
  </si>
  <si>
    <t>白石市福岡長袋山ノ下２５</t>
  </si>
  <si>
    <t>9890232</t>
  </si>
  <si>
    <t>043585</t>
  </si>
  <si>
    <t>C104222060042</t>
  </si>
  <si>
    <t>白石市立小原中学校</t>
  </si>
  <si>
    <t>白石市小原字伊勢原道上１</t>
  </si>
  <si>
    <t>9890233</t>
  </si>
  <si>
    <t>043586</t>
  </si>
  <si>
    <t>C104222060051</t>
  </si>
  <si>
    <t>白石市立東中学校</t>
  </si>
  <si>
    <t>白石市大鷹沢三沢字熊野堂６－３</t>
  </si>
  <si>
    <t>9890213</t>
  </si>
  <si>
    <t>043790</t>
  </si>
  <si>
    <t>C104222070013</t>
  </si>
  <si>
    <t>名取市立増田中学校</t>
  </si>
  <si>
    <t>名取市増田字柳田２３０</t>
  </si>
  <si>
    <t>9811224</t>
  </si>
  <si>
    <t>043587</t>
  </si>
  <si>
    <t>C104222070022</t>
  </si>
  <si>
    <t>名取市立第一中学校</t>
  </si>
  <si>
    <t>名取市小山１－８－１</t>
  </si>
  <si>
    <t>9811233</t>
  </si>
  <si>
    <t>043590</t>
  </si>
  <si>
    <t>C104222070031</t>
  </si>
  <si>
    <t>名取市立第二中学校</t>
  </si>
  <si>
    <t>名取市高舘吉田字吉合９０</t>
  </si>
  <si>
    <t>9811242</t>
  </si>
  <si>
    <t>043771</t>
  </si>
  <si>
    <t>C104222070040</t>
  </si>
  <si>
    <t>名取市立みどり台中学校</t>
  </si>
  <si>
    <t>名取市みどり台１－４</t>
  </si>
  <si>
    <t>9811247</t>
  </si>
  <si>
    <t>043813</t>
  </si>
  <si>
    <t>C104222080011</t>
  </si>
  <si>
    <t>角田市立角田中学校</t>
  </si>
  <si>
    <t>角田市角田字牛舘１－２</t>
  </si>
  <si>
    <t>9811505</t>
  </si>
  <si>
    <t>043591</t>
  </si>
  <si>
    <t>C104222080039</t>
  </si>
  <si>
    <t>角田市立北角田中学校</t>
  </si>
  <si>
    <t>角田市江尻字前原５０</t>
  </si>
  <si>
    <t>9811521</t>
  </si>
  <si>
    <t>043593</t>
  </si>
  <si>
    <t>C104222090019</t>
  </si>
  <si>
    <t>多賀城市立多賀城中学校</t>
  </si>
  <si>
    <t>多賀城市鶴ヶ谷１－９－１</t>
  </si>
  <si>
    <t>9850841</t>
  </si>
  <si>
    <t>043627</t>
  </si>
  <si>
    <t>C104222090028</t>
  </si>
  <si>
    <t>多賀城市立第二中学校</t>
  </si>
  <si>
    <t>多賀城市南宮字八幡１７０</t>
  </si>
  <si>
    <t>9850851</t>
  </si>
  <si>
    <t>043758</t>
  </si>
  <si>
    <t>C104222090037</t>
  </si>
  <si>
    <t>多賀城市立東豊中学校</t>
  </si>
  <si>
    <t>多賀城市笠神５－４－１</t>
  </si>
  <si>
    <t>043787</t>
  </si>
  <si>
    <t>C104222090046</t>
  </si>
  <si>
    <t>多賀城市立高崎中学校</t>
  </si>
  <si>
    <t>多賀城市高崎２－２５－１</t>
  </si>
  <si>
    <t>9850862</t>
  </si>
  <si>
    <t>043808</t>
  </si>
  <si>
    <t>C104222110015</t>
  </si>
  <si>
    <t>岩沼市立岩沼中学校</t>
  </si>
  <si>
    <t>岩沼市桑原４－８－１</t>
  </si>
  <si>
    <t>9892445</t>
  </si>
  <si>
    <t>043621</t>
  </si>
  <si>
    <t>C104222110024</t>
  </si>
  <si>
    <t>岩沼市立岩沼北中学校</t>
  </si>
  <si>
    <t>岩沼市相の原２－３－１</t>
  </si>
  <si>
    <t>9892431</t>
  </si>
  <si>
    <t>043622</t>
  </si>
  <si>
    <t>C104222110033</t>
  </si>
  <si>
    <t>岩沼市立玉浦中学校</t>
  </si>
  <si>
    <t>岩沼市恵み野２－４－１</t>
  </si>
  <si>
    <t>9892429</t>
  </si>
  <si>
    <t>043623</t>
  </si>
  <si>
    <t>C104222110042</t>
  </si>
  <si>
    <t>岩沼市立岩沼西中学校</t>
  </si>
  <si>
    <t>岩沼市三色吉字竹１１</t>
  </si>
  <si>
    <t>9892464</t>
  </si>
  <si>
    <t>043784</t>
  </si>
  <si>
    <t>C104222120013</t>
  </si>
  <si>
    <t>登米市立佐沼中学校</t>
  </si>
  <si>
    <t>登米市迫町佐沼字沼向４</t>
  </si>
  <si>
    <t>9870511</t>
  </si>
  <si>
    <t>043691</t>
  </si>
  <si>
    <t>C104222120022</t>
  </si>
  <si>
    <t>登米市立新田中学校</t>
  </si>
  <si>
    <t>登米市迫町新田字山居３７－１</t>
  </si>
  <si>
    <t>9894601</t>
  </si>
  <si>
    <t>043692</t>
  </si>
  <si>
    <t>C104222120031</t>
  </si>
  <si>
    <t>登米市立登米中学校</t>
  </si>
  <si>
    <t>登米市登米町大字日根牛小川向１０</t>
  </si>
  <si>
    <t>9870703</t>
  </si>
  <si>
    <t>043694</t>
  </si>
  <si>
    <t>登米市立豊里中学校</t>
  </si>
  <si>
    <t>登米市豊里町上町裏１００</t>
  </si>
  <si>
    <t>9870362</t>
  </si>
  <si>
    <t>043700</t>
  </si>
  <si>
    <t>登米市立米山中学校</t>
  </si>
  <si>
    <t>登米市米山町西野字西小路２</t>
  </si>
  <si>
    <t>9870321</t>
  </si>
  <si>
    <t>043701</t>
  </si>
  <si>
    <t>C104222120068</t>
  </si>
  <si>
    <t>登米市立石越中学校</t>
  </si>
  <si>
    <t>登米市石越町南郷字矢作４８</t>
  </si>
  <si>
    <t>9894703</t>
  </si>
  <si>
    <t>043702</t>
  </si>
  <si>
    <t>C104222120077</t>
  </si>
  <si>
    <t>登米市立南方中学校</t>
  </si>
  <si>
    <t>登米市南方町西山成前２１－１</t>
  </si>
  <si>
    <t>9870401</t>
  </si>
  <si>
    <t>043703</t>
  </si>
  <si>
    <t>C104222120086</t>
  </si>
  <si>
    <t>登米市立中田中学校</t>
  </si>
  <si>
    <t>登米市中田町宝江黒沼字新西野７０</t>
  </si>
  <si>
    <t>9870621</t>
  </si>
  <si>
    <t>043754</t>
  </si>
  <si>
    <t>C104222120095</t>
  </si>
  <si>
    <t>登米市立津山中学校</t>
  </si>
  <si>
    <t>登米市津山町柳津字舘石６</t>
  </si>
  <si>
    <t>9860401</t>
  </si>
  <si>
    <t>043757</t>
  </si>
  <si>
    <t>C104222120102</t>
  </si>
  <si>
    <t>登米市立東和中学校</t>
  </si>
  <si>
    <t>登米市東和町米谷字細野３５</t>
  </si>
  <si>
    <t>9870902</t>
  </si>
  <si>
    <t>043759</t>
  </si>
  <si>
    <t>C104222130011</t>
  </si>
  <si>
    <t>栗原市立築館中学校</t>
  </si>
  <si>
    <t>栗原市築館高田２－８－１</t>
  </si>
  <si>
    <t>9872215</t>
  </si>
  <si>
    <t>043668</t>
  </si>
  <si>
    <t>C104222130020</t>
  </si>
  <si>
    <t>栗原市立若柳中学校</t>
  </si>
  <si>
    <t>栗原市若柳川南袋２５</t>
  </si>
  <si>
    <t>9895502</t>
  </si>
  <si>
    <t>043669</t>
  </si>
  <si>
    <t>C104222130048</t>
  </si>
  <si>
    <t>栗原市立志波姫中学校</t>
  </si>
  <si>
    <t>栗原市志波姫沼崎大谷地５－１</t>
  </si>
  <si>
    <t>9895615</t>
  </si>
  <si>
    <t>043690</t>
  </si>
  <si>
    <t>C104222130057</t>
  </si>
  <si>
    <t>栗原市立栗原西中学校</t>
  </si>
  <si>
    <t>栗原市一迫真坂字鶴町１２３</t>
  </si>
  <si>
    <t>9872308</t>
  </si>
  <si>
    <t>043828</t>
  </si>
  <si>
    <t>C104222130066</t>
  </si>
  <si>
    <t>栗原市立栗駒中学校</t>
  </si>
  <si>
    <t>栗原市栗駒中野大柳１００</t>
  </si>
  <si>
    <t>9895351</t>
  </si>
  <si>
    <t>043830</t>
  </si>
  <si>
    <t>C104222130075</t>
  </si>
  <si>
    <t>栗原市立栗原南中学校</t>
  </si>
  <si>
    <t>栗原市瀬峰下田２－１</t>
  </si>
  <si>
    <t>9894521</t>
  </si>
  <si>
    <t>043835</t>
  </si>
  <si>
    <t>C104222140019</t>
  </si>
  <si>
    <t>東松島市立矢本第一中学校</t>
  </si>
  <si>
    <t>東松島市小松字上浮足１９４</t>
  </si>
  <si>
    <t>9810504</t>
  </si>
  <si>
    <t>043708</t>
  </si>
  <si>
    <t>C104222140028</t>
  </si>
  <si>
    <t>東松島市立矢本第二中学校</t>
  </si>
  <si>
    <t>東松島市赤井字川前一１６－１</t>
  </si>
  <si>
    <t>9810501</t>
  </si>
  <si>
    <t>043709</t>
  </si>
  <si>
    <t>C104222140037</t>
  </si>
  <si>
    <t>東松島市立鳴瀬未来中学校</t>
  </si>
  <si>
    <t>東松島市野蒜字上野蒜２３２</t>
  </si>
  <si>
    <t>9810411</t>
  </si>
  <si>
    <t>043831</t>
  </si>
  <si>
    <t>C104222150016</t>
  </si>
  <si>
    <t>大崎市立古川中学校</t>
  </si>
  <si>
    <t>大崎市古川ニノ構７－５４</t>
  </si>
  <si>
    <t>9896152</t>
  </si>
  <si>
    <t>043566</t>
  </si>
  <si>
    <t>C104222150025</t>
  </si>
  <si>
    <t>大崎市立古川北中学校</t>
  </si>
  <si>
    <t>大崎市古川荒谷字権現山５</t>
  </si>
  <si>
    <t>9896252</t>
  </si>
  <si>
    <t>043595</t>
  </si>
  <si>
    <t>C104222150043</t>
  </si>
  <si>
    <t>大崎市立松山中学校</t>
  </si>
  <si>
    <t>大崎市松山千石字新広岡台１５０</t>
  </si>
  <si>
    <t>9871304</t>
  </si>
  <si>
    <t>043651</t>
  </si>
  <si>
    <t>C104222150052</t>
  </si>
  <si>
    <t>大崎市立三本木中学校</t>
  </si>
  <si>
    <t>大崎市三本木字鹿野沢７８－２</t>
  </si>
  <si>
    <t>9896321</t>
  </si>
  <si>
    <t>043652</t>
  </si>
  <si>
    <t>大崎市立鹿島台中学校</t>
  </si>
  <si>
    <t>大崎市鹿島台平渡字狸沢５０</t>
  </si>
  <si>
    <t>9894103</t>
  </si>
  <si>
    <t>043653</t>
  </si>
  <si>
    <t>C104222150070</t>
  </si>
  <si>
    <t>大崎市立田尻中学校</t>
  </si>
  <si>
    <t>大崎市田尻沼部字早稲田１５</t>
  </si>
  <si>
    <t>9894308</t>
  </si>
  <si>
    <t>043751</t>
  </si>
  <si>
    <t>C104222150089</t>
  </si>
  <si>
    <t>大崎市立古川東中学校</t>
  </si>
  <si>
    <t>大崎市古川旭４－５－１</t>
  </si>
  <si>
    <t>9896117</t>
  </si>
  <si>
    <t>043764</t>
  </si>
  <si>
    <t>C104222150098</t>
  </si>
  <si>
    <t>大崎市立岩出山中学校</t>
  </si>
  <si>
    <t>大崎市岩出山字松沢２０２－１</t>
  </si>
  <si>
    <t>9896461</t>
  </si>
  <si>
    <t>043811</t>
  </si>
  <si>
    <t>C104222150105</t>
  </si>
  <si>
    <t>大崎市立古川南中学校</t>
  </si>
  <si>
    <t>大崎市古川穂波３－６－４７</t>
  </si>
  <si>
    <t>9896136</t>
  </si>
  <si>
    <t>043821</t>
  </si>
  <si>
    <t>C104222160014</t>
  </si>
  <si>
    <t>富谷市立富谷中学校</t>
  </si>
  <si>
    <t>富谷市穀田字土間沢１－９</t>
  </si>
  <si>
    <t>9813327</t>
  </si>
  <si>
    <t>043643</t>
  </si>
  <si>
    <t>C104222160023</t>
  </si>
  <si>
    <t>富谷市立富谷第二中学校</t>
  </si>
  <si>
    <t>富谷市あけの平３－８６</t>
  </si>
  <si>
    <t>9813361</t>
  </si>
  <si>
    <t>043776</t>
  </si>
  <si>
    <t>C104222160032</t>
  </si>
  <si>
    <t>富谷市立東向陽台中学校</t>
  </si>
  <si>
    <t>富谷市明石台１－１４</t>
  </si>
  <si>
    <t>9813332</t>
  </si>
  <si>
    <t>043785</t>
  </si>
  <si>
    <t>富谷市立日吉台中学校</t>
  </si>
  <si>
    <t>富谷市日吉台３－１９－２</t>
  </si>
  <si>
    <t>9813362</t>
  </si>
  <si>
    <t>043805</t>
  </si>
  <si>
    <t>C104222160050</t>
  </si>
  <si>
    <t>富谷市立成田中学校</t>
  </si>
  <si>
    <t>富谷市成田３－３４－１</t>
  </si>
  <si>
    <t>9813341</t>
  </si>
  <si>
    <t>043819</t>
  </si>
  <si>
    <t>C104223010014</t>
  </si>
  <si>
    <t>蔵王町立宮中学校</t>
  </si>
  <si>
    <t>刈田郡蔵王町宮字馬飼１６</t>
  </si>
  <si>
    <t>9890701</t>
  </si>
  <si>
    <t>043597</t>
  </si>
  <si>
    <t>C104223010023</t>
  </si>
  <si>
    <t>蔵王町立遠刈田中学校</t>
  </si>
  <si>
    <t>刈田郡蔵王町遠刈田温泉字小妻坂山１６</t>
  </si>
  <si>
    <t>9890916</t>
  </si>
  <si>
    <t>043598</t>
  </si>
  <si>
    <t>C104223010032</t>
  </si>
  <si>
    <t>蔵王町立円田中学校</t>
  </si>
  <si>
    <t>刈田郡蔵王町大字平沢字伊原沢下２３</t>
  </si>
  <si>
    <t>9890831</t>
  </si>
  <si>
    <t>043599</t>
  </si>
  <si>
    <t>C104223020012</t>
  </si>
  <si>
    <t>七ヶ宿町立七ヶ宿中学校</t>
  </si>
  <si>
    <t>刈田郡七ヶ宿町字瀬見原１</t>
  </si>
  <si>
    <t>9890529</t>
  </si>
  <si>
    <t>043600</t>
  </si>
  <si>
    <t>C104223210012</t>
  </si>
  <si>
    <t>大河原町立大河原中学校</t>
  </si>
  <si>
    <t>柴田郡大河原町字東１</t>
  </si>
  <si>
    <t>9891247</t>
  </si>
  <si>
    <t>043602</t>
  </si>
  <si>
    <t>C104223210021</t>
  </si>
  <si>
    <t>大河原町立金ケ瀬中学校</t>
  </si>
  <si>
    <t>柴田郡大河原町金ヶ瀬字原７４</t>
  </si>
  <si>
    <t>9891224</t>
  </si>
  <si>
    <t>043603</t>
  </si>
  <si>
    <t>C104223220010</t>
  </si>
  <si>
    <t>村田町立村田第一中学校</t>
  </si>
  <si>
    <t>柴田郡村田町大字村田字七小路９２</t>
  </si>
  <si>
    <t>9891305</t>
  </si>
  <si>
    <t>043606</t>
  </si>
  <si>
    <t>C104223220029</t>
  </si>
  <si>
    <t>村田町立村田第二中学校</t>
  </si>
  <si>
    <t>柴田郡村田町大字沼辺字二丁町３２</t>
  </si>
  <si>
    <t>9891321</t>
  </si>
  <si>
    <t>043607</t>
  </si>
  <si>
    <t>C104223230018</t>
  </si>
  <si>
    <t>柴田町立槻木中学校</t>
  </si>
  <si>
    <t>柴田郡柴田町槻木東２－３－１</t>
  </si>
  <si>
    <t>9891757</t>
  </si>
  <si>
    <t>043604</t>
  </si>
  <si>
    <t>C104223230027</t>
  </si>
  <si>
    <t>柴田町立船岡中学校</t>
  </si>
  <si>
    <t>柴田郡柴田町船岡字七作２６</t>
  </si>
  <si>
    <t>9891606</t>
  </si>
  <si>
    <t>043605</t>
  </si>
  <si>
    <t>C104223230036</t>
  </si>
  <si>
    <t>柴田町立船迫中学校</t>
  </si>
  <si>
    <t>柴田郡柴田町西船迫４－１－２</t>
  </si>
  <si>
    <t>9891622</t>
  </si>
  <si>
    <t>043786</t>
  </si>
  <si>
    <t>C104223240016</t>
  </si>
  <si>
    <t>川崎町立川崎中学校</t>
  </si>
  <si>
    <t>柴田郡川崎町大字前川字伊勢原１２</t>
  </si>
  <si>
    <t>9891501</t>
  </si>
  <si>
    <t>043608</t>
  </si>
  <si>
    <t>C104223240025</t>
  </si>
  <si>
    <t>川崎町立富岡中学校</t>
  </si>
  <si>
    <t>柴田郡川崎町大字支倉字落田郷山８－３</t>
  </si>
  <si>
    <t>9891507</t>
  </si>
  <si>
    <t>043609</t>
  </si>
  <si>
    <t>C104223410010</t>
  </si>
  <si>
    <t>丸森町立丸森中学校</t>
  </si>
  <si>
    <t>伊具郡丸森町字田町南２４－２</t>
  </si>
  <si>
    <t>9812167</t>
  </si>
  <si>
    <t>043829</t>
  </si>
  <si>
    <t>C104223610018</t>
  </si>
  <si>
    <t>亘理町立亘理中学校</t>
  </si>
  <si>
    <t>亘理郡亘理町沼頭１</t>
  </si>
  <si>
    <t>9892361</t>
  </si>
  <si>
    <t>043615</t>
  </si>
  <si>
    <t>亘理町立荒浜中学校</t>
  </si>
  <si>
    <t>亘理郡亘理町荒浜字東木倉７０－１</t>
  </si>
  <si>
    <t>9892311</t>
  </si>
  <si>
    <t>043616</t>
  </si>
  <si>
    <t>C104223610036</t>
  </si>
  <si>
    <t>亘理町立吉田中学校</t>
  </si>
  <si>
    <t>亘理郡亘理町吉田字松元２３８－１４</t>
  </si>
  <si>
    <t>9892331</t>
  </si>
  <si>
    <t>043617</t>
  </si>
  <si>
    <t>C104223610045</t>
  </si>
  <si>
    <t>亘理町立逢隈中学校</t>
  </si>
  <si>
    <t>亘理郡亘理町逢隈牛袋字南西河原２－６</t>
  </si>
  <si>
    <t>9892302</t>
  </si>
  <si>
    <t>043618</t>
  </si>
  <si>
    <t>亘理郡山元町山寺字畑中２９</t>
  </si>
  <si>
    <t>9892201</t>
  </si>
  <si>
    <t>C104224010012</t>
  </si>
  <si>
    <t>松島町立松島中学校</t>
  </si>
  <si>
    <t>宮城郡松島町高城字三居山一６－１</t>
  </si>
  <si>
    <t>9810215</t>
  </si>
  <si>
    <t>043626</t>
  </si>
  <si>
    <t>C104224040016</t>
  </si>
  <si>
    <t>七ヶ浜町立七ヶ浜中学校</t>
  </si>
  <si>
    <t>宮城郡七ヶ浜町吉田浜字小浜７</t>
  </si>
  <si>
    <t>9850802</t>
  </si>
  <si>
    <t>043630</t>
  </si>
  <si>
    <t>C104224040025</t>
  </si>
  <si>
    <t>七ヶ浜町立向洋中学校</t>
  </si>
  <si>
    <t>宮城郡七ヶ浜町遠山１－９－１８</t>
  </si>
  <si>
    <t>9850823</t>
  </si>
  <si>
    <t>043800</t>
  </si>
  <si>
    <t>C104224060011</t>
  </si>
  <si>
    <t>利府町立利府中学校</t>
  </si>
  <si>
    <t>宮城郡利府町森郷字古戸６</t>
  </si>
  <si>
    <t>9810103</t>
  </si>
  <si>
    <t>043635</t>
  </si>
  <si>
    <t>C104224060020</t>
  </si>
  <si>
    <t>利府町立しらかし台中学校</t>
  </si>
  <si>
    <t>宮城郡利府町しらかし台２－６</t>
  </si>
  <si>
    <t>9810134</t>
  </si>
  <si>
    <t>043804</t>
  </si>
  <si>
    <t>C104224060039</t>
  </si>
  <si>
    <t>利府町立利府西中学校</t>
  </si>
  <si>
    <t>宮城郡利府町菅谷字新洞風１７</t>
  </si>
  <si>
    <t>9810122</t>
  </si>
  <si>
    <t>043816</t>
  </si>
  <si>
    <t>C104224210010</t>
  </si>
  <si>
    <t>大和町立宮床中学校</t>
  </si>
  <si>
    <t>黒川郡大和町宮床字四辻１３－７</t>
  </si>
  <si>
    <t>9813624</t>
  </si>
  <si>
    <t>043637</t>
  </si>
  <si>
    <t>大和町立大和中学校</t>
  </si>
  <si>
    <t>黒川郡大和町吉岡字権現堂２５</t>
  </si>
  <si>
    <t>9813621</t>
  </si>
  <si>
    <t>043823</t>
  </si>
  <si>
    <t>C104224220018</t>
  </si>
  <si>
    <t>大郷町立大郷中学校</t>
  </si>
  <si>
    <t>黒川郡大郷町粕川字東長崎３</t>
  </si>
  <si>
    <t>9813502</t>
  </si>
  <si>
    <t>043824</t>
  </si>
  <si>
    <t>C104224240014</t>
  </si>
  <si>
    <t>大衡村立大衡中学校</t>
  </si>
  <si>
    <t>黒川郡大衡村大衡字柧木１４５－１</t>
  </si>
  <si>
    <t>9813602</t>
  </si>
  <si>
    <t>043644</t>
  </si>
  <si>
    <t>C104224450019</t>
  </si>
  <si>
    <t>加美町立中新田中学校</t>
  </si>
  <si>
    <t>加美郡加美町字一本杉１２</t>
  </si>
  <si>
    <t>9814262</t>
  </si>
  <si>
    <t>043645</t>
  </si>
  <si>
    <t>C104225010019</t>
  </si>
  <si>
    <t>涌谷町立涌谷中学校</t>
  </si>
  <si>
    <t>遠田郡涌谷町涌谷字内林１－１０</t>
  </si>
  <si>
    <t>9870121</t>
  </si>
  <si>
    <t>043833</t>
  </si>
  <si>
    <t>C104225810011</t>
  </si>
  <si>
    <t>女川町立女川中学校</t>
  </si>
  <si>
    <t>9862265</t>
  </si>
  <si>
    <t>043832</t>
  </si>
  <si>
    <t>C104226060016</t>
  </si>
  <si>
    <t>南三陸町立志津川中学校</t>
  </si>
  <si>
    <t>本吉郡南三陸町志津川字助作１－１</t>
  </si>
  <si>
    <t>9860754</t>
  </si>
  <si>
    <t>043733</t>
  </si>
  <si>
    <t>C104226060025</t>
  </si>
  <si>
    <t>南三陸町立歌津中学校</t>
  </si>
  <si>
    <t>本吉郡南三陸町歌津字伊里前１２３</t>
  </si>
  <si>
    <t>9880453</t>
  </si>
  <si>
    <t>043744</t>
  </si>
  <si>
    <t>C104391010019</t>
  </si>
  <si>
    <t>3</t>
  </si>
  <si>
    <t>尚絅学院中学校</t>
  </si>
  <si>
    <t>仙台市青葉区八幡１－９－２７</t>
  </si>
  <si>
    <t>043543</t>
  </si>
  <si>
    <t>C104391010028</t>
  </si>
  <si>
    <t>宮城学院中学校</t>
  </si>
  <si>
    <t>仙台市青葉区桜ヶ丘９－１－１</t>
  </si>
  <si>
    <t>9818557</t>
  </si>
  <si>
    <t>043544</t>
  </si>
  <si>
    <t>C104391010037</t>
  </si>
  <si>
    <t>聖ドミニコ学院中学校</t>
  </si>
  <si>
    <t>仙台市青葉区角五郎２－２－１４</t>
  </si>
  <si>
    <t>9800874</t>
  </si>
  <si>
    <t>043548</t>
  </si>
  <si>
    <t>C104391020017</t>
  </si>
  <si>
    <t>仙台市宮城野区小鶴字高野１２３－１</t>
  </si>
  <si>
    <t>9838565</t>
  </si>
  <si>
    <t>043539</t>
  </si>
  <si>
    <t>C104391030015</t>
  </si>
  <si>
    <t>聖ウルスラ学院英智中学校</t>
  </si>
  <si>
    <t>仙台市若林区一本杉町１－２</t>
  </si>
  <si>
    <t>043547</t>
  </si>
  <si>
    <t>C104391050010</t>
  </si>
  <si>
    <t>仙台白百合学園中学校</t>
  </si>
  <si>
    <t>仙台市泉区紫山１－２－１</t>
  </si>
  <si>
    <t>9813205</t>
  </si>
  <si>
    <t>043542</t>
  </si>
  <si>
    <t>C104392150017</t>
  </si>
  <si>
    <t>古川学園中学校</t>
  </si>
  <si>
    <t>大崎市古川中里６－２－８</t>
  </si>
  <si>
    <t>9896143</t>
  </si>
  <si>
    <t>043825</t>
  </si>
  <si>
    <t>C204222070012</t>
  </si>
  <si>
    <t>C2</t>
  </si>
  <si>
    <t>名取市立閖上小中学校</t>
  </si>
  <si>
    <t>9811213</t>
  </si>
  <si>
    <t>04C011</t>
  </si>
  <si>
    <t>D204221010015</t>
  </si>
  <si>
    <t>D2</t>
  </si>
  <si>
    <t>仙台市立仙台青陵中等教育学校</t>
  </si>
  <si>
    <t>仙台市青葉区国見ケ丘７－１４４</t>
  </si>
  <si>
    <t>9893201</t>
  </si>
  <si>
    <t>049782</t>
  </si>
  <si>
    <t>仙台市宮城野区宮城野２－４－１</t>
  </si>
  <si>
    <t>049783</t>
  </si>
  <si>
    <t>E104110000010</t>
  </si>
  <si>
    <t>E1</t>
  </si>
  <si>
    <t>049901</t>
  </si>
  <si>
    <t>E104211010014</t>
  </si>
  <si>
    <t>宮城県立視覚支援学校</t>
  </si>
  <si>
    <t>仙台市青葉区上杉６－５－１</t>
  </si>
  <si>
    <t>049711</t>
  </si>
  <si>
    <t>E104211010023</t>
  </si>
  <si>
    <t>宮城県立拓桃支援学校</t>
  </si>
  <si>
    <t>仙台市青葉区落合４－３－１７－２</t>
  </si>
  <si>
    <t>9893126</t>
  </si>
  <si>
    <t>049916</t>
  </si>
  <si>
    <t>宮城県立小松島支援学校</t>
  </si>
  <si>
    <t>仙台市青葉区小松島新堤２－１</t>
  </si>
  <si>
    <t>9810906</t>
  </si>
  <si>
    <t>049934</t>
  </si>
  <si>
    <t>E104211040018</t>
  </si>
  <si>
    <t>宮城県立聴覚支援学校</t>
  </si>
  <si>
    <t>仙台市太白区八本松２－７－２９</t>
  </si>
  <si>
    <t>9820001</t>
  </si>
  <si>
    <t>049811</t>
  </si>
  <si>
    <t>E104211040027</t>
  </si>
  <si>
    <t>宮城県立西多賀支援学校</t>
  </si>
  <si>
    <t>仙台市太白区鈎取本町２－１１－１７</t>
  </si>
  <si>
    <t>9820805</t>
  </si>
  <si>
    <t>049917</t>
  </si>
  <si>
    <t>E104211050015</t>
  </si>
  <si>
    <t>宮城県立光明支援学校</t>
  </si>
  <si>
    <t>仙台市泉区南中山５－１－１</t>
  </si>
  <si>
    <t>049911</t>
  </si>
  <si>
    <t>宮城県立石巻支援学校</t>
  </si>
  <si>
    <t>石巻市蛇田字新立野４１０－１</t>
  </si>
  <si>
    <t>9860861</t>
  </si>
  <si>
    <t>049923</t>
  </si>
  <si>
    <t>E104212050013</t>
  </si>
  <si>
    <t>宮城県立気仙沼支援学校</t>
  </si>
  <si>
    <t>気仙沼市松崎柳沢２１６－７</t>
  </si>
  <si>
    <t>049926</t>
  </si>
  <si>
    <t>E104212060011</t>
  </si>
  <si>
    <t>宮城県立角田支援学校白石校</t>
  </si>
  <si>
    <t>049932</t>
  </si>
  <si>
    <t>宮城県立名取支援学校</t>
  </si>
  <si>
    <t>名取市高舘吉田字東真坂６－１１</t>
  </si>
  <si>
    <t>049927</t>
  </si>
  <si>
    <t>E104212080017</t>
  </si>
  <si>
    <t>宮城県立角田支援学校</t>
  </si>
  <si>
    <t>角田市島田字御蔵林２４－１</t>
  </si>
  <si>
    <t>9811503</t>
  </si>
  <si>
    <t>049921</t>
  </si>
  <si>
    <t>E104212120019</t>
  </si>
  <si>
    <t>宮城県立迫支援学校</t>
  </si>
  <si>
    <t>登米市迫町北方字大洞５９－１０</t>
  </si>
  <si>
    <t>9870513</t>
  </si>
  <si>
    <t>049930</t>
  </si>
  <si>
    <t>宮城県立金成支援学校</t>
  </si>
  <si>
    <t>栗原市金成沢辺小崎８７－１</t>
  </si>
  <si>
    <t>9895171</t>
  </si>
  <si>
    <t>049919</t>
  </si>
  <si>
    <t>E104212150012</t>
  </si>
  <si>
    <t>宮城県立古川支援学校</t>
  </si>
  <si>
    <t>大崎市古川飯川字熊野８７</t>
  </si>
  <si>
    <t>9896203</t>
  </si>
  <si>
    <t>049924</t>
  </si>
  <si>
    <t>E104213230014</t>
  </si>
  <si>
    <t>宮城県立船岡支援学校</t>
  </si>
  <si>
    <t>柴田郡柴田町船岡南２－３－１</t>
  </si>
  <si>
    <t>9891605</t>
  </si>
  <si>
    <t>049912</t>
  </si>
  <si>
    <t>E104213620012</t>
  </si>
  <si>
    <t>宮城県立山元支援学校</t>
  </si>
  <si>
    <t>亘理郡山元町高瀬字合戦原１００－２</t>
  </si>
  <si>
    <t>9892202</t>
  </si>
  <si>
    <t>049918</t>
  </si>
  <si>
    <t>E104214060017</t>
  </si>
  <si>
    <t>宮城県立利府支援学校</t>
  </si>
  <si>
    <t>宮城郡利府町沢乙字向山２６</t>
  </si>
  <si>
    <t>9810123</t>
  </si>
  <si>
    <t>049929</t>
  </si>
  <si>
    <t>E104221020011</t>
  </si>
  <si>
    <t>仙台市立鶴谷特別支援学校</t>
  </si>
  <si>
    <t>仙台市宮城野区鶴ヶ谷５－２２－１</t>
  </si>
  <si>
    <t>049920</t>
  </si>
  <si>
    <t>学校種</t>
    <rPh sb="0" eb="2">
      <t>ガッコウ</t>
    </rPh>
    <rPh sb="2" eb="3">
      <t>シュ</t>
    </rPh>
    <phoneticPr fontId="3"/>
  </si>
  <si>
    <t>都道府県番号</t>
    <rPh sb="0" eb="4">
      <t>トドウフケン</t>
    </rPh>
    <rPh sb="4" eb="6">
      <t>バンゴウ</t>
    </rPh>
    <phoneticPr fontId="3"/>
  </si>
  <si>
    <t>設置区分</t>
    <rPh sb="0" eb="2">
      <t>セッチ</t>
    </rPh>
    <rPh sb="2" eb="4">
      <t>クブン</t>
    </rPh>
    <phoneticPr fontId="3"/>
  </si>
  <si>
    <t>本分校</t>
    <rPh sb="0" eb="1">
      <t>ホン</t>
    </rPh>
    <rPh sb="1" eb="3">
      <t>ブンコウ</t>
    </rPh>
    <phoneticPr fontId="3"/>
  </si>
  <si>
    <t>学校所在地</t>
    <rPh sb="0" eb="2">
      <t>ガッコウ</t>
    </rPh>
    <rPh sb="2" eb="5">
      <t>ショザイチ</t>
    </rPh>
    <phoneticPr fontId="3"/>
  </si>
  <si>
    <t>郵便番号</t>
    <rPh sb="0" eb="2">
      <t>ユウビン</t>
    </rPh>
    <rPh sb="2" eb="4">
      <t>バンゴウ</t>
    </rPh>
    <phoneticPr fontId="3"/>
  </si>
  <si>
    <t>属性情報設定年月日</t>
    <rPh sb="0" eb="2">
      <t>ゾクセイ</t>
    </rPh>
    <rPh sb="2" eb="4">
      <t>ジョウホウ</t>
    </rPh>
    <rPh sb="4" eb="6">
      <t>セッテイ</t>
    </rPh>
    <rPh sb="6" eb="9">
      <t>ネンガッピ</t>
    </rPh>
    <phoneticPr fontId="3"/>
  </si>
  <si>
    <t>旧学校調査番号</t>
    <rPh sb="0" eb="1">
      <t>キュウ</t>
    </rPh>
    <rPh sb="1" eb="3">
      <t>ガッコウ</t>
    </rPh>
    <rPh sb="3" eb="5">
      <t>チョウサ</t>
    </rPh>
    <rPh sb="5" eb="7">
      <t>バンゴウ</t>
    </rPh>
    <phoneticPr fontId="3"/>
  </si>
  <si>
    <t>通称名</t>
    <rPh sb="0" eb="2">
      <t>ツウショウ</t>
    </rPh>
    <rPh sb="2" eb="3">
      <t>メイ</t>
    </rPh>
    <phoneticPr fontId="1"/>
  </si>
  <si>
    <t>４ケタ抽出</t>
    <rPh sb="3" eb="5">
      <t>チュウシュツ</t>
    </rPh>
    <phoneticPr fontId="1"/>
  </si>
  <si>
    <t>学校名</t>
    <rPh sb="0" eb="3">
      <t>ガッコウメイ</t>
    </rPh>
    <phoneticPr fontId="1"/>
  </si>
  <si>
    <t>7ﾍﾟｰｼﾞ</t>
    <phoneticPr fontId="1"/>
  </si>
  <si>
    <t>（県）
農　　業</t>
    <rPh sb="1" eb="2">
      <t>ケン</t>
    </rPh>
    <rPh sb="4" eb="5">
      <t>ノウ</t>
    </rPh>
    <rPh sb="7" eb="8">
      <t>ギョウ</t>
    </rPh>
    <phoneticPr fontId="1"/>
  </si>
  <si>
    <t>（県）
工　　業</t>
    <rPh sb="1" eb="2">
      <t>ケン</t>
    </rPh>
    <rPh sb="4" eb="5">
      <t>コウ</t>
    </rPh>
    <rPh sb="7" eb="8">
      <t>ギョウ</t>
    </rPh>
    <phoneticPr fontId="1"/>
  </si>
  <si>
    <t>（県）水産</t>
    <rPh sb="1" eb="2">
      <t>ケン</t>
    </rPh>
    <rPh sb="3" eb="4">
      <t>ミズ</t>
    </rPh>
    <rPh sb="4" eb="5">
      <t>サン</t>
    </rPh>
    <phoneticPr fontId="1"/>
  </si>
  <si>
    <t>日本
ウェルネス宮城</t>
    <rPh sb="0" eb="2">
      <t>ニホン</t>
    </rPh>
    <rPh sb="8" eb="10">
      <t>ミヤギ</t>
    </rPh>
    <phoneticPr fontId="1"/>
  </si>
  <si>
    <t>宮城県
第二工業</t>
    <rPh sb="0" eb="1">
      <t>ミヤ</t>
    </rPh>
    <rPh sb="1" eb="2">
      <t>シロ</t>
    </rPh>
    <rPh sb="2" eb="3">
      <t>ケン</t>
    </rPh>
    <rPh sb="4" eb="6">
      <t>ダイニ</t>
    </rPh>
    <rPh sb="6" eb="8">
      <t>コウギョウ</t>
    </rPh>
    <phoneticPr fontId="1"/>
  </si>
  <si>
    <t>支援学校仙台みらい高等学園</t>
    <rPh sb="0" eb="1">
      <t>シエン</t>
    </rPh>
    <rPh sb="1" eb="3">
      <t>ガッコウ</t>
    </rPh>
    <rPh sb="3" eb="5">
      <t>センダイ</t>
    </rPh>
    <rPh sb="8" eb="10">
      <t>コウトウ</t>
    </rPh>
    <rPh sb="10" eb="12">
      <t>ガクエン</t>
    </rPh>
    <phoneticPr fontId="1"/>
  </si>
  <si>
    <t>支援学校仙台みらい高等学園</t>
    <rPh sb="0" eb="4">
      <t>シエンガッコウ</t>
    </rPh>
    <rPh sb="4" eb="6">
      <t>センダイ</t>
    </rPh>
    <rPh sb="9" eb="13">
      <t>コウトウガクエン</t>
    </rPh>
    <phoneticPr fontId="1"/>
  </si>
  <si>
    <t>秀光コース</t>
    <rPh sb="0" eb="2">
      <t>シュウコウ</t>
    </rPh>
    <phoneticPr fontId="1"/>
  </si>
  <si>
    <t>924</t>
    <phoneticPr fontId="1"/>
  </si>
  <si>
    <t>特別進学/特別選抜</t>
    <rPh sb="0" eb="2">
      <t>トクベツ</t>
    </rPh>
    <rPh sb="2" eb="4">
      <t>シンガク</t>
    </rPh>
    <rPh sb="5" eb="7">
      <t>トクベツ</t>
    </rPh>
    <rPh sb="7" eb="9">
      <t>センバツ</t>
    </rPh>
    <phoneticPr fontId="1"/>
  </si>
  <si>
    <t>256</t>
    <phoneticPr fontId="1"/>
  </si>
  <si>
    <t>以外には入力できません(保護されています)。</t>
    <rPh sb="0" eb="2">
      <t>イガイ</t>
    </rPh>
    <rPh sb="4" eb="6">
      <t>ニュウリョク</t>
    </rPh>
    <rPh sb="12" eb="14">
      <t>ホゴ</t>
    </rPh>
    <phoneticPr fontId="1"/>
  </si>
  <si>
    <t>公立</t>
    <rPh sb="0" eb="1">
      <t>コウリツ</t>
    </rPh>
    <phoneticPr fontId="1"/>
  </si>
  <si>
    <t>私立</t>
    <rPh sb="0" eb="1">
      <t>シリツ</t>
    </rPh>
    <phoneticPr fontId="1"/>
  </si>
  <si>
    <t>私立</t>
    <phoneticPr fontId="1"/>
  </si>
  <si>
    <t>公立</t>
    <phoneticPr fontId="1"/>
  </si>
  <si>
    <r>
      <t>国立(</t>
    </r>
    <r>
      <rPr>
        <b/>
        <sz val="11"/>
        <color rgb="FFFF0000"/>
        <rFont val="ＭＳ 明朝"/>
        <family val="1"/>
        <charset val="128"/>
      </rPr>
      <t>国立高等専門学校を除く</t>
    </r>
    <r>
      <rPr>
        <b/>
        <sz val="11"/>
        <rFont val="ＭＳ 明朝"/>
        <family val="1"/>
        <charset val="128"/>
      </rPr>
      <t>)</t>
    </r>
    <rPh sb="0" eb="2">
      <t>コクリツ</t>
    </rPh>
    <rPh sb="3" eb="5">
      <t>コクリツ</t>
    </rPh>
    <rPh sb="5" eb="7">
      <t>コウトウ</t>
    </rPh>
    <rPh sb="7" eb="9">
      <t>センモン</t>
    </rPh>
    <rPh sb="9" eb="11">
      <t>ガッコウ</t>
    </rPh>
    <rPh sb="12" eb="13">
      <t>ノゾ</t>
    </rPh>
    <phoneticPr fontId="1"/>
  </si>
  <si>
    <t>国立</t>
    <rPh sb="0" eb="1">
      <t>コクリツ</t>
    </rPh>
    <phoneticPr fontId="1"/>
  </si>
  <si>
    <t>567</t>
    <phoneticPr fontId="1"/>
  </si>
  <si>
    <t>←統合先の学校で作成する場合</t>
    <rPh sb="1" eb="4">
      <t>トウゴウサキ</t>
    </rPh>
    <rPh sb="5" eb="7">
      <t>ガッコウ</t>
    </rPh>
    <rPh sb="8" eb="10">
      <t>サクセイ</t>
    </rPh>
    <rPh sb="12" eb="14">
      <t>バアイ</t>
    </rPh>
    <phoneticPr fontId="1"/>
  </si>
  <si>
    <t>電話番号欄：作成した学校の番号</t>
    <rPh sb="0" eb="5">
      <t>デンワバンゴウラン</t>
    </rPh>
    <rPh sb="6" eb="8">
      <t>サクセイ</t>
    </rPh>
    <rPh sb="10" eb="12">
      <t>ガッコウ</t>
    </rPh>
    <rPh sb="13" eb="15">
      <t>バンゴウ</t>
    </rPh>
    <phoneticPr fontId="1"/>
  </si>
  <si>
    <t>校長氏名欄：【統合】と記入</t>
    <rPh sb="0" eb="5">
      <t>コウチョウシメイラン</t>
    </rPh>
    <rPh sb="7" eb="9">
      <t>トウゴウ</t>
    </rPh>
    <rPh sb="11" eb="13">
      <t>キニュウ</t>
    </rPh>
    <phoneticPr fontId="1"/>
  </si>
  <si>
    <t>うち特別支援学級卒</t>
    <rPh sb="2" eb="4">
      <t>トクベツ</t>
    </rPh>
    <rPh sb="4" eb="6">
      <t>シエン</t>
    </rPh>
    <rPh sb="6" eb="8">
      <t>ガッキュウ</t>
    </rPh>
    <rPh sb="8" eb="9">
      <t>ソツ</t>
    </rPh>
    <phoneticPr fontId="1"/>
  </si>
  <si>
    <t>うち特別支援学級卒</t>
    <rPh sb="2" eb="9">
      <t>トクベツシエンガッキュウソツ</t>
    </rPh>
    <phoneticPr fontId="1"/>
  </si>
  <si>
    <t>男</t>
    <rPh sb="0" eb="1">
      <t>オトコ</t>
    </rPh>
    <phoneticPr fontId="1"/>
  </si>
  <si>
    <t>女</t>
    <rPh sb="0" eb="1">
      <t>オンナ</t>
    </rPh>
    <phoneticPr fontId="1"/>
  </si>
  <si>
    <t>定時制合計（オ＋カ）</t>
    <rPh sb="0" eb="2">
      <t>テイジ</t>
    </rPh>
    <rPh sb="2" eb="3">
      <t>セイ</t>
    </rPh>
    <rPh sb="3" eb="5">
      <t>ゴウケイ</t>
    </rPh>
    <phoneticPr fontId="1"/>
  </si>
  <si>
    <t>うち</t>
    <phoneticPr fontId="1"/>
  </si>
  <si>
    <t>コード</t>
    <phoneticPr fontId="1"/>
  </si>
  <si>
    <t>⑧　中等教育学校(後期課程)計(ケ+コ)</t>
    <rPh sb="2" eb="4">
      <t>チュウトウ</t>
    </rPh>
    <rPh sb="4" eb="6">
      <t>キョウイク</t>
    </rPh>
    <rPh sb="6" eb="8">
      <t>ガッコウ</t>
    </rPh>
    <rPh sb="9" eb="11">
      <t>コウキ</t>
    </rPh>
    <rPh sb="11" eb="13">
      <t>カテイ</t>
    </rPh>
    <rPh sb="14" eb="15">
      <t>ケイ</t>
    </rPh>
    <phoneticPr fontId="1"/>
  </si>
  <si>
    <t>うち特別支援学級卒</t>
    <rPh sb="2" eb="9">
      <t>トクベツシエンガッキュウソツ</t>
    </rPh>
    <phoneticPr fontId="1"/>
  </si>
  <si>
    <t>特支学級</t>
    <rPh sb="0" eb="2">
      <t>トクシ</t>
    </rPh>
    <rPh sb="2" eb="4">
      <t>ガッキュウ</t>
    </rPh>
    <phoneticPr fontId="1"/>
  </si>
  <si>
    <t>○提出前に以下をご確認ください。</t>
    <rPh sb="1" eb="3">
      <t>テイシュツ</t>
    </rPh>
    <rPh sb="3" eb="4">
      <t>マエ</t>
    </rPh>
    <rPh sb="5" eb="7">
      <t>イカ</t>
    </rPh>
    <rPh sb="9" eb="11">
      <t>カクニン</t>
    </rPh>
    <phoneticPr fontId="1"/>
  </si>
  <si>
    <t>校長氏名</t>
    <rPh sb="0" eb="2">
      <t>コウチョウ</t>
    </rPh>
    <rPh sb="2" eb="4">
      <t>シメイ</t>
    </rPh>
    <phoneticPr fontId="1"/>
  </si>
  <si>
    <t>記入者職・氏名</t>
    <rPh sb="0" eb="2">
      <t>キニュウ</t>
    </rPh>
    <rPh sb="2" eb="3">
      <t>シャ</t>
    </rPh>
    <rPh sb="3" eb="4">
      <t>ショク</t>
    </rPh>
    <rPh sb="5" eb="7">
      <t>シメイ</t>
    </rPh>
    <phoneticPr fontId="1"/>
  </si>
  <si>
    <t>うち特別支援学級卒業者数</t>
    <rPh sb="2" eb="4">
      <t>トクベツ</t>
    </rPh>
    <rPh sb="4" eb="6">
      <t>シエン</t>
    </rPh>
    <rPh sb="6" eb="8">
      <t>ガッキュウ</t>
    </rPh>
    <rPh sb="8" eb="11">
      <t>ソツギョウシャ</t>
    </rPh>
    <rPh sb="11" eb="12">
      <t>スウ</t>
    </rPh>
    <phoneticPr fontId="1"/>
  </si>
  <si>
    <t>卒業者数</t>
    <rPh sb="0" eb="3">
      <t>ソツギョウシャ</t>
    </rPh>
    <rPh sb="3" eb="4">
      <t>スウ</t>
    </rPh>
    <phoneticPr fontId="1"/>
  </si>
  <si>
    <t>※　電話番号の下四桁の誤りが見られますので御注意ください。</t>
    <rPh sb="2" eb="4">
      <t>デンワ</t>
    </rPh>
    <rPh sb="4" eb="6">
      <t>バンゴウ</t>
    </rPh>
    <rPh sb="7" eb="8">
      <t>シモ</t>
    </rPh>
    <rPh sb="8" eb="10">
      <t>ヨンケタ</t>
    </rPh>
    <rPh sb="11" eb="12">
      <t>アヤマ</t>
    </rPh>
    <rPh sb="14" eb="15">
      <t>ミ</t>
    </rPh>
    <rPh sb="21" eb="24">
      <t>ゴチュウイ</t>
    </rPh>
    <phoneticPr fontId="1"/>
  </si>
  <si>
    <t>※　統合先の学校で作成する場合は、電話番号欄：作成した学校の番号、校長氏名：【統合】と記載してください。</t>
    <rPh sb="2" eb="4">
      <t>トウゴウ</t>
    </rPh>
    <rPh sb="4" eb="5">
      <t>サキ</t>
    </rPh>
    <rPh sb="6" eb="8">
      <t>ガッコウ</t>
    </rPh>
    <rPh sb="9" eb="11">
      <t>サクセイ</t>
    </rPh>
    <rPh sb="13" eb="15">
      <t>バアイ</t>
    </rPh>
    <rPh sb="17" eb="19">
      <t>デンワ</t>
    </rPh>
    <rPh sb="19" eb="21">
      <t>バンゴウ</t>
    </rPh>
    <rPh sb="21" eb="22">
      <t>ラン</t>
    </rPh>
    <rPh sb="23" eb="25">
      <t>サクセイ</t>
    </rPh>
    <rPh sb="27" eb="29">
      <t>ガッコウ</t>
    </rPh>
    <rPh sb="30" eb="32">
      <t>バンゴウ</t>
    </rPh>
    <rPh sb="33" eb="35">
      <t>コウチョウ</t>
    </rPh>
    <rPh sb="35" eb="37">
      <t>シメイ</t>
    </rPh>
    <rPh sb="39" eb="41">
      <t>トウゴウ</t>
    </rPh>
    <rPh sb="43" eb="45">
      <t>キサイ</t>
    </rPh>
    <phoneticPr fontId="1"/>
  </si>
  <si>
    <t>※　記入者は内容の確認に応じられる実務担当者を記載してください。</t>
    <rPh sb="2" eb="4">
      <t>キニュウ</t>
    </rPh>
    <rPh sb="4" eb="5">
      <t>シャ</t>
    </rPh>
    <rPh sb="6" eb="8">
      <t>ナイヨウ</t>
    </rPh>
    <rPh sb="9" eb="11">
      <t>カクニン</t>
    </rPh>
    <rPh sb="12" eb="13">
      <t>オウ</t>
    </rPh>
    <rPh sb="17" eb="19">
      <t>ジツム</t>
    </rPh>
    <rPh sb="19" eb="22">
      <t>タントウシャ</t>
    </rPh>
    <rPh sb="23" eb="25">
      <t>キサイ</t>
    </rPh>
    <phoneticPr fontId="1"/>
  </si>
  <si>
    <t>全日制高校</t>
    <rPh sb="0" eb="3">
      <t>ゼンニチセイ</t>
    </rPh>
    <rPh sb="3" eb="5">
      <t>コウコウ</t>
    </rPh>
    <phoneticPr fontId="1"/>
  </si>
  <si>
    <t>定時制高校</t>
    <rPh sb="0" eb="3">
      <t>テイジセイ</t>
    </rPh>
    <rPh sb="3" eb="5">
      <t>コウコウ</t>
    </rPh>
    <phoneticPr fontId="1"/>
  </si>
  <si>
    <t>通信制高校</t>
    <rPh sb="0" eb="3">
      <t>ツウシンセイ</t>
    </rPh>
    <rPh sb="3" eb="5">
      <t>コウコウ</t>
    </rPh>
    <phoneticPr fontId="1"/>
  </si>
  <si>
    <t>中等教育学校</t>
    <rPh sb="0" eb="2">
      <t>チュウトウ</t>
    </rPh>
    <rPh sb="2" eb="4">
      <t>キョウイク</t>
    </rPh>
    <rPh sb="4" eb="6">
      <t>ガッコウ</t>
    </rPh>
    <phoneticPr fontId="1"/>
  </si>
  <si>
    <t>高等学校別科</t>
    <rPh sb="0" eb="2">
      <t>コウトウ</t>
    </rPh>
    <rPh sb="2" eb="4">
      <t>ガッコウ</t>
    </rPh>
    <rPh sb="4" eb="6">
      <t>ベッカ</t>
    </rPh>
    <phoneticPr fontId="1"/>
  </si>
  <si>
    <t>特別支援学校高等部</t>
    <rPh sb="0" eb="2">
      <t>トクベツ</t>
    </rPh>
    <rPh sb="2" eb="4">
      <t>シエン</t>
    </rPh>
    <rPh sb="4" eb="6">
      <t>ガッコウ</t>
    </rPh>
    <rPh sb="6" eb="9">
      <t>コウトウブ</t>
    </rPh>
    <phoneticPr fontId="1"/>
  </si>
  <si>
    <t>専修学校（高等課程）</t>
    <rPh sb="0" eb="2">
      <t>センシュウ</t>
    </rPh>
    <rPh sb="2" eb="4">
      <t>ガッコウ</t>
    </rPh>
    <rPh sb="5" eb="7">
      <t>コウトウ</t>
    </rPh>
    <rPh sb="7" eb="9">
      <t>カテイ</t>
    </rPh>
    <phoneticPr fontId="1"/>
  </si>
  <si>
    <t>専修学校（一般課程）</t>
    <rPh sb="0" eb="2">
      <t>センシュウ</t>
    </rPh>
    <rPh sb="2" eb="4">
      <t>ガッコウ</t>
    </rPh>
    <rPh sb="5" eb="7">
      <t>イッパン</t>
    </rPh>
    <rPh sb="7" eb="9">
      <t>カテイ</t>
    </rPh>
    <phoneticPr fontId="1"/>
  </si>
  <si>
    <t>公共職業能力開発施設等</t>
    <rPh sb="0" eb="2">
      <t>コウキョウ</t>
    </rPh>
    <rPh sb="2" eb="4">
      <t>ショクギョウ</t>
    </rPh>
    <rPh sb="4" eb="6">
      <t>ノウリョク</t>
    </rPh>
    <rPh sb="6" eb="8">
      <t>カイハツ</t>
    </rPh>
    <rPh sb="8" eb="10">
      <t>シセツ</t>
    </rPh>
    <rPh sb="10" eb="11">
      <t>トウ</t>
    </rPh>
    <phoneticPr fontId="1"/>
  </si>
  <si>
    <t>就職者（進学者除く）</t>
    <rPh sb="0" eb="2">
      <t>シュウショク</t>
    </rPh>
    <rPh sb="2" eb="3">
      <t>シャ</t>
    </rPh>
    <rPh sb="4" eb="6">
      <t>シンガク</t>
    </rPh>
    <rPh sb="6" eb="7">
      <t>シャ</t>
    </rPh>
    <rPh sb="7" eb="8">
      <t>ノゾ</t>
    </rPh>
    <phoneticPr fontId="1"/>
  </si>
  <si>
    <t>その他（不詳・死亡含む）</t>
    <rPh sb="2" eb="3">
      <t>タ</t>
    </rPh>
    <rPh sb="4" eb="6">
      <t>フショウ</t>
    </rPh>
    <rPh sb="7" eb="9">
      <t>シボウ</t>
    </rPh>
    <rPh sb="9" eb="10">
      <t>フク</t>
    </rPh>
    <phoneticPr fontId="1"/>
  </si>
  <si>
    <t>←これらのうち</t>
    <phoneticPr fontId="1"/>
  </si>
  <si>
    <t>他県進学者</t>
    <rPh sb="0" eb="2">
      <t>タケン</t>
    </rPh>
    <rPh sb="2" eb="5">
      <t>シンガクシャ</t>
    </rPh>
    <phoneticPr fontId="1"/>
  </si>
  <si>
    <t>3ページ</t>
    <phoneticPr fontId="1"/>
  </si>
  <si>
    <t>4ページ</t>
    <phoneticPr fontId="1"/>
  </si>
  <si>
    <t>1ページ</t>
  </si>
  <si>
    <t>2ページ</t>
  </si>
  <si>
    <t>※　エラーが出ている場合は、各ページの調査票右側（入力範囲外）の○×を参照してください。</t>
    <rPh sb="6" eb="7">
      <t>デ</t>
    </rPh>
    <rPh sb="10" eb="12">
      <t>バアイ</t>
    </rPh>
    <rPh sb="14" eb="15">
      <t>カク</t>
    </rPh>
    <rPh sb="19" eb="22">
      <t>チョウサヒョウ</t>
    </rPh>
    <rPh sb="22" eb="24">
      <t>ミギガワ</t>
    </rPh>
    <rPh sb="25" eb="27">
      <t>ニュウリョク</t>
    </rPh>
    <rPh sb="27" eb="29">
      <t>ハンイ</t>
    </rPh>
    <rPh sb="29" eb="30">
      <t>ガイ</t>
    </rPh>
    <rPh sb="35" eb="37">
      <t>サンショウ</t>
    </rPh>
    <phoneticPr fontId="1"/>
  </si>
  <si>
    <t>※　6ページを参考に学校基本調査の卒業後の状況調査票と整合しているか確認してください。</t>
    <rPh sb="7" eb="9">
      <t>サンコウ</t>
    </rPh>
    <rPh sb="10" eb="12">
      <t>ガッコウ</t>
    </rPh>
    <rPh sb="12" eb="14">
      <t>キホン</t>
    </rPh>
    <rPh sb="14" eb="16">
      <t>チョウサ</t>
    </rPh>
    <rPh sb="17" eb="20">
      <t>ソツギョウゴ</t>
    </rPh>
    <rPh sb="21" eb="23">
      <t>ジョウキョウ</t>
    </rPh>
    <rPh sb="23" eb="25">
      <t>チョウサ</t>
    </rPh>
    <rPh sb="25" eb="26">
      <t>ヒョウ</t>
    </rPh>
    <rPh sb="27" eb="29">
      <t>セイゴウ</t>
    </rPh>
    <rPh sb="34" eb="36">
      <t>カクニン</t>
    </rPh>
    <phoneticPr fontId="1"/>
  </si>
  <si>
    <t>※　誤りが多いところですので、各調査で担当者が異なる場合も情報共有をお願いします。</t>
    <rPh sb="2" eb="3">
      <t>アヤマ</t>
    </rPh>
    <rPh sb="5" eb="6">
      <t>オオ</t>
    </rPh>
    <rPh sb="15" eb="18">
      <t>カクチョウサ</t>
    </rPh>
    <rPh sb="19" eb="22">
      <t>タントウシャ</t>
    </rPh>
    <rPh sb="23" eb="24">
      <t>コト</t>
    </rPh>
    <rPh sb="26" eb="28">
      <t>バアイ</t>
    </rPh>
    <rPh sb="29" eb="31">
      <t>ジョウホウ</t>
    </rPh>
    <rPh sb="31" eb="33">
      <t>キョウユウ</t>
    </rPh>
    <rPh sb="35" eb="36">
      <t>ネガ</t>
    </rPh>
    <phoneticPr fontId="1"/>
  </si>
  <si>
    <t>※　上記の人数（男女別）が確認できる資料を添付又は提出してください。</t>
    <rPh sb="23" eb="24">
      <t>マタ</t>
    </rPh>
    <rPh sb="25" eb="27">
      <t>テイシュツ</t>
    </rPh>
    <phoneticPr fontId="1"/>
  </si>
  <si>
    <t>＜確認内容＞</t>
    <rPh sb="1" eb="3">
      <t>カクニン</t>
    </rPh>
    <rPh sb="3" eb="5">
      <t>ナイヨウ</t>
    </rPh>
    <phoneticPr fontId="1"/>
  </si>
  <si>
    <t>チェック</t>
    <phoneticPr fontId="1"/>
  </si>
  <si>
    <t>□</t>
    <phoneticPr fontId="1"/>
  </si>
  <si>
    <t>☑</t>
    <phoneticPr fontId="1"/>
  </si>
  <si>
    <t>２　各ページの様式下にあるチェック内容を確認したか。</t>
    <rPh sb="2" eb="3">
      <t>カク</t>
    </rPh>
    <rPh sb="7" eb="9">
      <t>ヨウシキ</t>
    </rPh>
    <rPh sb="9" eb="10">
      <t>シタ</t>
    </rPh>
    <rPh sb="17" eb="19">
      <t>ナイヨウ</t>
    </rPh>
    <rPh sb="20" eb="22">
      <t>カクニン</t>
    </rPh>
    <phoneticPr fontId="1"/>
  </si>
  <si>
    <t>３　学校名等は正しく入力されているか。</t>
    <rPh sb="2" eb="5">
      <t>ガッコウメイ</t>
    </rPh>
    <rPh sb="5" eb="6">
      <t>トウ</t>
    </rPh>
    <rPh sb="7" eb="8">
      <t>タダ</t>
    </rPh>
    <rPh sb="10" eb="12">
      <t>ニュウリョク</t>
    </rPh>
    <phoneticPr fontId="1"/>
  </si>
  <si>
    <t>４　卒業者数が合っているか。</t>
    <rPh sb="2" eb="5">
      <t>ソツギョウシャ</t>
    </rPh>
    <rPh sb="5" eb="6">
      <t>スウ</t>
    </rPh>
    <rPh sb="7" eb="8">
      <t>ア</t>
    </rPh>
    <phoneticPr fontId="1"/>
  </si>
  <si>
    <t>６　卒業生の進路内訳が正しく入力されているか（詳細は1ページ等を確認）。</t>
    <rPh sb="2" eb="5">
      <t>ソツギョウセイ</t>
    </rPh>
    <rPh sb="6" eb="8">
      <t>シンロ</t>
    </rPh>
    <rPh sb="8" eb="10">
      <t>ウチワケ</t>
    </rPh>
    <rPh sb="11" eb="12">
      <t>タダ</t>
    </rPh>
    <rPh sb="14" eb="16">
      <t>ニュウリョク</t>
    </rPh>
    <rPh sb="23" eb="25">
      <t>ショウサイ</t>
    </rPh>
    <rPh sb="30" eb="31">
      <t>トウ</t>
    </rPh>
    <rPh sb="32" eb="34">
      <t>カクニン</t>
    </rPh>
    <phoneticPr fontId="1"/>
  </si>
  <si>
    <t>７　論理エラー（卒業者数＜特別支援学級卒業者数）は出ていないか。</t>
    <rPh sb="2" eb="4">
      <t>ロンリ</t>
    </rPh>
    <rPh sb="8" eb="11">
      <t>ソツギョウシャ</t>
    </rPh>
    <rPh sb="11" eb="12">
      <t>スウ</t>
    </rPh>
    <rPh sb="13" eb="15">
      <t>トクベツ</t>
    </rPh>
    <rPh sb="15" eb="17">
      <t>シエン</t>
    </rPh>
    <rPh sb="17" eb="19">
      <t>ガッキュウ</t>
    </rPh>
    <rPh sb="19" eb="22">
      <t>ソツギョウシャ</t>
    </rPh>
    <rPh sb="22" eb="23">
      <t>スウ</t>
    </rPh>
    <rPh sb="25" eb="26">
      <t>デ</t>
    </rPh>
    <phoneticPr fontId="1"/>
  </si>
  <si>
    <t>８　学校基本調査との整合を図ったか（6ページ参照）。</t>
    <rPh sb="2" eb="4">
      <t>ガッコウ</t>
    </rPh>
    <rPh sb="4" eb="6">
      <t>キホン</t>
    </rPh>
    <rPh sb="6" eb="8">
      <t>チョウサ</t>
    </rPh>
    <rPh sb="10" eb="12">
      <t>セイゴウ</t>
    </rPh>
    <rPh sb="13" eb="14">
      <t>ハカ</t>
    </rPh>
    <rPh sb="22" eb="24">
      <t>サンショウ</t>
    </rPh>
    <phoneticPr fontId="1"/>
  </si>
  <si>
    <t>特学男</t>
    <rPh sb="0" eb="1">
      <t>トク</t>
    </rPh>
    <rPh sb="1" eb="2">
      <t>ガク</t>
    </rPh>
    <rPh sb="2" eb="3">
      <t>オトコ</t>
    </rPh>
    <phoneticPr fontId="1"/>
  </si>
  <si>
    <t>特学女</t>
    <rPh sb="0" eb="1">
      <t>トク</t>
    </rPh>
    <rPh sb="1" eb="2">
      <t>ガク</t>
    </rPh>
    <rPh sb="2" eb="3">
      <t>オンナ</t>
    </rPh>
    <phoneticPr fontId="1"/>
  </si>
  <si>
    <t>特学計</t>
    <rPh sb="0" eb="1">
      <t>トク</t>
    </rPh>
    <rPh sb="1" eb="2">
      <t>ガク</t>
    </rPh>
    <rPh sb="2" eb="3">
      <t>ケイ</t>
    </rPh>
    <phoneticPr fontId="1"/>
  </si>
  <si>
    <t>看護医療</t>
    <rPh sb="0" eb="2">
      <t>カンゴ</t>
    </rPh>
    <rPh sb="2" eb="4">
      <t>イリョウ</t>
    </rPh>
    <phoneticPr fontId="1"/>
  </si>
  <si>
    <t>グローバルコミュニケーション</t>
    <phoneticPr fontId="1"/>
  </si>
  <si>
    <t>文教</t>
    <rPh sb="0" eb="2">
      <t>ブンキョウ</t>
    </rPh>
    <phoneticPr fontId="1"/>
  </si>
  <si>
    <t>仙台白百合学園</t>
    <rPh sb="0" eb="2">
      <t>センダイ</t>
    </rPh>
    <rPh sb="2" eb="3">
      <t>シロ</t>
    </rPh>
    <rPh sb="3" eb="4">
      <t>ヒャク</t>
    </rPh>
    <rPh sb="4" eb="5">
      <t>ゴウ</t>
    </rPh>
    <rPh sb="5" eb="6">
      <t>ガク</t>
    </rPh>
    <rPh sb="6" eb="7">
      <t>エン</t>
    </rPh>
    <phoneticPr fontId="1"/>
  </si>
  <si>
    <t>音　　楽</t>
    <rPh sb="0" eb="1">
      <t>ネ</t>
    </rPh>
    <rPh sb="3" eb="4">
      <t>ラク</t>
    </rPh>
    <phoneticPr fontId="1"/>
  </si>
  <si>
    <t>普通/学励探求</t>
    <rPh sb="3" eb="4">
      <t>ガク</t>
    </rPh>
    <rPh sb="4" eb="5">
      <t>ハゲ</t>
    </rPh>
    <rPh sb="5" eb="7">
      <t>タンキュウ</t>
    </rPh>
    <phoneticPr fontId="1"/>
  </si>
  <si>
    <t>普通/キャリア探求</t>
    <rPh sb="7" eb="9">
      <t>タンキュウ</t>
    </rPh>
    <phoneticPr fontId="1"/>
  </si>
  <si>
    <t>音楽</t>
    <phoneticPr fontId="1"/>
  </si>
  <si>
    <t>学科・コース</t>
    <rPh sb="0" eb="2">
      <t>ガッカ</t>
    </rPh>
    <phoneticPr fontId="1"/>
  </si>
  <si>
    <t>925</t>
    <phoneticPr fontId="1"/>
  </si>
  <si>
    <t>※備考欄内で改行の必要がある際には、Altキーを押しながらEnterキーを押して下さい。</t>
    <rPh sb="1" eb="4">
      <t>ビコウラン</t>
    </rPh>
    <rPh sb="4" eb="5">
      <t>ナイ</t>
    </rPh>
    <rPh sb="6" eb="8">
      <t>カイギョウ</t>
    </rPh>
    <rPh sb="9" eb="11">
      <t>ヒツヨウ</t>
    </rPh>
    <rPh sb="14" eb="15">
      <t>サイ</t>
    </rPh>
    <rPh sb="24" eb="25">
      <t>オ</t>
    </rPh>
    <rPh sb="37" eb="38">
      <t>オ</t>
    </rPh>
    <rPh sb="40" eb="41">
      <t>クダ</t>
    </rPh>
    <phoneticPr fontId="1"/>
  </si>
  <si>
    <t>このページの該当のセル（保護されているセル以外）と、２～５ページの該当のセルに入力し、指定のアドレスに電子メールにて送信してください。また、１～７ページを印刷して、控えとして保管してください。</t>
    <rPh sb="6" eb="8">
      <t>ガイトウ</t>
    </rPh>
    <rPh sb="12" eb="14">
      <t>ホゴ</t>
    </rPh>
    <rPh sb="21" eb="23">
      <t>イガイ</t>
    </rPh>
    <rPh sb="33" eb="35">
      <t>ガイトウ</t>
    </rPh>
    <rPh sb="39" eb="41">
      <t>ニュウリョク</t>
    </rPh>
    <rPh sb="43" eb="45">
      <t>シテイ</t>
    </rPh>
    <rPh sb="51" eb="53">
      <t>デンシ</t>
    </rPh>
    <rPh sb="58" eb="60">
      <t>ソウシン</t>
    </rPh>
    <rPh sb="77" eb="79">
      <t>インサツ</t>
    </rPh>
    <rPh sb="82" eb="83">
      <t>ヒカ</t>
    </rPh>
    <rPh sb="87" eb="89">
      <t>ホカン</t>
    </rPh>
    <phoneticPr fontId="1"/>
  </si>
  <si>
    <t>学校基本調査独自の内訳項目となります。「中学校卒業後の進路状況調査票(このエクセル１ページ～５ページ)」にはない項目ですので、別途確認の上、オンラインシステムで入力してください。</t>
    <rPh sb="0" eb="2">
      <t>ガッコウ</t>
    </rPh>
    <rPh sb="2" eb="4">
      <t>キホン</t>
    </rPh>
    <rPh sb="4" eb="6">
      <t>チョウサ</t>
    </rPh>
    <rPh sb="6" eb="8">
      <t>ドクジ</t>
    </rPh>
    <rPh sb="9" eb="11">
      <t>ウチワケ</t>
    </rPh>
    <rPh sb="11" eb="13">
      <t>コウモク</t>
    </rPh>
    <rPh sb="20" eb="23">
      <t>チュウガッコウ</t>
    </rPh>
    <rPh sb="23" eb="26">
      <t>ソツギョウゴ</t>
    </rPh>
    <rPh sb="27" eb="29">
      <t>シンロ</t>
    </rPh>
    <rPh sb="29" eb="31">
      <t>ジョウキョウ</t>
    </rPh>
    <rPh sb="31" eb="33">
      <t>チョウサ</t>
    </rPh>
    <rPh sb="33" eb="34">
      <t>ヒョウ</t>
    </rPh>
    <rPh sb="56" eb="58">
      <t>コウモク</t>
    </rPh>
    <rPh sb="63" eb="65">
      <t>ベット</t>
    </rPh>
    <rPh sb="65" eb="67">
      <t>カクニン</t>
    </rPh>
    <rPh sb="68" eb="69">
      <t>ウエ</t>
    </rPh>
    <rPh sb="80" eb="82">
      <t>ニュウリョク</t>
    </rPh>
    <phoneticPr fontId="1"/>
  </si>
  <si>
    <t>１ページに総括した男計、女計、合計の値がある項目です。学校基本調査独自の内訳がありますので、別途値を入力する必要があります。</t>
    <rPh sb="5" eb="7">
      <t>ソウカツ</t>
    </rPh>
    <rPh sb="9" eb="10">
      <t>オトコ</t>
    </rPh>
    <rPh sb="10" eb="11">
      <t>ケイ</t>
    </rPh>
    <rPh sb="12" eb="13">
      <t>オンナ</t>
    </rPh>
    <rPh sb="13" eb="14">
      <t>ケイ</t>
    </rPh>
    <rPh sb="15" eb="17">
      <t>ゴウケイ</t>
    </rPh>
    <rPh sb="18" eb="19">
      <t>アタイ</t>
    </rPh>
    <rPh sb="22" eb="24">
      <t>コウモク</t>
    </rPh>
    <rPh sb="27" eb="29">
      <t>ガッコウ</t>
    </rPh>
    <rPh sb="29" eb="31">
      <t>キホン</t>
    </rPh>
    <rPh sb="31" eb="33">
      <t>チョウサ</t>
    </rPh>
    <rPh sb="33" eb="35">
      <t>ドクジ</t>
    </rPh>
    <rPh sb="36" eb="38">
      <t>ウチワケ</t>
    </rPh>
    <rPh sb="46" eb="48">
      <t>ベット</t>
    </rPh>
    <rPh sb="48" eb="49">
      <t>アタイ</t>
    </rPh>
    <rPh sb="50" eb="52">
      <t>ニュウリョク</t>
    </rPh>
    <rPh sb="54" eb="56">
      <t>ヒツヨウ</t>
    </rPh>
    <phoneticPr fontId="1"/>
  </si>
  <si>
    <t>※　学校日誌等に学年や男女別、特別支援学級の内訳がない場合は、その写しに内訳を記入してください。</t>
    <rPh sb="15" eb="17">
      <t>トクベツ</t>
    </rPh>
    <rPh sb="17" eb="19">
      <t>シエン</t>
    </rPh>
    <rPh sb="19" eb="21">
      <t>ガッキュウ</t>
    </rPh>
    <phoneticPr fontId="1"/>
  </si>
  <si>
    <t>TG総進</t>
    <rPh sb="2" eb="3">
      <t>ソウ</t>
    </rPh>
    <rPh sb="3" eb="4">
      <t>ススム</t>
    </rPh>
    <phoneticPr fontId="1"/>
  </si>
  <si>
    <t>573</t>
    <phoneticPr fontId="1"/>
  </si>
  <si>
    <t>※左記の内訳（学校名や学科名等）を確認の上、男女別（特別支援学級卒別）に記入してください。
（参考）東北芸術高等専修学校に進学者がいる場合の取扱
　・北海道芸術高等学校（通信制）進学者→5ﾍﾟｰｼﾞの(3)-①で北海道芸術高等学校（北海道）として計上。
　・東北芸術高等専修学校のみ進学者→左記B⑬専修学校（高等課程）に計上。</t>
    <rPh sb="1" eb="3">
      <t>サキ</t>
    </rPh>
    <rPh sb="4" eb="6">
      <t>ウチワケ</t>
    </rPh>
    <rPh sb="7" eb="10">
      <t>ガッコウメイ</t>
    </rPh>
    <rPh sb="11" eb="13">
      <t>ガッカ</t>
    </rPh>
    <rPh sb="13" eb="14">
      <t>メイ</t>
    </rPh>
    <rPh sb="14" eb="15">
      <t>トウ</t>
    </rPh>
    <rPh sb="17" eb="19">
      <t>カクニン</t>
    </rPh>
    <rPh sb="20" eb="21">
      <t>ウエ</t>
    </rPh>
    <rPh sb="22" eb="24">
      <t>ダンジョ</t>
    </rPh>
    <rPh sb="24" eb="25">
      <t>ベツ</t>
    </rPh>
    <rPh sb="26" eb="28">
      <t>トクベツ</t>
    </rPh>
    <rPh sb="28" eb="30">
      <t>シエン</t>
    </rPh>
    <rPh sb="30" eb="32">
      <t>ガッキュウ</t>
    </rPh>
    <rPh sb="32" eb="33">
      <t>ソツ</t>
    </rPh>
    <rPh sb="33" eb="34">
      <t>ベツ</t>
    </rPh>
    <rPh sb="36" eb="38">
      <t>キニュウ</t>
    </rPh>
    <rPh sb="47" eb="49">
      <t>サンコウ</t>
    </rPh>
    <rPh sb="50" eb="52">
      <t>トウホク</t>
    </rPh>
    <rPh sb="52" eb="54">
      <t>ゲイジュツ</t>
    </rPh>
    <rPh sb="54" eb="56">
      <t>コウトウ</t>
    </rPh>
    <rPh sb="56" eb="58">
      <t>センシュウ</t>
    </rPh>
    <rPh sb="58" eb="60">
      <t>ガッコウ</t>
    </rPh>
    <rPh sb="61" eb="64">
      <t>シンガクシャ</t>
    </rPh>
    <rPh sb="67" eb="69">
      <t>バアイ</t>
    </rPh>
    <rPh sb="70" eb="72">
      <t>トリアツカ</t>
    </rPh>
    <rPh sb="75" eb="78">
      <t>ホッカイドウ</t>
    </rPh>
    <rPh sb="78" eb="80">
      <t>ゲイジュツ</t>
    </rPh>
    <rPh sb="80" eb="82">
      <t>コウトウ</t>
    </rPh>
    <rPh sb="82" eb="84">
      <t>ガッコウ</t>
    </rPh>
    <rPh sb="85" eb="88">
      <t>ツウシンセイ</t>
    </rPh>
    <rPh sb="89" eb="92">
      <t>シンガクシャ</t>
    </rPh>
    <rPh sb="106" eb="109">
      <t>ホッカイドウ</t>
    </rPh>
    <rPh sb="109" eb="111">
      <t>ゲイジュツ</t>
    </rPh>
    <rPh sb="111" eb="113">
      <t>コウトウ</t>
    </rPh>
    <rPh sb="113" eb="115">
      <t>ガッコウ</t>
    </rPh>
    <rPh sb="116" eb="119">
      <t>ホッカイドウ</t>
    </rPh>
    <rPh sb="123" eb="125">
      <t>ケイジョウ</t>
    </rPh>
    <rPh sb="129" eb="131">
      <t>トウホク</t>
    </rPh>
    <rPh sb="131" eb="133">
      <t>ゲイジュツ</t>
    </rPh>
    <rPh sb="133" eb="135">
      <t>コウトウ</t>
    </rPh>
    <rPh sb="135" eb="137">
      <t>センシュウ</t>
    </rPh>
    <rPh sb="137" eb="139">
      <t>ガッコウ</t>
    </rPh>
    <rPh sb="141" eb="144">
      <t>シンガクシャ</t>
    </rPh>
    <rPh sb="145" eb="147">
      <t>サキ</t>
    </rPh>
    <rPh sb="149" eb="151">
      <t>センシュウ</t>
    </rPh>
    <rPh sb="151" eb="153">
      <t>ガッコウ</t>
    </rPh>
    <rPh sb="154" eb="156">
      <t>コウトウ</t>
    </rPh>
    <rPh sb="156" eb="158">
      <t>カテイ</t>
    </rPh>
    <rPh sb="160" eb="162">
      <t>ケイジョウ</t>
    </rPh>
    <phoneticPr fontId="1"/>
  </si>
  <si>
    <t>※左記の内訳(留学国名、入所施設名、上記以外の内容、予備校名等）を確認の上、男女別（特別支援学級卒別）に記入してください。
【記入例】
・Tx04内訳　国外留学　アメリカ○○学年（女子1名）
・Tx05内訳　○○療育園（男子1名）
・Tx07内訳　在家庭（女子1名）　在家庭で来年度公立高校受験予定（男子1名）
・Xx06内訳　○○予備校（男子1名）　　　　　　　　　　　　　　　　　　　　　　など　　　　　　　　　　　　</t>
    <rPh sb="1" eb="3">
      <t>サキ</t>
    </rPh>
    <rPh sb="4" eb="6">
      <t>ウチワケ</t>
    </rPh>
    <rPh sb="33" eb="35">
      <t>カクニン</t>
    </rPh>
    <rPh sb="36" eb="37">
      <t>ウエ</t>
    </rPh>
    <rPh sb="38" eb="40">
      <t>ダンジョ</t>
    </rPh>
    <rPh sb="40" eb="41">
      <t>ベツ</t>
    </rPh>
    <rPh sb="48" eb="49">
      <t>ソツ</t>
    </rPh>
    <rPh sb="52" eb="54">
      <t>キニュウ</t>
    </rPh>
    <rPh sb="63" eb="65">
      <t>キニュウ</t>
    </rPh>
    <rPh sb="65" eb="66">
      <t>レイ</t>
    </rPh>
    <rPh sb="73" eb="75">
      <t>ウチワケ</t>
    </rPh>
    <rPh sb="76" eb="78">
      <t>コクガイ</t>
    </rPh>
    <rPh sb="78" eb="80">
      <t>リュウガク</t>
    </rPh>
    <rPh sb="87" eb="89">
      <t>ガクネン</t>
    </rPh>
    <rPh sb="90" eb="92">
      <t>ジョシ</t>
    </rPh>
    <rPh sb="93" eb="94">
      <t>メイ</t>
    </rPh>
    <rPh sb="101" eb="103">
      <t>ウチワケ</t>
    </rPh>
    <rPh sb="106" eb="108">
      <t>リョウイク</t>
    </rPh>
    <rPh sb="108" eb="109">
      <t>エン</t>
    </rPh>
    <rPh sb="110" eb="112">
      <t>ダンシ</t>
    </rPh>
    <rPh sb="113" eb="114">
      <t>メイ</t>
    </rPh>
    <rPh sb="170" eb="172">
      <t>ダンシ</t>
    </rPh>
    <phoneticPr fontId="1"/>
  </si>
  <si>
    <r>
      <t>　学校基本調査の学校調査番号（</t>
    </r>
    <r>
      <rPr>
        <sz val="9"/>
        <color rgb="FFFF0000"/>
        <rFont val="ＭＳ 明朝"/>
        <family val="1"/>
        <charset val="128"/>
      </rPr>
      <t>13桁</t>
    </r>
    <r>
      <rPr>
        <sz val="9"/>
        <rFont val="ＭＳ 明朝"/>
        <family val="1"/>
        <charset val="128"/>
      </rPr>
      <t>）を入力してください。学校名が自動入力されます。</t>
    </r>
    <rPh sb="1" eb="3">
      <t>ガッコウ</t>
    </rPh>
    <rPh sb="3" eb="5">
      <t>キホン</t>
    </rPh>
    <rPh sb="5" eb="7">
      <t>チョウサ</t>
    </rPh>
    <rPh sb="8" eb="10">
      <t>ガッコウ</t>
    </rPh>
    <rPh sb="10" eb="12">
      <t>チョウサ</t>
    </rPh>
    <rPh sb="12" eb="14">
      <t>バンゴウ</t>
    </rPh>
    <rPh sb="17" eb="18">
      <t>ケタ</t>
    </rPh>
    <rPh sb="20" eb="22">
      <t>ニュウリョク</t>
    </rPh>
    <rPh sb="29" eb="32">
      <t>ガッコウメイ</t>
    </rPh>
    <rPh sb="33" eb="35">
      <t>ジドウ</t>
    </rPh>
    <rPh sb="35" eb="37">
      <t>ニュウリョク</t>
    </rPh>
    <phoneticPr fontId="1"/>
  </si>
  <si>
    <t>備考</t>
    <rPh sb="0" eb="2">
      <t>ビコウ</t>
    </rPh>
    <phoneticPr fontId="1"/>
  </si>
  <si>
    <t>C104110000015</t>
    <phoneticPr fontId="1"/>
  </si>
  <si>
    <t>国設置のため直送</t>
    <rPh sb="0" eb="1">
      <t>クニ</t>
    </rPh>
    <rPh sb="1" eb="3">
      <t>セッチ</t>
    </rPh>
    <rPh sb="6" eb="8">
      <t>チョクソウ</t>
    </rPh>
    <phoneticPr fontId="1"/>
  </si>
  <si>
    <t>東北学院中学校</t>
    <phoneticPr fontId="1"/>
  </si>
  <si>
    <t>山元町立山元中学校</t>
    <rPh sb="4" eb="6">
      <t>ヤマモト</t>
    </rPh>
    <phoneticPr fontId="1"/>
  </si>
  <si>
    <t>山元中</t>
    <rPh sb="0" eb="2">
      <t>ヤマモト</t>
    </rPh>
    <rPh sb="2" eb="3">
      <t>チュウ</t>
    </rPh>
    <phoneticPr fontId="1"/>
  </si>
  <si>
    <t>R3.4.1設置
坂元中学校及び山下中学校が統合</t>
    <rPh sb="6" eb="8">
      <t>セッチ</t>
    </rPh>
    <rPh sb="9" eb="11">
      <t>サカモト</t>
    </rPh>
    <rPh sb="11" eb="14">
      <t>チュウガッコウ</t>
    </rPh>
    <rPh sb="14" eb="15">
      <t>オヨ</t>
    </rPh>
    <rPh sb="16" eb="18">
      <t>ヤマシタ</t>
    </rPh>
    <rPh sb="18" eb="21">
      <t>チュウガッコウ</t>
    </rPh>
    <rPh sb="22" eb="24">
      <t>トウゴウ</t>
    </rPh>
    <phoneticPr fontId="1"/>
  </si>
  <si>
    <t>女川町女川1-2-1</t>
    <rPh sb="0" eb="2">
      <t>オンナガワ</t>
    </rPh>
    <rPh sb="2" eb="4">
      <t>オナガワ</t>
    </rPh>
    <rPh sb="4" eb="5">
      <t>ハマ</t>
    </rPh>
    <phoneticPr fontId="1"/>
  </si>
  <si>
    <t>秀光中学校</t>
    <rPh sb="0" eb="1">
      <t>スグル</t>
    </rPh>
    <rPh sb="1" eb="2">
      <t>ヒカ</t>
    </rPh>
    <rPh sb="2" eb="5">
      <t>チュウガッコウ</t>
    </rPh>
    <phoneticPr fontId="1"/>
  </si>
  <si>
    <t>宮城教育大学附属特別支援学校</t>
    <phoneticPr fontId="1"/>
  </si>
  <si>
    <t>国立のため直送付</t>
    <rPh sb="0" eb="2">
      <t>コクリツ</t>
    </rPh>
    <rPh sb="5" eb="6">
      <t>チョク</t>
    </rPh>
    <rPh sb="6" eb="8">
      <t>ソウフ</t>
    </rPh>
    <phoneticPr fontId="1"/>
  </si>
  <si>
    <t>名取市閖上西1-25</t>
    <rPh sb="0" eb="2">
      <t>ナトリシ</t>
    </rPh>
    <rPh sb="5" eb="6">
      <t>ニシ</t>
    </rPh>
    <phoneticPr fontId="1"/>
  </si>
  <si>
    <t>R3.6.30住所変更</t>
    <rPh sb="7" eb="9">
      <t>ジュウショ</t>
    </rPh>
    <rPh sb="9" eb="11">
      <t>ヘンコウ</t>
    </rPh>
    <phoneticPr fontId="1"/>
  </si>
  <si>
    <t>栗原市立金成小・中学校</t>
    <rPh sb="0" eb="2">
      <t>クリハラ</t>
    </rPh>
    <rPh sb="4" eb="6">
      <t>カナリ</t>
    </rPh>
    <rPh sb="6" eb="7">
      <t>ショウ</t>
    </rPh>
    <phoneticPr fontId="1"/>
  </si>
  <si>
    <t>栗原市金成小迫高見山35-3</t>
    <rPh sb="0" eb="3">
      <t>クリハラシ</t>
    </rPh>
    <rPh sb="3" eb="5">
      <t>カンナリ</t>
    </rPh>
    <rPh sb="5" eb="6">
      <t>コ</t>
    </rPh>
    <rPh sb="6" eb="7">
      <t>ハサマ</t>
    </rPh>
    <rPh sb="7" eb="10">
      <t>タカミヤマ</t>
    </rPh>
    <phoneticPr fontId="1"/>
  </si>
  <si>
    <t>9895184</t>
    <phoneticPr fontId="1"/>
  </si>
  <si>
    <t>04C012</t>
    <phoneticPr fontId="1"/>
  </si>
  <si>
    <t>(泉)白百合学園中</t>
  </si>
  <si>
    <t>(青)尚絅学院中</t>
  </si>
  <si>
    <t>(青)聖ドミニコ中</t>
  </si>
  <si>
    <t>塩竈第一中</t>
  </si>
  <si>
    <t>塩竈第二中</t>
  </si>
  <si>
    <t>塩竈第三中</t>
  </si>
  <si>
    <t>福岡・刈田綜合病院分校</t>
  </si>
  <si>
    <t>登米・中田中</t>
  </si>
  <si>
    <t>石巻・山下中</t>
  </si>
  <si>
    <t>白石・東中</t>
  </si>
  <si>
    <t>（青）広陵中</t>
  </si>
  <si>
    <t>牡鹿中</t>
  </si>
  <si>
    <t>仙台二華中</t>
  </si>
  <si>
    <t>栗原西中</t>
  </si>
  <si>
    <t>丸森中</t>
  </si>
  <si>
    <t>栗駒中</t>
  </si>
  <si>
    <t>鳴瀬未来中</t>
  </si>
  <si>
    <t>女川中</t>
  </si>
  <si>
    <t>雄勝中</t>
  </si>
  <si>
    <t>栗原南中</t>
  </si>
  <si>
    <t>（青）錦ヶ丘中</t>
  </si>
  <si>
    <t>仙台青陵中等教育</t>
  </si>
  <si>
    <t>(青)拓桃支援学校</t>
  </si>
  <si>
    <t>小松島支援学校</t>
  </si>
  <si>
    <t>閖上小中学校</t>
  </si>
  <si>
    <t>学校コード</t>
    <rPh sb="0" eb="2">
      <t>ガッコウ</t>
    </rPh>
    <phoneticPr fontId="1"/>
  </si>
  <si>
    <t>C104221010018</t>
    <phoneticPr fontId="1"/>
  </si>
  <si>
    <t>（宮）秀光中</t>
    <rPh sb="1" eb="2">
      <t>ミヤ</t>
    </rPh>
    <phoneticPr fontId="1"/>
  </si>
  <si>
    <t>金成小中学校</t>
    <phoneticPr fontId="1"/>
  </si>
  <si>
    <t>C104221010036</t>
    <phoneticPr fontId="1"/>
  </si>
  <si>
    <t>C204222130010</t>
    <phoneticPr fontId="1"/>
  </si>
  <si>
    <t>NO.</t>
    <phoneticPr fontId="3"/>
  </si>
  <si>
    <t>C104221020061</t>
    <phoneticPr fontId="1"/>
  </si>
  <si>
    <t>C104221010063</t>
    <phoneticPr fontId="1"/>
  </si>
  <si>
    <t>C104221010027</t>
    <phoneticPr fontId="1"/>
  </si>
  <si>
    <t>C104222050026</t>
    <phoneticPr fontId="1"/>
  </si>
  <si>
    <t>C104221040049</t>
    <phoneticPr fontId="1"/>
  </si>
  <si>
    <t>C104222020023</t>
    <phoneticPr fontId="1"/>
  </si>
  <si>
    <t>C104222150061</t>
    <phoneticPr fontId="1"/>
  </si>
  <si>
    <t>C104223620034</t>
    <phoneticPr fontId="1"/>
  </si>
  <si>
    <t>C104222030021</t>
    <phoneticPr fontId="1"/>
  </si>
  <si>
    <t>C104221040067</t>
    <phoneticPr fontId="1"/>
  </si>
  <si>
    <t>C104221040030</t>
    <phoneticPr fontId="1"/>
  </si>
  <si>
    <t>C104221020016</t>
    <phoneticPr fontId="1"/>
  </si>
  <si>
    <t>C104222050044</t>
    <phoneticPr fontId="1"/>
  </si>
  <si>
    <t>C104222120040</t>
    <phoneticPr fontId="1"/>
  </si>
  <si>
    <t>C104224210029</t>
    <phoneticPr fontId="1"/>
  </si>
  <si>
    <t>C104222060033</t>
    <phoneticPr fontId="1"/>
  </si>
  <si>
    <t>C104222120059</t>
    <phoneticPr fontId="1"/>
  </si>
  <si>
    <t>C104221050064</t>
    <phoneticPr fontId="1"/>
  </si>
  <si>
    <t>C104221020098</t>
    <phoneticPr fontId="1"/>
  </si>
  <si>
    <t>C104222020158</t>
    <phoneticPr fontId="1"/>
  </si>
  <si>
    <t>C104222160041</t>
    <phoneticPr fontId="1"/>
  </si>
  <si>
    <t>C104212150017</t>
    <phoneticPr fontId="1"/>
  </si>
  <si>
    <t>C104211030015</t>
    <phoneticPr fontId="1"/>
  </si>
  <si>
    <t>E104212130017</t>
    <phoneticPr fontId="1"/>
  </si>
  <si>
    <t>E104211010032</t>
    <phoneticPr fontId="1"/>
  </si>
  <si>
    <t>C104221010072</t>
    <phoneticPr fontId="1"/>
  </si>
  <si>
    <t>C104391020026</t>
    <phoneticPr fontId="1"/>
  </si>
  <si>
    <t>E104212070019</t>
    <phoneticPr fontId="1"/>
  </si>
  <si>
    <t>E104212020010</t>
    <phoneticPr fontId="1"/>
  </si>
  <si>
    <t>C104222060024</t>
    <phoneticPr fontId="1"/>
  </si>
  <si>
    <t>（青）仙二・東北大学病院分校</t>
    <phoneticPr fontId="1"/>
  </si>
  <si>
    <t>C104221010170</t>
    <phoneticPr fontId="1"/>
  </si>
  <si>
    <t>普通</t>
    <rPh sb="0" eb="2">
      <t>フツウ</t>
    </rPh>
    <phoneticPr fontId="1"/>
  </si>
  <si>
    <t>大河原産業</t>
    <rPh sb="0" eb="3">
      <t>オオガワラ</t>
    </rPh>
    <rPh sb="3" eb="5">
      <t>サンギョウ</t>
    </rPh>
    <phoneticPr fontId="1"/>
  </si>
  <si>
    <t>南 三 陸</t>
    <rPh sb="0" eb="1">
      <t>ミナミ</t>
    </rPh>
    <rPh sb="2" eb="3">
      <t>ミ</t>
    </rPh>
    <rPh sb="4" eb="5">
      <t>リク</t>
    </rPh>
    <phoneticPr fontId="1"/>
  </si>
  <si>
    <t>107</t>
    <phoneticPr fontId="1"/>
  </si>
  <si>
    <t>106</t>
    <phoneticPr fontId="1"/>
  </si>
  <si>
    <t>110</t>
    <phoneticPr fontId="1"/>
  </si>
  <si>
    <t>201</t>
    <phoneticPr fontId="1"/>
  </si>
  <si>
    <t>401</t>
    <phoneticPr fontId="1"/>
  </si>
  <si>
    <t>110</t>
    <phoneticPr fontId="1"/>
  </si>
  <si>
    <t>450</t>
    <phoneticPr fontId="1"/>
  </si>
  <si>
    <t>850</t>
    <phoneticPr fontId="1"/>
  </si>
  <si>
    <t>450</t>
    <phoneticPr fontId="1"/>
  </si>
  <si>
    <t>306</t>
    <phoneticPr fontId="1"/>
  </si>
  <si>
    <t>508</t>
    <phoneticPr fontId="1"/>
  </si>
  <si>
    <t>122</t>
    <phoneticPr fontId="1"/>
  </si>
  <si>
    <t>大河原産業</t>
    <rPh sb="3" eb="5">
      <t>サンギョウ</t>
    </rPh>
    <phoneticPr fontId="1"/>
  </si>
  <si>
    <t>南三陸</t>
    <rPh sb="0" eb="3">
      <t>ミナミサンリク</t>
    </rPh>
    <phoneticPr fontId="1"/>
  </si>
  <si>
    <t>112</t>
    <phoneticPr fontId="1"/>
  </si>
  <si>
    <r>
      <t>公立</t>
    </r>
    <r>
      <rPr>
        <b/>
        <sz val="11"/>
        <color rgb="FFFF0000"/>
        <rFont val="ＭＳ 明朝"/>
        <family val="1"/>
        <charset val="128"/>
      </rPr>
      <t>県外</t>
    </r>
    <r>
      <rPr>
        <b/>
        <sz val="11"/>
        <rFont val="ＭＳ 明朝"/>
        <family val="1"/>
        <charset val="128"/>
      </rPr>
      <t>進学先</t>
    </r>
    <rPh sb="0" eb="2">
      <t>コウリツ</t>
    </rPh>
    <phoneticPr fontId="1"/>
  </si>
  <si>
    <r>
      <t>私立</t>
    </r>
    <r>
      <rPr>
        <b/>
        <sz val="11"/>
        <color rgb="FFFF0000"/>
        <rFont val="ＭＳ 明朝"/>
        <family val="1"/>
        <charset val="128"/>
      </rPr>
      <t>県外</t>
    </r>
    <r>
      <rPr>
        <b/>
        <sz val="11"/>
        <rFont val="ＭＳ 明朝"/>
        <family val="1"/>
        <charset val="128"/>
      </rPr>
      <t>進学先</t>
    </r>
    <rPh sb="0" eb="2">
      <t>シリツ</t>
    </rPh>
    <phoneticPr fontId="1"/>
  </si>
  <si>
    <r>
      <rPr>
        <b/>
        <sz val="11"/>
        <color rgb="FFFF0000"/>
        <rFont val="ＭＳ 明朝"/>
        <family val="1"/>
        <charset val="128"/>
      </rPr>
      <t>県外</t>
    </r>
    <r>
      <rPr>
        <b/>
        <sz val="11"/>
        <rFont val="ＭＳ 明朝"/>
        <family val="1"/>
        <charset val="128"/>
      </rPr>
      <t>進学先</t>
    </r>
    <rPh sb="0" eb="2">
      <t>ケンガイ</t>
    </rPh>
    <rPh sb="2" eb="4">
      <t>シンガク</t>
    </rPh>
    <rPh sb="4" eb="5">
      <t>サキ</t>
    </rPh>
    <phoneticPr fontId="1"/>
  </si>
  <si>
    <r>
      <t>(3)-①　県外</t>
    </r>
    <r>
      <rPr>
        <b/>
        <sz val="10"/>
        <color rgb="FFFF0000"/>
        <rFont val="ＭＳ 明朝"/>
        <family val="1"/>
        <charset val="128"/>
      </rPr>
      <t>私立</t>
    </r>
    <r>
      <rPr>
        <b/>
        <sz val="10"/>
        <rFont val="ＭＳ 明朝"/>
        <family val="1"/>
        <charset val="128"/>
      </rPr>
      <t>（本校の所在地）</t>
    </r>
    <rPh sb="6" eb="8">
      <t>ケンガイ</t>
    </rPh>
    <rPh sb="8" eb="10">
      <t>シリツ</t>
    </rPh>
    <rPh sb="11" eb="13">
      <t>ホンコウ</t>
    </rPh>
    <rPh sb="14" eb="17">
      <t>ショザイチ</t>
    </rPh>
    <phoneticPr fontId="1"/>
  </si>
  <si>
    <r>
      <t>(3)ｰ②　県外</t>
    </r>
    <r>
      <rPr>
        <b/>
        <sz val="10"/>
        <color rgb="FFFF0000"/>
        <rFont val="ＭＳ 明朝"/>
        <family val="1"/>
        <charset val="128"/>
      </rPr>
      <t>公立</t>
    </r>
    <rPh sb="6" eb="7">
      <t>ケン</t>
    </rPh>
    <rPh sb="7" eb="8">
      <t>ソト</t>
    </rPh>
    <rPh sb="8" eb="10">
      <t>コウリツ</t>
    </rPh>
    <phoneticPr fontId="1"/>
  </si>
  <si>
    <r>
      <rPr>
        <b/>
        <sz val="14"/>
        <rFont val="ＭＳ Ｐゴシック"/>
        <family val="3"/>
        <charset val="128"/>
      </rPr>
      <t xml:space="preserve">　学校基本調査「卒業後の状況調査票（中学校）」（様式２３号）の「８」「９」と同じレイアウトに、「中学校卒業後の状況調査票(このエクセル１ページ～５ページ)」の値を変換したものです。学校基本調査をオンラインシステムで回答する際に、このシートを参考にしてください。
</t>
    </r>
    <r>
      <rPr>
        <b/>
        <sz val="14"/>
        <color rgb="FFFF0000"/>
        <rFont val="ＭＳ Ｐゴシック"/>
        <family val="3"/>
        <charset val="128"/>
      </rPr>
      <t>※このページは学校基本調査に自動で反映されません。あくまで参考ですので、値はすべて別途入力してください。</t>
    </r>
    <rPh sb="1" eb="3">
      <t>ガッコウ</t>
    </rPh>
    <rPh sb="3" eb="5">
      <t>キホン</t>
    </rPh>
    <rPh sb="5" eb="7">
      <t>チョウサ</t>
    </rPh>
    <rPh sb="8" eb="11">
      <t>ソツギョウゴ</t>
    </rPh>
    <rPh sb="12" eb="14">
      <t>ジョウキョウ</t>
    </rPh>
    <rPh sb="14" eb="16">
      <t>チョウサ</t>
    </rPh>
    <rPh sb="16" eb="17">
      <t>ヒョウ</t>
    </rPh>
    <rPh sb="18" eb="21">
      <t>チュウガッコウ</t>
    </rPh>
    <rPh sb="24" eb="26">
      <t>ヨウシキ</t>
    </rPh>
    <rPh sb="28" eb="29">
      <t>ゴウ</t>
    </rPh>
    <rPh sb="38" eb="39">
      <t>オナ</t>
    </rPh>
    <rPh sb="79" eb="80">
      <t>アタイ</t>
    </rPh>
    <rPh sb="81" eb="83">
      <t>ヘンカン</t>
    </rPh>
    <rPh sb="90" eb="92">
      <t>ガッコウ</t>
    </rPh>
    <rPh sb="92" eb="94">
      <t>キホン</t>
    </rPh>
    <rPh sb="94" eb="96">
      <t>チョウサ</t>
    </rPh>
    <rPh sb="107" eb="109">
      <t>カイトウ</t>
    </rPh>
    <rPh sb="111" eb="112">
      <t>サイ</t>
    </rPh>
    <rPh sb="120" eb="122">
      <t>サンコウ</t>
    </rPh>
    <rPh sb="138" eb="140">
      <t>ガッコウ</t>
    </rPh>
    <rPh sb="140" eb="142">
      <t>キホン</t>
    </rPh>
    <rPh sb="142" eb="144">
      <t>チョウサ</t>
    </rPh>
    <rPh sb="145" eb="147">
      <t>ジドウ</t>
    </rPh>
    <rPh sb="148" eb="150">
      <t>ハンエイ</t>
    </rPh>
    <rPh sb="160" eb="162">
      <t>サンコウ</t>
    </rPh>
    <rPh sb="167" eb="168">
      <t>アタイ</t>
    </rPh>
    <rPh sb="172" eb="174">
      <t>ベット</t>
    </rPh>
    <rPh sb="174" eb="176">
      <t>ニュウリョク</t>
    </rPh>
    <phoneticPr fontId="1"/>
  </si>
  <si>
    <t>５　４の卒業者数を確認できる書類（学校日誌の写し等）は整っているか。</t>
    <rPh sb="4" eb="7">
      <t>ソツギョウシャ</t>
    </rPh>
    <rPh sb="7" eb="8">
      <t>スウ</t>
    </rPh>
    <rPh sb="9" eb="11">
      <t>カクニン</t>
    </rPh>
    <rPh sb="14" eb="16">
      <t>ショルイ</t>
    </rPh>
    <rPh sb="17" eb="19">
      <t>ガッコウ</t>
    </rPh>
    <rPh sb="19" eb="21">
      <t>ニッシ</t>
    </rPh>
    <rPh sb="22" eb="23">
      <t>ウツ</t>
    </rPh>
    <rPh sb="24" eb="25">
      <t>トウ</t>
    </rPh>
    <rPh sb="27" eb="28">
      <t>トトノ</t>
    </rPh>
    <phoneticPr fontId="1"/>
  </si>
  <si>
    <t>就職者(左記A、B、C、Dを除く)</t>
    <rPh sb="0" eb="2">
      <t>シュウショク</t>
    </rPh>
    <rPh sb="2" eb="3">
      <t>シャ</t>
    </rPh>
    <rPh sb="4" eb="6">
      <t>サキ</t>
    </rPh>
    <rPh sb="14" eb="15">
      <t>ノゾ</t>
    </rPh>
    <phoneticPr fontId="1"/>
  </si>
  <si>
    <t>左記A、 B、 C、 D
の う ち 就 職
し て い る 者</t>
    <rPh sb="0" eb="2">
      <t>サキ</t>
    </rPh>
    <rPh sb="19" eb="20">
      <t>シュウ</t>
    </rPh>
    <rPh sb="21" eb="22">
      <t>ショク</t>
    </rPh>
    <rPh sb="31" eb="32">
      <t>モノ</t>
    </rPh>
    <phoneticPr fontId="1"/>
  </si>
  <si>
    <t>左記Ｆの
うち施設、
医療機関
入 所 者</t>
    <rPh sb="0" eb="2">
      <t>サキ</t>
    </rPh>
    <rPh sb="7" eb="9">
      <t>シセツ</t>
    </rPh>
    <rPh sb="11" eb="13">
      <t>イリョウ</t>
    </rPh>
    <rPh sb="13" eb="15">
      <t>キカン</t>
    </rPh>
    <rPh sb="16" eb="17">
      <t>イリ</t>
    </rPh>
    <rPh sb="18" eb="19">
      <t>ショ</t>
    </rPh>
    <rPh sb="20" eb="21">
      <t>シャ</t>
    </rPh>
    <phoneticPr fontId="1"/>
  </si>
  <si>
    <t>には、内数として該当する特別支援学級卒業者数を入力してください。</t>
    <rPh sb="3" eb="5">
      <t>ウチスウ</t>
    </rPh>
    <rPh sb="8" eb="10">
      <t>ガイトウ</t>
    </rPh>
    <rPh sb="23" eb="25">
      <t>ニュウリョク</t>
    </rPh>
    <phoneticPr fontId="1"/>
  </si>
  <si>
    <t>には、内数として特別支援学級卒業者数が自動で反映されます。</t>
    <rPh sb="3" eb="5">
      <t>ウチスウ</t>
    </rPh>
    <phoneticPr fontId="1"/>
  </si>
  <si>
    <t>備考(留学国名、入所施設名、上記以外（Tx07）の内容、予備校名等を記入)</t>
    <rPh sb="3" eb="5">
      <t>リュウガク</t>
    </rPh>
    <rPh sb="5" eb="7">
      <t>コクメイ</t>
    </rPh>
    <rPh sb="8" eb="10">
      <t>ニュウショ</t>
    </rPh>
    <rPh sb="10" eb="13">
      <t>シセツメイ</t>
    </rPh>
    <rPh sb="14" eb="16">
      <t>ジョウキ</t>
    </rPh>
    <rPh sb="16" eb="18">
      <t>イガイ</t>
    </rPh>
    <rPh sb="25" eb="27">
      <t>ナイヨウ</t>
    </rPh>
    <rPh sb="28" eb="31">
      <t>ヨビコウ</t>
    </rPh>
    <rPh sb="31" eb="32">
      <t>メイ</t>
    </rPh>
    <rPh sb="32" eb="33">
      <t>トウ</t>
    </rPh>
    <rPh sb="34" eb="36">
      <t>キニュウ</t>
    </rPh>
    <phoneticPr fontId="1"/>
  </si>
  <si>
    <t>Ｆのうち、予備校等に入学している者</t>
    <rPh sb="5" eb="9">
      <t>ヨビコウトウ</t>
    </rPh>
    <rPh sb="10" eb="12">
      <t>ニュウガク</t>
    </rPh>
    <rPh sb="16" eb="17">
      <t>モノ</t>
    </rPh>
    <phoneticPr fontId="1"/>
  </si>
  <si>
    <t>Ｆのうち、来年度高校受験を予定している者</t>
    <rPh sb="5" eb="8">
      <t>ライネンド</t>
    </rPh>
    <rPh sb="8" eb="10">
      <t>コウコウ</t>
    </rPh>
    <rPh sb="10" eb="12">
      <t>ジュケン</t>
    </rPh>
    <rPh sb="13" eb="15">
      <t>ヨテイ</t>
    </rPh>
    <rPh sb="19" eb="20">
      <t>モノ</t>
    </rPh>
    <phoneticPr fontId="1"/>
  </si>
  <si>
    <t>柴　　田</t>
    <rPh sb="0" eb="1">
      <t>シバ</t>
    </rPh>
    <rPh sb="3" eb="4">
      <t>タ</t>
    </rPh>
    <phoneticPr fontId="1"/>
  </si>
  <si>
    <t>明　　成</t>
    <rPh sb="0" eb="1">
      <t>アキラ</t>
    </rPh>
    <rPh sb="3" eb="4">
      <t>シゲル</t>
    </rPh>
    <phoneticPr fontId="1"/>
  </si>
  <si>
    <t>東　　北</t>
    <rPh sb="0" eb="1">
      <t>ヒガシ</t>
    </rPh>
    <rPh sb="3" eb="4">
      <t>キタ</t>
    </rPh>
    <phoneticPr fontId="1"/>
  </si>
  <si>
    <t>聖ドミニコ
学　　　院</t>
    <rPh sb="0" eb="1">
      <t>セイ</t>
    </rPh>
    <rPh sb="6" eb="7">
      <t>ガク</t>
    </rPh>
    <rPh sb="10" eb="11">
      <t>イン</t>
    </rPh>
    <phoneticPr fontId="1"/>
  </si>
  <si>
    <t>C104223610027</t>
    <phoneticPr fontId="1"/>
  </si>
  <si>
    <r>
      <t>1</t>
    </r>
    <r>
      <rPr>
        <sz val="11"/>
        <rFont val="ＭＳ Ｐゴシック"/>
        <family val="3"/>
        <charset val="128"/>
      </rPr>
      <t>40</t>
    </r>
    <phoneticPr fontId="1"/>
  </si>
  <si>
    <r>
      <t>1</t>
    </r>
    <r>
      <rPr>
        <sz val="11"/>
        <rFont val="ＭＳ Ｐゴシック"/>
        <family val="3"/>
        <charset val="128"/>
      </rPr>
      <t>10</t>
    </r>
    <phoneticPr fontId="1"/>
  </si>
  <si>
    <r>
      <t>1</t>
    </r>
    <r>
      <rPr>
        <sz val="11"/>
        <rFont val="ＭＳ Ｐゴシック"/>
        <family val="3"/>
        <charset val="128"/>
      </rPr>
      <t>74</t>
    </r>
    <phoneticPr fontId="1"/>
  </si>
  <si>
    <r>
      <t>3</t>
    </r>
    <r>
      <rPr>
        <sz val="11"/>
        <rFont val="ＭＳ Ｐゴシック"/>
        <family val="3"/>
        <charset val="128"/>
      </rPr>
      <t>13</t>
    </r>
    <phoneticPr fontId="1"/>
  </si>
  <si>
    <r>
      <t>30</t>
    </r>
    <r>
      <rPr>
        <sz val="11"/>
        <rFont val="ＭＳ Ｐゴシック"/>
        <family val="3"/>
        <charset val="128"/>
      </rPr>
      <t>3</t>
    </r>
    <phoneticPr fontId="1"/>
  </si>
  <si>
    <r>
      <t>1</t>
    </r>
    <r>
      <rPr>
        <sz val="11"/>
        <rFont val="ＭＳ Ｐゴシック"/>
        <family val="3"/>
        <charset val="128"/>
      </rPr>
      <t>36</t>
    </r>
    <phoneticPr fontId="1"/>
  </si>
  <si>
    <r>
      <t>1</t>
    </r>
    <r>
      <rPr>
        <sz val="11"/>
        <rFont val="ＭＳ Ｐゴシック"/>
        <family val="3"/>
        <charset val="128"/>
      </rPr>
      <t>01</t>
    </r>
    <phoneticPr fontId="1"/>
  </si>
  <si>
    <r>
      <t>1</t>
    </r>
    <r>
      <rPr>
        <sz val="11"/>
        <rFont val="ＭＳ Ｐゴシック"/>
        <family val="3"/>
        <charset val="128"/>
      </rPr>
      <t>39</t>
    </r>
    <phoneticPr fontId="1"/>
  </si>
  <si>
    <r>
      <t>1</t>
    </r>
    <r>
      <rPr>
        <sz val="11"/>
        <rFont val="ＭＳ Ｐゴシック"/>
        <family val="3"/>
        <charset val="128"/>
      </rPr>
      <t>13</t>
    </r>
    <phoneticPr fontId="1"/>
  </si>
  <si>
    <r>
      <t>1</t>
    </r>
    <r>
      <rPr>
        <sz val="11"/>
        <rFont val="ＭＳ Ｐゴシック"/>
        <family val="3"/>
        <charset val="128"/>
      </rPr>
      <t>83</t>
    </r>
    <phoneticPr fontId="1"/>
  </si>
  <si>
    <r>
      <t>7</t>
    </r>
    <r>
      <rPr>
        <sz val="11"/>
        <rFont val="ＭＳ Ｐゴシック"/>
        <family val="3"/>
        <charset val="128"/>
      </rPr>
      <t>51</t>
    </r>
    <phoneticPr fontId="1"/>
  </si>
  <si>
    <r>
      <t>3</t>
    </r>
    <r>
      <rPr>
        <sz val="11"/>
        <rFont val="ＭＳ Ｐゴシック"/>
        <family val="3"/>
        <charset val="128"/>
      </rPr>
      <t>17</t>
    </r>
    <phoneticPr fontId="1"/>
  </si>
  <si>
    <r>
      <t>1</t>
    </r>
    <r>
      <rPr>
        <sz val="11"/>
        <rFont val="ＭＳ Ｐゴシック"/>
        <family val="3"/>
        <charset val="128"/>
      </rPr>
      <t>22</t>
    </r>
    <phoneticPr fontId="1"/>
  </si>
  <si>
    <r>
      <t>3</t>
    </r>
    <r>
      <rPr>
        <sz val="11"/>
        <rFont val="ＭＳ Ｐゴシック"/>
        <family val="3"/>
        <charset val="128"/>
      </rPr>
      <t>20</t>
    </r>
    <phoneticPr fontId="1"/>
  </si>
  <si>
    <r>
      <t>45</t>
    </r>
    <r>
      <rPr>
        <sz val="11"/>
        <rFont val="ＭＳ Ｐゴシック"/>
        <family val="3"/>
        <charset val="128"/>
      </rPr>
      <t>3</t>
    </r>
    <phoneticPr fontId="1"/>
  </si>
  <si>
    <r>
      <t>5</t>
    </r>
    <r>
      <rPr>
        <sz val="11"/>
        <rFont val="ＭＳ Ｐゴシック"/>
        <family val="3"/>
        <charset val="128"/>
      </rPr>
      <t>70</t>
    </r>
    <phoneticPr fontId="1"/>
  </si>
  <si>
    <r>
      <t>進学/創志</t>
    </r>
    <r>
      <rPr>
        <sz val="11"/>
        <rFont val="ＭＳ Ｐゴシック"/>
        <family val="3"/>
        <charset val="128"/>
      </rPr>
      <t>/総合</t>
    </r>
    <rPh sb="0" eb="2">
      <t>シンガク</t>
    </rPh>
    <rPh sb="3" eb="4">
      <t>ソウ</t>
    </rPh>
    <rPh sb="4" eb="5">
      <t>ココロザシ</t>
    </rPh>
    <rPh sb="6" eb="8">
      <t>ソウゴウ</t>
    </rPh>
    <phoneticPr fontId="1"/>
  </si>
  <si>
    <t>企画デザイン</t>
    <rPh sb="0" eb="2">
      <t>キカク</t>
    </rPh>
    <phoneticPr fontId="1"/>
  </si>
  <si>
    <t>食品科学</t>
    <rPh sb="2" eb="4">
      <t>カガク</t>
    </rPh>
    <phoneticPr fontId="1"/>
  </si>
  <si>
    <t>機械システム</t>
    <rPh sb="0" eb="2">
      <t>キカイ</t>
    </rPh>
    <phoneticPr fontId="1"/>
  </si>
  <si>
    <t>東陵</t>
    <phoneticPr fontId="1"/>
  </si>
  <si>
    <t>455</t>
    <phoneticPr fontId="1"/>
  </si>
  <si>
    <t>秋保かがやき支援</t>
    <rPh sb="0" eb="2">
      <t>アキウ</t>
    </rPh>
    <rPh sb="6" eb="8">
      <t>シエン</t>
    </rPh>
    <phoneticPr fontId="1"/>
  </si>
  <si>
    <t>食品科学</t>
    <rPh sb="0" eb="2">
      <t>ショクヒン</t>
    </rPh>
    <rPh sb="2" eb="4">
      <t>カガク</t>
    </rPh>
    <phoneticPr fontId="1"/>
  </si>
  <si>
    <t>機械システム</t>
    <rPh sb="0" eb="1">
      <t>キ</t>
    </rPh>
    <rPh sb="1" eb="2">
      <t>カイ</t>
    </rPh>
    <phoneticPr fontId="1"/>
  </si>
  <si>
    <t>秀    光</t>
    <rPh sb="0" eb="1">
      <t>ヒデ</t>
    </rPh>
    <rPh sb="5" eb="6">
      <t>ヒカリ</t>
    </rPh>
    <phoneticPr fontId="1"/>
  </si>
  <si>
    <t>商    業</t>
    <rPh sb="0" eb="1">
      <t>ショウ</t>
    </rPh>
    <rPh sb="5" eb="6">
      <t>ギョウ</t>
    </rPh>
    <phoneticPr fontId="1"/>
  </si>
  <si>
    <t>東  陵</t>
    <rPh sb="0" eb="1">
      <t>ヒガシ</t>
    </rPh>
    <rPh sb="3" eb="4">
      <t>ミササギ</t>
    </rPh>
    <phoneticPr fontId="1"/>
  </si>
  <si>
    <t>秋保かがやき支援学校</t>
    <rPh sb="0" eb="2">
      <t>アキウ</t>
    </rPh>
    <rPh sb="6" eb="10">
      <t>シエンガッコウ</t>
    </rPh>
    <phoneticPr fontId="1"/>
  </si>
  <si>
    <t>574</t>
    <phoneticPr fontId="1"/>
  </si>
  <si>
    <t>C204222150016</t>
  </si>
  <si>
    <t>大崎市立古川西小中学校</t>
    <phoneticPr fontId="1"/>
  </si>
  <si>
    <t>大崎市古川渋井字全壮１９１</t>
    <phoneticPr fontId="1"/>
  </si>
  <si>
    <t>古川西小中</t>
    <rPh sb="0" eb="2">
      <t>フルカワ</t>
    </rPh>
    <rPh sb="2" eb="3">
      <t>ニシ</t>
    </rPh>
    <rPh sb="3" eb="5">
      <t>ショウチュウ</t>
    </rPh>
    <phoneticPr fontId="1"/>
  </si>
  <si>
    <t>9896201</t>
    <phoneticPr fontId="1"/>
  </si>
  <si>
    <t>色麻町立色麻学園</t>
    <phoneticPr fontId="1"/>
  </si>
  <si>
    <t>色麻学園</t>
    <rPh sb="0" eb="4">
      <t>シカマガクエン</t>
    </rPh>
    <phoneticPr fontId="1"/>
  </si>
  <si>
    <t>加美郡色麻町四竃字狐塚３７番地の１</t>
    <phoneticPr fontId="1"/>
  </si>
  <si>
    <t>C204224440011</t>
    <phoneticPr fontId="1"/>
  </si>
  <si>
    <t>加美町立鳴峰中学校</t>
    <phoneticPr fontId="1"/>
  </si>
  <si>
    <t>加美郡加美町字中原２３－４１</t>
    <phoneticPr fontId="1"/>
  </si>
  <si>
    <t>C104224450047</t>
    <phoneticPr fontId="1"/>
  </si>
  <si>
    <t>鳴峰中</t>
    <rPh sb="0" eb="1">
      <t>ナ</t>
    </rPh>
    <rPh sb="1" eb="2">
      <t>ホウ</t>
    </rPh>
    <rPh sb="2" eb="3">
      <t>チュウ</t>
    </rPh>
    <phoneticPr fontId="1"/>
  </si>
  <si>
    <t>仙台市青葉区上杉６－４－１</t>
    <phoneticPr fontId="1"/>
  </si>
  <si>
    <t>仙台市青葉区青葉区荒巻字青葉３９５－２</t>
    <phoneticPr fontId="1"/>
  </si>
  <si>
    <t>白石市立白石南中学校</t>
  </si>
  <si>
    <t>白石市越河平字平合２３－１</t>
    <phoneticPr fontId="1"/>
  </si>
  <si>
    <t>C104222060060</t>
    <phoneticPr fontId="1"/>
  </si>
  <si>
    <t>白石南中</t>
    <rPh sb="0" eb="2">
      <t>シロイシ</t>
    </rPh>
    <rPh sb="2" eb="3">
      <t>ミナミ</t>
    </rPh>
    <rPh sb="3" eb="4">
      <t>チュウ</t>
    </rPh>
    <phoneticPr fontId="1"/>
  </si>
  <si>
    <t>情　　報</t>
    <rPh sb="0" eb="1">
      <t>ジョウ</t>
    </rPh>
    <rPh sb="3" eb="4">
      <t>ホウ</t>
    </rPh>
    <phoneticPr fontId="1"/>
  </si>
  <si>
    <t>国際探求/理数探求</t>
    <rPh sb="0" eb="2">
      <t>コクサイ</t>
    </rPh>
    <rPh sb="2" eb="4">
      <t>タンキュウ</t>
    </rPh>
    <rPh sb="7" eb="9">
      <t>タンキュウ</t>
    </rPh>
    <phoneticPr fontId="1"/>
  </si>
  <si>
    <t>kokyosoks@pref.miyagi.lg.jp</t>
    <phoneticPr fontId="1"/>
  </si>
  <si>
    <t>情報ビジネス</t>
    <rPh sb="0" eb="2">
      <t>ジョウホウ</t>
    </rPh>
    <phoneticPr fontId="1"/>
  </si>
  <si>
    <t>船舶運航</t>
    <rPh sb="0" eb="4">
      <t>センパクウンコウ</t>
    </rPh>
    <phoneticPr fontId="1"/>
  </si>
  <si>
    <t>生物環境</t>
    <rPh sb="0" eb="4">
      <t>セイブツカンキョウ</t>
    </rPh>
    <phoneticPr fontId="1"/>
  </si>
  <si>
    <t>学励探求</t>
    <rPh sb="0" eb="1">
      <t>ガク</t>
    </rPh>
    <rPh sb="1" eb="2">
      <t>ハゲ</t>
    </rPh>
    <rPh sb="2" eb="4">
      <t>タンキュウ</t>
    </rPh>
    <phoneticPr fontId="1"/>
  </si>
  <si>
    <t>キャリア探求</t>
    <rPh sb="4" eb="6">
      <t>タンキュウ</t>
    </rPh>
    <phoneticPr fontId="1"/>
  </si>
  <si>
    <t>松陵支援学校</t>
    <rPh sb="0" eb="1">
      <t>マツ</t>
    </rPh>
    <rPh sb="1" eb="2">
      <t>リョウ</t>
    </rPh>
    <rPh sb="2" eb="6">
      <t>シエンガッコウ</t>
    </rPh>
    <phoneticPr fontId="1"/>
  </si>
  <si>
    <t>美里町立美里中学校</t>
    <rPh sb="0" eb="2">
      <t>ミサト</t>
    </rPh>
    <rPh sb="2" eb="4">
      <t>チョウリツ</t>
    </rPh>
    <rPh sb="4" eb="6">
      <t>ミサト</t>
    </rPh>
    <rPh sb="6" eb="9">
      <t>チュウガッコウ</t>
    </rPh>
    <phoneticPr fontId="1"/>
  </si>
  <si>
    <t>大崎市立鳴子小中学校</t>
    <rPh sb="0" eb="2">
      <t>オオサキ</t>
    </rPh>
    <rPh sb="2" eb="4">
      <t>シリツ</t>
    </rPh>
    <rPh sb="4" eb="6">
      <t>ナルコ</t>
    </rPh>
    <rPh sb="6" eb="10">
      <t>ショウチュウガッコウ</t>
    </rPh>
    <phoneticPr fontId="1"/>
  </si>
  <si>
    <t>宮城県立松陵支援学校</t>
    <rPh sb="0" eb="2">
      <t>ミヤギ</t>
    </rPh>
    <rPh sb="2" eb="4">
      <t>ケンリツ</t>
    </rPh>
    <rPh sb="4" eb="5">
      <t>マツ</t>
    </rPh>
    <rPh sb="5" eb="6">
      <t>リョウ</t>
    </rPh>
    <rPh sb="6" eb="8">
      <t>シエン</t>
    </rPh>
    <rPh sb="8" eb="10">
      <t>ガッコウ</t>
    </rPh>
    <phoneticPr fontId="1"/>
  </si>
  <si>
    <t>宮城県立松陵支援学校富谷校</t>
    <rPh sb="0" eb="2">
      <t>ミヤギ</t>
    </rPh>
    <rPh sb="2" eb="4">
      <t>ケンリツ</t>
    </rPh>
    <rPh sb="4" eb="5">
      <t>マツ</t>
    </rPh>
    <rPh sb="5" eb="6">
      <t>リョウ</t>
    </rPh>
    <rPh sb="6" eb="8">
      <t>シエン</t>
    </rPh>
    <rPh sb="8" eb="10">
      <t>ガッコウ</t>
    </rPh>
    <rPh sb="10" eb="12">
      <t>トミヤ</t>
    </rPh>
    <rPh sb="12" eb="13">
      <t>コウ</t>
    </rPh>
    <phoneticPr fontId="1"/>
  </si>
  <si>
    <t>美里中</t>
    <rPh sb="0" eb="2">
      <t>ミサト</t>
    </rPh>
    <rPh sb="2" eb="3">
      <t>チュウ</t>
    </rPh>
    <phoneticPr fontId="1"/>
  </si>
  <si>
    <t>鳴子小中</t>
    <rPh sb="3" eb="4">
      <t>チュウ</t>
    </rPh>
    <phoneticPr fontId="1"/>
  </si>
  <si>
    <t>松陵支援</t>
    <rPh sb="0" eb="1">
      <t>マツ</t>
    </rPh>
    <rPh sb="1" eb="2">
      <t>リョウ</t>
    </rPh>
    <rPh sb="2" eb="4">
      <t>シエン</t>
    </rPh>
    <phoneticPr fontId="1"/>
  </si>
  <si>
    <t>松陵支援富谷校</t>
    <rPh sb="0" eb="1">
      <t>マツ</t>
    </rPh>
    <rPh sb="1" eb="2">
      <t>リョウ</t>
    </rPh>
    <rPh sb="2" eb="4">
      <t>シエン</t>
    </rPh>
    <rPh sb="4" eb="6">
      <t>トミヤ</t>
    </rPh>
    <rPh sb="6" eb="7">
      <t>コウ</t>
    </rPh>
    <phoneticPr fontId="1"/>
  </si>
  <si>
    <t>大崎市鳴子温泉字町西９７－１</t>
    <rPh sb="0" eb="2">
      <t>オオサキ</t>
    </rPh>
    <rPh sb="2" eb="3">
      <t>シ</t>
    </rPh>
    <rPh sb="3" eb="7">
      <t>ナルコオンセン</t>
    </rPh>
    <rPh sb="7" eb="8">
      <t>アザ</t>
    </rPh>
    <rPh sb="8" eb="9">
      <t>マチ</t>
    </rPh>
    <rPh sb="9" eb="10">
      <t>ニシ</t>
    </rPh>
    <phoneticPr fontId="1"/>
  </si>
  <si>
    <t>仙台市泉区松陵４－２８－２</t>
    <rPh sb="0" eb="3">
      <t>センダイシ</t>
    </rPh>
    <rPh sb="3" eb="5">
      <t>イズミク</t>
    </rPh>
    <rPh sb="5" eb="6">
      <t>マツ</t>
    </rPh>
    <rPh sb="6" eb="7">
      <t>リョウ</t>
    </rPh>
    <phoneticPr fontId="1"/>
  </si>
  <si>
    <t>遠田郡美里町字新峰山８－１</t>
    <rPh sb="3" eb="6">
      <t>ミサトマチ</t>
    </rPh>
    <rPh sb="6" eb="7">
      <t>アザ</t>
    </rPh>
    <rPh sb="7" eb="9">
      <t>シンミネ</t>
    </rPh>
    <rPh sb="9" eb="10">
      <t>ヤマ</t>
    </rPh>
    <phoneticPr fontId="1"/>
  </si>
  <si>
    <t>富谷市富ケ丘１－１７－３７</t>
    <rPh sb="0" eb="3">
      <t>トミヤシ</t>
    </rPh>
    <rPh sb="3" eb="6">
      <t>トミガオカ</t>
    </rPh>
    <phoneticPr fontId="1"/>
  </si>
  <si>
    <t>栄泉/スポーツ</t>
    <rPh sb="0" eb="2">
      <t>エイセン</t>
    </rPh>
    <phoneticPr fontId="1"/>
  </si>
  <si>
    <t>リバティ／スーパー両立／国際教養</t>
    <rPh sb="9" eb="11">
      <t>リョウリツ</t>
    </rPh>
    <rPh sb="12" eb="14">
      <t>コクサイ</t>
    </rPh>
    <rPh sb="14" eb="16">
      <t>キョウヨウ</t>
    </rPh>
    <phoneticPr fontId="1"/>
  </si>
  <si>
    <t>技能開発</t>
    <phoneticPr fontId="1"/>
  </si>
  <si>
    <t>情報ビジネス/進学ライセンス</t>
    <rPh sb="0" eb="2">
      <t>ジョウホウ</t>
    </rPh>
    <rPh sb="7" eb="9">
      <t>シンガク</t>
    </rPh>
    <phoneticPr fontId="1"/>
  </si>
  <si>
    <t>進学探求</t>
    <rPh sb="0" eb="2">
      <t>シンガク</t>
    </rPh>
    <rPh sb="2" eb="4">
      <t>タンキュウ</t>
    </rPh>
    <phoneticPr fontId="1"/>
  </si>
  <si>
    <t>進学選抜</t>
    <rPh sb="0" eb="2">
      <t>シンガク</t>
    </rPh>
    <rPh sb="2" eb="4">
      <t>センバツ</t>
    </rPh>
    <phoneticPr fontId="1"/>
  </si>
  <si>
    <t>白石蔵王</t>
    <rPh sb="0" eb="2">
      <t>シロイシ</t>
    </rPh>
    <rPh sb="2" eb="3">
      <t>クラ</t>
    </rPh>
    <rPh sb="3" eb="4">
      <t>オウ</t>
    </rPh>
    <phoneticPr fontId="1"/>
  </si>
  <si>
    <t xml:space="preserve"> 大河原産業川崎 </t>
    <rPh sb="1" eb="4">
      <t>オオガワラ</t>
    </rPh>
    <rPh sb="4" eb="6">
      <t>サンギョウ</t>
    </rPh>
    <rPh sb="6" eb="8">
      <t>カワサキ</t>
    </rPh>
    <phoneticPr fontId="1"/>
  </si>
  <si>
    <t>白石蔵王</t>
    <rPh sb="0" eb="2">
      <t>シロイシ</t>
    </rPh>
    <rPh sb="2" eb="4">
      <t>ザオウ</t>
    </rPh>
    <phoneticPr fontId="1"/>
  </si>
  <si>
    <t>大河原産業川崎</t>
    <rPh sb="3" eb="5">
      <t>サンギョウ</t>
    </rPh>
    <rPh sb="5" eb="7">
      <t>カワサキ</t>
    </rPh>
    <phoneticPr fontId="1"/>
  </si>
  <si>
    <t>情報</t>
    <rPh sb="0" eb="2">
      <t>ジョウホウ</t>
    </rPh>
    <phoneticPr fontId="1"/>
  </si>
  <si>
    <t>国際探究/理数探究</t>
    <rPh sb="0" eb="2">
      <t>コクサイ</t>
    </rPh>
    <rPh sb="2" eb="4">
      <t>タンキュウ</t>
    </rPh>
    <phoneticPr fontId="1"/>
  </si>
  <si>
    <t>築館一迫商業</t>
    <rPh sb="0" eb="2">
      <t>ツキダテ</t>
    </rPh>
    <rPh sb="2" eb="3">
      <t>イチ</t>
    </rPh>
    <phoneticPr fontId="1"/>
  </si>
  <si>
    <t>築館一迫商業</t>
    <phoneticPr fontId="1"/>
  </si>
  <si>
    <t>情報ビジネス</t>
    <rPh sb="0" eb="2">
      <t>ジョウホウ</t>
    </rPh>
    <phoneticPr fontId="1"/>
  </si>
  <si>
    <t>248</t>
    <phoneticPr fontId="1"/>
  </si>
  <si>
    <t>船舶運航</t>
    <rPh sb="0" eb="4">
      <t>センパクウンコウ</t>
    </rPh>
    <phoneticPr fontId="1"/>
  </si>
  <si>
    <t>生物環境</t>
    <rPh sb="0" eb="2">
      <t>セイブツ</t>
    </rPh>
    <rPh sb="2" eb="4">
      <t>カンキョウ</t>
    </rPh>
    <phoneticPr fontId="1"/>
  </si>
  <si>
    <t>食品</t>
    <rPh sb="0" eb="2">
      <t>ショクヒン</t>
    </rPh>
    <phoneticPr fontId="1"/>
  </si>
  <si>
    <t>192</t>
    <phoneticPr fontId="1"/>
  </si>
  <si>
    <t>リバティ／スーパー両立／国際教養</t>
    <phoneticPr fontId="1"/>
  </si>
  <si>
    <t>情報ビジネス／進学ライセンス</t>
    <rPh sb="0" eb="2">
      <t>ジョウホウ</t>
    </rPh>
    <rPh sb="7" eb="9">
      <t>シンガク</t>
    </rPh>
    <phoneticPr fontId="1"/>
  </si>
  <si>
    <t>進学選抜</t>
    <rPh sb="0" eb="4">
      <t>シンガクセンバツ</t>
    </rPh>
    <phoneticPr fontId="1"/>
  </si>
  <si>
    <t>松陵支援学校</t>
    <rPh sb="0" eb="1">
      <t>マツ</t>
    </rPh>
    <rPh sb="1" eb="2">
      <t>リョウ</t>
    </rPh>
    <rPh sb="2" eb="6">
      <t>シエンガッコウ</t>
    </rPh>
    <phoneticPr fontId="1"/>
  </si>
  <si>
    <t>食　　品</t>
    <rPh sb="0" eb="1">
      <t>ショク</t>
    </rPh>
    <rPh sb="3" eb="4">
      <t>ヒン</t>
    </rPh>
    <phoneticPr fontId="1"/>
  </si>
  <si>
    <t>575</t>
    <phoneticPr fontId="1"/>
  </si>
  <si>
    <t>514</t>
    <phoneticPr fontId="1"/>
  </si>
  <si>
    <t>503</t>
    <phoneticPr fontId="1"/>
  </si>
  <si>
    <t>511</t>
    <phoneticPr fontId="1"/>
  </si>
  <si>
    <t>404</t>
    <phoneticPr fontId="1"/>
  </si>
  <si>
    <t>C104225050049</t>
    <phoneticPr fontId="1"/>
  </si>
  <si>
    <t>C204222150025</t>
    <phoneticPr fontId="1"/>
  </si>
  <si>
    <t>E104211050035</t>
    <phoneticPr fontId="1"/>
  </si>
  <si>
    <t>E104212160020</t>
    <phoneticPr fontId="1"/>
  </si>
  <si>
    <t>普通</t>
    <phoneticPr fontId="1"/>
  </si>
  <si>
    <t>普   通</t>
    <rPh sb="0" eb="1">
      <t>フ</t>
    </rPh>
    <rPh sb="4" eb="5">
      <t>ツウ</t>
    </rPh>
    <phoneticPr fontId="1"/>
  </si>
  <si>
    <t>1  状況別卒業者数(令和8年3月卒業者)</t>
    <rPh sb="3" eb="5">
      <t>ジョウキョウ</t>
    </rPh>
    <rPh sb="11" eb="13">
      <t>レイワ</t>
    </rPh>
    <phoneticPr fontId="1"/>
  </si>
  <si>
    <t>中学校等卒業後の状況調査票【宮城県教育庁調査】(令和8年5月1日現在)</t>
    <rPh sb="6" eb="7">
      <t>ウシ</t>
    </rPh>
    <rPh sb="8" eb="10">
      <t>ジョウキョウ</t>
    </rPh>
    <rPh sb="24" eb="26">
      <t>レイワ</t>
    </rPh>
    <phoneticPr fontId="1"/>
  </si>
  <si>
    <t>クラークNEXT高等学校</t>
    <phoneticPr fontId="1"/>
  </si>
  <si>
    <t>普通</t>
    <rPh sb="0" eb="2">
      <t>フツウ</t>
    </rPh>
    <phoneticPr fontId="1"/>
  </si>
  <si>
    <t>456</t>
  </si>
  <si>
    <t>クラークNEXT高等学校</t>
    <phoneticPr fontId="1"/>
  </si>
  <si>
    <t>１　令和８年５月１日現在の内容で入力しているか。</t>
    <rPh sb="2" eb="4">
      <t>レイワ</t>
    </rPh>
    <rPh sb="5" eb="6">
      <t>ネン</t>
    </rPh>
    <rPh sb="7" eb="8">
      <t>ガツ</t>
    </rPh>
    <rPh sb="9" eb="10">
      <t>ニチ</t>
    </rPh>
    <rPh sb="10" eb="12">
      <t>ゲンザイ</t>
    </rPh>
    <rPh sb="13" eb="15">
      <t>ナイヨウ</t>
    </rPh>
    <rPh sb="16" eb="18">
      <t>ニュウリョク</t>
    </rPh>
    <phoneticPr fontId="1"/>
  </si>
  <si>
    <t>8　　状　況　別　卒　業　者　数　（令和８年３月卒業者）</t>
    <rPh sb="3" eb="4">
      <t>ジョウ</t>
    </rPh>
    <rPh sb="5" eb="6">
      <t>キョウ</t>
    </rPh>
    <rPh sb="7" eb="8">
      <t>ベツ</t>
    </rPh>
    <rPh sb="9" eb="10">
      <t>ソツ</t>
    </rPh>
    <rPh sb="11" eb="12">
      <t>ゴウ</t>
    </rPh>
    <rPh sb="13" eb="14">
      <t>モノ</t>
    </rPh>
    <rPh sb="15" eb="16">
      <t>スウ</t>
    </rPh>
    <rPh sb="18" eb="20">
      <t>レイワ</t>
    </rPh>
    <rPh sb="21" eb="22">
      <t>ネン</t>
    </rPh>
    <rPh sb="23" eb="24">
      <t>ガツ</t>
    </rPh>
    <rPh sb="24" eb="27">
      <t>ソツギョウシャ</t>
    </rPh>
    <phoneticPr fontId="1"/>
  </si>
  <si>
    <t>Ver.20260406</t>
    <phoneticPr fontId="1"/>
  </si>
  <si>
    <t>宮城県立秋保かがやき支援学校</t>
  </si>
  <si>
    <t xml:space="preserve">	9820241</t>
  </si>
  <si>
    <t>仙台市太白区秋保町湯元字鹿乙２０番地</t>
  </si>
  <si>
    <t>E104211040037</t>
    <phoneticPr fontId="1"/>
  </si>
  <si>
    <t>秋保かがやき支援学校</t>
    <rPh sb="0" eb="2">
      <t>アキウ</t>
    </rPh>
    <rPh sb="6" eb="10">
      <t>シエンガッコウ</t>
    </rPh>
    <phoneticPr fontId="1"/>
  </si>
  <si>
    <t>学校名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</si>
</sst>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72">
    <font>
      <sz val="11"/>
      <name val="ＭＳ Ｐゴシック"/>
      <family val="3"/>
      <charset val="128"/>
    </font>
    <font>
      <sz val="6"/>
      <name val="ＭＳ Ｐゴシック"/>
      <family val="3"/>
      <charset val="128"/>
    </font>
    <font>
      <sz val="10"/>
      <name val="ＭＳ 明朝"/>
      <family val="1"/>
      <charset val="128"/>
    </font>
    <font>
      <b/>
      <sz val="16"/>
      <name val="ＭＳ 明朝"/>
      <family val="1"/>
      <charset val="128"/>
    </font>
    <font>
      <sz val="9"/>
      <name val="ＭＳ 明朝"/>
      <family val="1"/>
      <charset val="128"/>
    </font>
    <font>
      <sz val="11"/>
      <name val="ＭＳ 明朝"/>
      <family val="1"/>
      <charset val="128"/>
    </font>
    <font>
      <sz val="8"/>
      <name val="ＭＳ 明朝"/>
      <family val="1"/>
      <charset val="128"/>
    </font>
    <font>
      <sz val="14"/>
      <name val="ＭＳ 明朝"/>
      <family val="1"/>
      <charset val="128"/>
    </font>
    <font>
      <sz val="14"/>
      <color indexed="8"/>
      <name val="ＭＳ 明朝"/>
      <family val="1"/>
      <charset val="128"/>
    </font>
    <font>
      <b/>
      <sz val="18"/>
      <name val="ＭＳ 明朝"/>
      <family val="1"/>
      <charset val="128"/>
    </font>
    <font>
      <sz val="9"/>
      <name val="ＭＳ Ｐゴシック"/>
      <family val="3"/>
      <charset val="128"/>
    </font>
    <font>
      <sz val="7.5"/>
      <name val="ＭＳ 明朝"/>
      <family val="1"/>
      <charset val="128"/>
    </font>
    <font>
      <sz val="10"/>
      <color indexed="9"/>
      <name val="ＭＳ 明朝"/>
      <family val="1"/>
      <charset val="128"/>
    </font>
    <font>
      <sz val="8.6999999999999993"/>
      <name val="ＭＳ 明朝"/>
      <family val="1"/>
      <charset val="128"/>
    </font>
    <font>
      <sz val="6"/>
      <name val="ＭＳ 明朝"/>
      <family val="1"/>
      <charset val="128"/>
    </font>
    <font>
      <sz val="7"/>
      <name val="ＭＳ 明朝"/>
      <family val="1"/>
      <charset val="128"/>
    </font>
    <font>
      <sz val="9"/>
      <color indexed="8"/>
      <name val="ＭＳ 明朝"/>
      <family val="1"/>
      <charset val="128"/>
    </font>
    <font>
      <sz val="10"/>
      <name val="ＭＳ ゴシック"/>
      <family val="3"/>
      <charset val="128"/>
    </font>
    <font>
      <u/>
      <sz val="10"/>
      <name val="ＭＳ 明朝"/>
      <family val="1"/>
      <charset val="128"/>
    </font>
    <font>
      <u/>
      <sz val="8"/>
      <name val="ＭＳ 明朝"/>
      <family val="1"/>
      <charset val="128"/>
    </font>
    <font>
      <b/>
      <u/>
      <sz val="8"/>
      <color indexed="10"/>
      <name val="ＭＳ ゴシック"/>
      <family val="3"/>
      <charset val="128"/>
    </font>
    <font>
      <b/>
      <u/>
      <sz val="8"/>
      <color indexed="12"/>
      <name val="ＭＳ 明朝"/>
      <family val="1"/>
      <charset val="128"/>
    </font>
    <font>
      <b/>
      <u/>
      <sz val="10"/>
      <name val="ＭＳ 明朝"/>
      <family val="1"/>
      <charset val="128"/>
    </font>
    <font>
      <b/>
      <u/>
      <sz val="11"/>
      <name val="ＭＳ Ｐゴシック"/>
      <family val="3"/>
      <charset val="128"/>
    </font>
    <font>
      <b/>
      <u/>
      <sz val="9"/>
      <name val="ＭＳ 明朝"/>
      <family val="1"/>
      <charset val="128"/>
    </font>
    <font>
      <b/>
      <u/>
      <sz val="11"/>
      <name val="ＭＳ 明朝"/>
      <family val="1"/>
      <charset val="128"/>
    </font>
    <font>
      <sz val="11"/>
      <color indexed="8"/>
      <name val="ＭＳ Ｐゴシック"/>
      <family val="3"/>
      <charset val="128"/>
    </font>
    <font>
      <sz val="11"/>
      <name val="ＭＳ Ｐゴシック"/>
      <family val="3"/>
      <charset val="128"/>
    </font>
    <font>
      <b/>
      <u/>
      <sz val="10"/>
      <name val="ＭＳ ゴシック"/>
      <family val="3"/>
      <charset val="128"/>
    </font>
    <font>
      <b/>
      <sz val="9"/>
      <color indexed="81"/>
      <name val="ＭＳ Ｐゴシック"/>
      <family val="3"/>
      <charset val="128"/>
    </font>
    <font>
      <b/>
      <sz val="10"/>
      <color indexed="10"/>
      <name val="ＭＳ ゴシック"/>
      <family val="3"/>
      <charset val="128"/>
    </font>
    <font>
      <b/>
      <sz val="11"/>
      <name val="ＭＳ Ｐゴシック"/>
      <family val="3"/>
      <charset val="128"/>
    </font>
    <font>
      <sz val="8"/>
      <name val="ＭＳ Ｐ明朝"/>
      <family val="1"/>
      <charset val="128"/>
    </font>
    <font>
      <sz val="8.5"/>
      <name val="ＭＳ 明朝"/>
      <family val="1"/>
      <charset val="128"/>
    </font>
    <font>
      <b/>
      <u/>
      <sz val="10"/>
      <color rgb="FFFF0000"/>
      <name val="ＭＳ ゴシック"/>
      <family val="3"/>
      <charset val="128"/>
    </font>
    <font>
      <sz val="8"/>
      <name val="ＭＳ Ｐゴシック"/>
      <family val="3"/>
      <charset val="128"/>
    </font>
    <font>
      <sz val="4"/>
      <name val="ＭＳ Ｐゴシック"/>
      <family val="3"/>
      <charset val="128"/>
    </font>
    <font>
      <sz val="3"/>
      <name val="ＭＳ Ｐゴシック"/>
      <family val="3"/>
      <charset val="128"/>
    </font>
    <font>
      <sz val="7"/>
      <name val="ＭＳ Ｐゴシック"/>
      <family val="3"/>
      <charset val="128"/>
    </font>
    <font>
      <sz val="10"/>
      <name val="ＭＳ Ｐゴシック"/>
      <family val="3"/>
      <charset val="128"/>
    </font>
    <font>
      <b/>
      <sz val="14"/>
      <color rgb="FFFF0000"/>
      <name val="ＭＳ Ｐゴシック"/>
      <family val="3"/>
      <charset val="128"/>
    </font>
    <font>
      <b/>
      <sz val="14"/>
      <name val="ＭＳ Ｐゴシック"/>
      <family val="3"/>
      <charset val="128"/>
    </font>
    <font>
      <sz val="22"/>
      <name val="ＭＳ Ｐゴシック"/>
      <family val="3"/>
      <charset val="128"/>
    </font>
    <font>
      <sz val="9"/>
      <color indexed="81"/>
      <name val="MS P ゴシック"/>
      <family val="3"/>
      <charset val="128"/>
    </font>
    <font>
      <sz val="9"/>
      <color rgb="FFFF0000"/>
      <name val="ＭＳ ゴシック"/>
      <family val="3"/>
      <charset val="128"/>
    </font>
    <font>
      <u/>
      <sz val="11"/>
      <color theme="10"/>
      <name val="ＭＳ Ｐゴシック"/>
      <family val="3"/>
      <charset val="128"/>
    </font>
    <font>
      <b/>
      <sz val="8"/>
      <name val="ＭＳ ゴシック"/>
      <family val="3"/>
      <charset val="128"/>
    </font>
    <font>
      <sz val="11"/>
      <color rgb="FFFF0000"/>
      <name val="ＭＳ Ｐゴシック"/>
      <family val="3"/>
      <charset val="128"/>
    </font>
    <font>
      <sz val="10"/>
      <color rgb="FF000000"/>
      <name val="Arial"/>
      <family val="2"/>
    </font>
    <font>
      <b/>
      <sz val="11"/>
      <name val="ＭＳ 明朝"/>
      <family val="1"/>
      <charset val="128"/>
    </font>
    <font>
      <sz val="10"/>
      <color theme="0" tint="-0.499984740745262"/>
      <name val="ＭＳ 明朝"/>
      <family val="1"/>
      <charset val="128"/>
    </font>
    <font>
      <sz val="10"/>
      <color rgb="FF0000FF"/>
      <name val="ＭＳ 明朝"/>
      <family val="1"/>
      <charset val="128"/>
    </font>
    <font>
      <sz val="11"/>
      <color rgb="FF0000FF"/>
      <name val="ＭＳ Ｐゴシック"/>
      <family val="3"/>
      <charset val="128"/>
    </font>
    <font>
      <sz val="11"/>
      <color rgb="FF0000FF"/>
      <name val="ＭＳ 明朝"/>
      <family val="1"/>
      <charset val="128"/>
    </font>
    <font>
      <sz val="9"/>
      <color rgb="FF0000FF"/>
      <name val="ＭＳ 明朝"/>
      <family val="1"/>
      <charset val="128"/>
    </font>
    <font>
      <sz val="9"/>
      <color rgb="FF0000FF"/>
      <name val="ＭＳ Ｐゴシック"/>
      <family val="3"/>
      <charset val="128"/>
    </font>
    <font>
      <b/>
      <sz val="10"/>
      <name val="ＭＳ 明朝"/>
      <family val="1"/>
      <charset val="128"/>
    </font>
    <font>
      <b/>
      <sz val="9"/>
      <name val="ＭＳ 明朝"/>
      <family val="1"/>
      <charset val="128"/>
    </font>
    <font>
      <b/>
      <sz val="10"/>
      <color rgb="FFFF0000"/>
      <name val="ＭＳ 明朝"/>
      <family val="1"/>
      <charset val="128"/>
    </font>
    <font>
      <b/>
      <sz val="11"/>
      <color rgb="FFFF0000"/>
      <name val="ＭＳ 明朝"/>
      <family val="1"/>
      <charset val="128"/>
    </font>
    <font>
      <b/>
      <sz val="18"/>
      <name val="ＭＳ Ｐゴシック"/>
      <family val="3"/>
      <charset val="128"/>
    </font>
    <font>
      <sz val="16"/>
      <name val="ＭＳ Ｐゴシック"/>
      <family val="3"/>
      <charset val="128"/>
    </font>
    <font>
      <sz val="11"/>
      <color rgb="FFFF0000"/>
      <name val="ＭＳ 明朝"/>
      <family val="1"/>
      <charset val="128"/>
    </font>
    <font>
      <b/>
      <sz val="12"/>
      <name val="ＭＳ Ｐゴシック"/>
      <family val="3"/>
      <charset val="128"/>
    </font>
    <font>
      <sz val="18"/>
      <name val="ＭＳ Ｐゴシック"/>
      <family val="3"/>
      <charset val="128"/>
    </font>
    <font>
      <sz val="10"/>
      <color rgb="FFFF0000"/>
      <name val="ＭＳ Ｐゴシック"/>
      <family val="3"/>
      <charset val="128"/>
    </font>
    <font>
      <sz val="9"/>
      <color rgb="FFFF0000"/>
      <name val="ＭＳ 明朝"/>
      <family val="1"/>
      <charset val="128"/>
    </font>
    <font>
      <sz val="8"/>
      <color rgb="FF0000FF"/>
      <name val="ＭＳ 明朝"/>
      <family val="1"/>
      <charset val="128"/>
    </font>
    <font>
      <sz val="9"/>
      <name val="ＭＳ ゴシック"/>
      <family val="3"/>
      <charset val="128"/>
    </font>
    <font>
      <sz val="10"/>
      <color theme="0"/>
      <name val="ＭＳ 明朝"/>
      <family val="1"/>
      <charset val="128"/>
    </font>
    <font>
      <sz val="11"/>
      <color theme="0"/>
      <name val="ＭＳ Ｐゴシック"/>
      <family val="3"/>
      <charset val="128"/>
    </font>
    <font>
      <sz val="11"/>
      <color theme="1"/>
      <name val="ＭＳ Ｐゴシック"/>
      <family val="3"/>
      <charset val="128"/>
    </font>
  </fonts>
  <fills count="21">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52"/>
        <bgColor indexed="64"/>
      </patternFill>
    </fill>
    <fill>
      <patternFill patternType="solid">
        <fgColor indexed="14"/>
        <bgColor indexed="64"/>
      </patternFill>
    </fill>
    <fill>
      <patternFill patternType="solid">
        <fgColor indexed="51"/>
        <bgColor indexed="64"/>
      </patternFill>
    </fill>
    <fill>
      <patternFill patternType="solid">
        <fgColor indexed="11"/>
        <bgColor indexed="64"/>
      </patternFill>
    </fill>
    <fill>
      <patternFill patternType="solid">
        <fgColor indexed="15"/>
        <bgColor indexed="64"/>
      </patternFill>
    </fill>
    <fill>
      <patternFill patternType="solid">
        <fgColor indexed="13"/>
        <bgColor indexed="64"/>
      </patternFill>
    </fill>
    <fill>
      <patternFill patternType="solid">
        <fgColor rgb="FFFFFF00"/>
        <bgColor indexed="64"/>
      </patternFill>
    </fill>
    <fill>
      <patternFill patternType="solid">
        <fgColor rgb="FF00FFFF"/>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C0C0C0"/>
        <bgColor indexed="64"/>
      </patternFill>
    </fill>
    <fill>
      <patternFill patternType="solid">
        <fgColor rgb="FFFFCCFF"/>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302">
    <border>
      <left/>
      <right/>
      <top/>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hair">
        <color indexed="64"/>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style="thin">
        <color indexed="64"/>
      </right>
      <top/>
      <bottom/>
      <diagonal/>
    </border>
    <border>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double">
        <color indexed="64"/>
      </bottom>
      <diagonal/>
    </border>
    <border>
      <left style="thin">
        <color indexed="64"/>
      </left>
      <right/>
      <top/>
      <bottom style="hair">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double">
        <color indexed="64"/>
      </right>
      <top style="thin">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rgb="FFFF0000"/>
      </left>
      <right style="double">
        <color rgb="FFFF0000"/>
      </right>
      <top style="double">
        <color rgb="FFFF0000"/>
      </top>
      <bottom style="double">
        <color rgb="FFFF0000"/>
      </bottom>
      <diagonal/>
    </border>
    <border>
      <left style="double">
        <color rgb="FFFF0000"/>
      </left>
      <right style="thin">
        <color indexed="64"/>
      </right>
      <top style="double">
        <color rgb="FFFF0000"/>
      </top>
      <bottom style="thin">
        <color indexed="64"/>
      </bottom>
      <diagonal/>
    </border>
    <border>
      <left style="thin">
        <color indexed="64"/>
      </left>
      <right style="double">
        <color rgb="FFFF0000"/>
      </right>
      <top style="double">
        <color rgb="FFFF0000"/>
      </top>
      <bottom style="thin">
        <color indexed="64"/>
      </bottom>
      <diagonal/>
    </border>
    <border>
      <left style="double">
        <color rgb="FFFF0000"/>
      </left>
      <right style="thin">
        <color indexed="64"/>
      </right>
      <top style="thin">
        <color indexed="64"/>
      </top>
      <bottom style="thin">
        <color indexed="64"/>
      </bottom>
      <diagonal/>
    </border>
    <border>
      <left style="thin">
        <color indexed="64"/>
      </left>
      <right style="double">
        <color rgb="FFFF0000"/>
      </right>
      <top style="thin">
        <color indexed="64"/>
      </top>
      <bottom style="thin">
        <color indexed="64"/>
      </bottom>
      <diagonal/>
    </border>
    <border>
      <left style="double">
        <color rgb="FFFF0000"/>
      </left>
      <right/>
      <top style="thin">
        <color indexed="64"/>
      </top>
      <bottom style="thin">
        <color indexed="64"/>
      </bottom>
      <diagonal/>
    </border>
    <border>
      <left/>
      <right style="double">
        <color rgb="FFFF0000"/>
      </right>
      <top style="thin">
        <color indexed="64"/>
      </top>
      <bottom style="thin">
        <color indexed="64"/>
      </bottom>
      <diagonal/>
    </border>
    <border>
      <left style="double">
        <color rgb="FFFF0000"/>
      </left>
      <right/>
      <top style="thin">
        <color indexed="64"/>
      </top>
      <bottom style="double">
        <color rgb="FFFF0000"/>
      </bottom>
      <diagonal/>
    </border>
    <border>
      <left/>
      <right style="double">
        <color rgb="FFFF0000"/>
      </right>
      <top style="thin">
        <color indexed="64"/>
      </top>
      <bottom style="double">
        <color rgb="FFFF0000"/>
      </bottom>
      <diagonal/>
    </border>
    <border>
      <left style="double">
        <color rgb="FFFF0000"/>
      </left>
      <right style="double">
        <color rgb="FFFF0000"/>
      </right>
      <top style="double">
        <color rgb="FFFF0000"/>
      </top>
      <bottom style="thin">
        <color indexed="64"/>
      </bottom>
      <diagonal/>
    </border>
    <border>
      <left style="double">
        <color rgb="FFFF0000"/>
      </left>
      <right style="double">
        <color rgb="FFFF0000"/>
      </right>
      <top style="thin">
        <color indexed="64"/>
      </top>
      <bottom style="thin">
        <color indexed="64"/>
      </bottom>
      <diagonal/>
    </border>
    <border>
      <left style="double">
        <color rgb="FFFF0000"/>
      </left>
      <right style="double">
        <color rgb="FFFF0000"/>
      </right>
      <top style="thin">
        <color indexed="64"/>
      </top>
      <bottom style="double">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thin">
        <color indexed="64"/>
      </bottom>
      <diagonal/>
    </border>
    <border>
      <left/>
      <right style="double">
        <color rgb="FFFF0000"/>
      </right>
      <top/>
      <bottom style="thin">
        <color indexed="64"/>
      </bottom>
      <diagonal/>
    </border>
    <border>
      <left style="double">
        <color rgb="FFFF0000"/>
      </left>
      <right style="double">
        <color rgb="FFFF0000"/>
      </right>
      <top style="double">
        <color rgb="FFFF0000"/>
      </top>
      <bottom/>
      <diagonal/>
    </border>
    <border>
      <left style="double">
        <color rgb="FFFF0000"/>
      </left>
      <right style="double">
        <color rgb="FFFF0000"/>
      </right>
      <top/>
      <bottom/>
      <diagonal/>
    </border>
    <border>
      <left style="thin">
        <color indexed="64"/>
      </left>
      <right style="thin">
        <color indexed="64"/>
      </right>
      <top style="double">
        <color rgb="FFFF0000"/>
      </top>
      <bottom style="thin">
        <color indexed="64"/>
      </bottom>
      <diagonal/>
    </border>
    <border>
      <left style="double">
        <color rgb="FFFF0000"/>
      </left>
      <right/>
      <top style="thin">
        <color indexed="64"/>
      </top>
      <bottom/>
      <diagonal/>
    </border>
    <border>
      <left/>
      <right style="double">
        <color rgb="FFFF0000"/>
      </right>
      <top style="thin">
        <color indexed="64"/>
      </top>
      <bottom/>
      <diagonal/>
    </border>
    <border>
      <left style="double">
        <color rgb="FFFF0000"/>
      </left>
      <right style="thin">
        <color indexed="64"/>
      </right>
      <top style="thin">
        <color indexed="64"/>
      </top>
      <bottom style="double">
        <color rgb="FFFF0000"/>
      </bottom>
      <diagonal/>
    </border>
    <border>
      <left style="thin">
        <color indexed="64"/>
      </left>
      <right style="thin">
        <color indexed="64"/>
      </right>
      <top style="thin">
        <color indexed="64"/>
      </top>
      <bottom style="double">
        <color rgb="FFFF0000"/>
      </bottom>
      <diagonal/>
    </border>
    <border>
      <left style="thin">
        <color indexed="64"/>
      </left>
      <right style="double">
        <color rgb="FFFF0000"/>
      </right>
      <top style="thin">
        <color indexed="64"/>
      </top>
      <bottom style="double">
        <color rgb="FFFF0000"/>
      </bottom>
      <diagonal/>
    </border>
    <border>
      <left style="double">
        <color rgb="FFFF0000"/>
      </left>
      <right style="double">
        <color rgb="FFFF0000"/>
      </right>
      <top style="thin">
        <color theme="1"/>
      </top>
      <bottom style="thin">
        <color indexed="64"/>
      </bottom>
      <diagonal/>
    </border>
    <border>
      <left style="double">
        <color rgb="FFFF0000"/>
      </left>
      <right style="double">
        <color rgb="FFFF0000"/>
      </right>
      <top style="thin">
        <color indexed="64"/>
      </top>
      <bottom/>
      <diagonal/>
    </border>
    <border>
      <left style="mediumDashDot">
        <color rgb="FFFF0000"/>
      </left>
      <right style="mediumDashDot">
        <color rgb="FFFF0000"/>
      </right>
      <top style="mediumDashDot">
        <color rgb="FFFF0000"/>
      </top>
      <bottom style="mediumDashDot">
        <color rgb="FFFF0000"/>
      </bottom>
      <diagonal/>
    </border>
    <border>
      <left style="mediumDashDot">
        <color rgb="FFFF0000"/>
      </left>
      <right/>
      <top style="mediumDashDot">
        <color rgb="FFFF0000"/>
      </top>
      <bottom/>
      <diagonal/>
    </border>
    <border>
      <left/>
      <right/>
      <top style="mediumDashDot">
        <color rgb="FFFF0000"/>
      </top>
      <bottom/>
      <diagonal/>
    </border>
    <border>
      <left/>
      <right style="mediumDashDot">
        <color rgb="FFFF0000"/>
      </right>
      <top style="mediumDashDot">
        <color rgb="FFFF0000"/>
      </top>
      <bottom/>
      <diagonal/>
    </border>
    <border>
      <left style="mediumDashDot">
        <color rgb="FFFF0000"/>
      </left>
      <right/>
      <top style="thin">
        <color auto="1"/>
      </top>
      <bottom style="thin">
        <color auto="1"/>
      </bottom>
      <diagonal/>
    </border>
    <border>
      <left/>
      <right style="mediumDashDot">
        <color rgb="FFFF0000"/>
      </right>
      <top style="thin">
        <color auto="1"/>
      </top>
      <bottom style="thin">
        <color auto="1"/>
      </bottom>
      <diagonal/>
    </border>
    <border>
      <left style="mediumDashDot">
        <color rgb="FFFF0000"/>
      </left>
      <right/>
      <top/>
      <bottom style="mediumDashDot">
        <color rgb="FFFF0000"/>
      </bottom>
      <diagonal/>
    </border>
    <border>
      <left/>
      <right/>
      <top/>
      <bottom style="mediumDashDot">
        <color rgb="FFFF0000"/>
      </bottom>
      <diagonal/>
    </border>
    <border>
      <left/>
      <right style="mediumDashDot">
        <color rgb="FFFF0000"/>
      </right>
      <top/>
      <bottom style="mediumDashDot">
        <color rgb="FFFF0000"/>
      </bottom>
      <diagonal/>
    </border>
    <border>
      <left style="mediumDashDotDot">
        <color rgb="FFFF0000"/>
      </left>
      <right/>
      <top style="mediumDashDotDot">
        <color rgb="FFFF0000"/>
      </top>
      <bottom/>
      <diagonal/>
    </border>
    <border>
      <left/>
      <right/>
      <top style="mediumDashDotDot">
        <color rgb="FFFF0000"/>
      </top>
      <bottom/>
      <diagonal/>
    </border>
    <border>
      <left/>
      <right style="mediumDashDotDot">
        <color rgb="FFFF0000"/>
      </right>
      <top style="mediumDashDotDot">
        <color rgb="FFFF0000"/>
      </top>
      <bottom/>
      <diagonal/>
    </border>
    <border>
      <left style="mediumDashDotDot">
        <color rgb="FFFF0000"/>
      </left>
      <right/>
      <top style="thin">
        <color auto="1"/>
      </top>
      <bottom style="thin">
        <color auto="1"/>
      </bottom>
      <diagonal/>
    </border>
    <border>
      <left/>
      <right style="mediumDashDotDot">
        <color rgb="FFFF0000"/>
      </right>
      <top style="thin">
        <color auto="1"/>
      </top>
      <bottom style="thin">
        <color auto="1"/>
      </bottom>
      <diagonal/>
    </border>
    <border>
      <left style="mediumDashDotDot">
        <color rgb="FFFF0000"/>
      </left>
      <right/>
      <top/>
      <bottom style="mediumDashDotDot">
        <color rgb="FFFF0000"/>
      </bottom>
      <diagonal/>
    </border>
    <border>
      <left/>
      <right/>
      <top/>
      <bottom style="mediumDashDotDot">
        <color rgb="FFFF0000"/>
      </bottom>
      <diagonal/>
    </border>
    <border>
      <left/>
      <right style="mediumDashDotDot">
        <color rgb="FFFF0000"/>
      </right>
      <top/>
      <bottom style="mediumDashDotDot">
        <color rgb="FFFF0000"/>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diagonalUp="1">
      <left style="thin">
        <color indexed="64"/>
      </left>
      <right/>
      <top style="medium">
        <color indexed="64"/>
      </top>
      <bottom style="hair">
        <color indexed="64"/>
      </bottom>
      <diagonal style="thin">
        <color indexed="64"/>
      </diagonal>
    </border>
    <border diagonalUp="1">
      <left/>
      <right style="thin">
        <color indexed="64"/>
      </right>
      <top style="medium">
        <color indexed="64"/>
      </top>
      <bottom style="hair">
        <color indexed="64"/>
      </bottom>
      <diagonal style="thin">
        <color indexed="64"/>
      </diagonal>
    </border>
    <border>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diagonalUp="1">
      <left style="thin">
        <color indexed="64"/>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left style="hair">
        <color indexed="64"/>
      </left>
      <right/>
      <top style="hair">
        <color indexed="64"/>
      </top>
      <bottom style="hair">
        <color indexed="64"/>
      </bottom>
      <diagonal/>
    </border>
    <border>
      <left style="thick">
        <color indexed="10"/>
      </left>
      <right/>
      <top style="thick">
        <color indexed="10"/>
      </top>
      <bottom/>
      <diagonal/>
    </border>
    <border>
      <left/>
      <right style="thick">
        <color indexed="10"/>
      </right>
      <top style="thick">
        <color indexed="10"/>
      </top>
      <bottom/>
      <diagonal/>
    </border>
    <border>
      <left style="thick">
        <color indexed="10"/>
      </left>
      <right/>
      <top/>
      <bottom/>
      <diagonal/>
    </border>
    <border>
      <left/>
      <right style="thick">
        <color indexed="10"/>
      </right>
      <top/>
      <bottom/>
      <diagonal/>
    </border>
    <border>
      <left style="thick">
        <color indexed="10"/>
      </left>
      <right style="thin">
        <color indexed="64"/>
      </right>
      <top style="thin">
        <color indexed="64"/>
      </top>
      <bottom style="thin">
        <color indexed="64"/>
      </bottom>
      <diagonal/>
    </border>
    <border>
      <left style="thin">
        <color indexed="64"/>
      </left>
      <right style="thick">
        <color indexed="10"/>
      </right>
      <top style="thin">
        <color indexed="64"/>
      </top>
      <bottom style="thin">
        <color indexed="64"/>
      </bottom>
      <diagonal/>
    </border>
    <border>
      <left style="thick">
        <color indexed="10"/>
      </left>
      <right/>
      <top style="thin">
        <color indexed="64"/>
      </top>
      <bottom/>
      <diagonal/>
    </border>
    <border>
      <left/>
      <right style="thick">
        <color indexed="10"/>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double">
        <color indexed="64"/>
      </bottom>
      <diagonal/>
    </border>
    <border>
      <left style="hair">
        <color auto="1"/>
      </left>
      <right style="thin">
        <color indexed="64"/>
      </right>
      <top style="thin">
        <color indexed="64"/>
      </top>
      <bottom style="double">
        <color indexed="64"/>
      </bottom>
      <diagonal/>
    </border>
    <border>
      <left style="hair">
        <color auto="1"/>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hair">
        <color indexed="64"/>
      </left>
      <right/>
      <top/>
      <bottom style="double">
        <color indexed="64"/>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double">
        <color indexed="64"/>
      </bottom>
      <diagonal/>
    </border>
    <border>
      <left style="hair">
        <color auto="1"/>
      </left>
      <right/>
      <top style="thin">
        <color indexed="64"/>
      </top>
      <bottom style="double">
        <color indexed="64"/>
      </bottom>
      <diagonal/>
    </border>
    <border>
      <left style="hair">
        <color auto="1"/>
      </left>
      <right/>
      <top style="double">
        <color indexed="64"/>
      </top>
      <bottom style="thin">
        <color indexed="64"/>
      </bottom>
      <diagonal/>
    </border>
    <border>
      <left style="double">
        <color indexed="64"/>
      </left>
      <right/>
      <top style="thin">
        <color indexed="64"/>
      </top>
      <bottom style="hair">
        <color indexed="64"/>
      </bottom>
      <diagonal/>
    </border>
    <border>
      <left style="double">
        <color indexed="64"/>
      </left>
      <right/>
      <top/>
      <bottom style="thin">
        <color indexed="64"/>
      </bottom>
      <diagonal/>
    </border>
    <border>
      <left style="double">
        <color indexed="64"/>
      </left>
      <right/>
      <top style="hair">
        <color indexed="64"/>
      </top>
      <bottom style="hair">
        <color indexed="64"/>
      </bottom>
      <diagonal/>
    </border>
    <border>
      <left style="double">
        <color indexed="64"/>
      </left>
      <right/>
      <top style="thin">
        <color indexed="64"/>
      </top>
      <bottom style="double">
        <color indexed="64"/>
      </bottom>
      <diagonal/>
    </border>
    <border>
      <left style="double">
        <color indexed="64"/>
      </left>
      <right/>
      <top style="hair">
        <color indexed="64"/>
      </top>
      <bottom style="thin">
        <color indexed="64"/>
      </bottom>
      <diagonal/>
    </border>
    <border>
      <left style="double">
        <color indexed="64"/>
      </left>
      <right/>
      <top/>
      <bottom style="hair">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double">
        <color indexed="64"/>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top style="medium">
        <color indexed="64"/>
      </top>
      <bottom style="medium">
        <color indexed="64"/>
      </bottom>
      <diagonal/>
    </border>
    <border>
      <left style="hair">
        <color indexed="64"/>
      </left>
      <right style="double">
        <color indexed="64"/>
      </right>
      <top style="thin">
        <color indexed="64"/>
      </top>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diagonal/>
    </border>
    <border>
      <left style="double">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double">
        <color indexed="64"/>
      </left>
      <right/>
      <top style="medium">
        <color indexed="64"/>
      </top>
      <bottom style="hair">
        <color indexed="64"/>
      </bottom>
      <diagonal/>
    </border>
    <border>
      <left style="double">
        <color indexed="64"/>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double">
        <color indexed="64"/>
      </right>
      <top/>
      <bottom style="thin">
        <color indexed="64"/>
      </bottom>
      <diagonal/>
    </border>
    <border>
      <left style="hair">
        <color indexed="64"/>
      </left>
      <right style="double">
        <color indexed="64"/>
      </right>
      <top/>
      <bottom style="hair">
        <color indexed="64"/>
      </bottom>
      <diagonal/>
    </border>
    <border>
      <left style="hair">
        <color indexed="64"/>
      </left>
      <right style="double">
        <color indexed="64"/>
      </right>
      <top style="medium">
        <color indexed="64"/>
      </top>
      <bottom style="thin">
        <color indexed="64"/>
      </bottom>
      <diagonal/>
    </border>
    <border>
      <left style="hair">
        <color indexed="64"/>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top style="medium">
        <color indexed="64"/>
      </top>
      <bottom/>
      <diagonal/>
    </border>
    <border>
      <left style="hair">
        <color indexed="64"/>
      </left>
      <right style="double">
        <color indexed="64"/>
      </right>
      <top style="medium">
        <color indexed="64"/>
      </top>
      <bottom style="medium">
        <color indexed="64"/>
      </bottom>
      <diagonal/>
    </border>
    <border diagonalUp="1">
      <left style="thin">
        <color indexed="64"/>
      </left>
      <right style="hair">
        <color indexed="64"/>
      </right>
      <top style="thin">
        <color indexed="64"/>
      </top>
      <bottom style="thin">
        <color indexed="64"/>
      </bottom>
      <diagonal style="thin">
        <color indexed="64"/>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bottom style="medium">
        <color indexed="64"/>
      </bottom>
      <diagonal/>
    </border>
    <border>
      <left style="hair">
        <color indexed="64"/>
      </left>
      <right style="hair">
        <color indexed="64"/>
      </right>
      <top/>
      <bottom/>
      <diagonal/>
    </border>
    <border>
      <left style="medium">
        <color indexed="64"/>
      </left>
      <right style="thin">
        <color indexed="64"/>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thick">
        <color indexed="10"/>
      </left>
      <right/>
      <top style="hair">
        <color indexed="64"/>
      </top>
      <bottom style="thin">
        <color indexed="64"/>
      </bottom>
      <diagonal/>
    </border>
    <border>
      <left/>
      <right style="hair">
        <color indexed="64"/>
      </right>
      <top style="hair">
        <color indexed="64"/>
      </top>
      <bottom style="thin">
        <color indexed="64"/>
      </bottom>
      <diagonal/>
    </border>
    <border>
      <left/>
      <right style="thick">
        <color indexed="10"/>
      </right>
      <top style="hair">
        <color indexed="64"/>
      </top>
      <bottom style="thin">
        <color auto="1"/>
      </bottom>
      <diagonal/>
    </border>
    <border>
      <left style="thin">
        <color indexed="64"/>
      </left>
      <right style="thick">
        <color indexed="10"/>
      </right>
      <top style="hair">
        <color indexed="64"/>
      </top>
      <bottom style="thin">
        <color indexed="64"/>
      </bottom>
      <diagonal/>
    </border>
    <border>
      <left style="thick">
        <color indexed="10"/>
      </left>
      <right/>
      <top style="hair">
        <color indexed="64"/>
      </top>
      <bottom style="thick">
        <color indexed="10"/>
      </bottom>
      <diagonal/>
    </border>
    <border>
      <left/>
      <right style="thick">
        <color indexed="10"/>
      </right>
      <top style="hair">
        <color indexed="64"/>
      </top>
      <bottom style="thick">
        <color indexed="10"/>
      </bottom>
      <diagonal/>
    </border>
    <border>
      <left style="thick">
        <color indexed="10"/>
      </left>
      <right/>
      <top style="thin">
        <color auto="1"/>
      </top>
      <bottom style="hair">
        <color indexed="64"/>
      </bottom>
      <diagonal/>
    </border>
    <border>
      <left/>
      <right style="thick">
        <color indexed="10"/>
      </right>
      <top style="thin">
        <color auto="1"/>
      </top>
      <bottom style="hair">
        <color indexed="64"/>
      </bottom>
      <diagonal/>
    </border>
    <border>
      <left style="medium">
        <color indexed="64"/>
      </left>
      <right/>
      <top style="hair">
        <color indexed="64"/>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hair">
        <color indexed="64"/>
      </left>
      <right style="double">
        <color indexed="64"/>
      </right>
      <top style="thin">
        <color indexed="64"/>
      </top>
      <bottom style="thin">
        <color indexed="64"/>
      </bottom>
      <diagonal style="thin">
        <color indexed="64"/>
      </diagonal>
    </border>
    <border>
      <left style="thin">
        <color indexed="64"/>
      </left>
      <right/>
      <top style="thin">
        <color indexed="64"/>
      </top>
      <bottom style="double">
        <color theme="0"/>
      </bottom>
      <diagonal/>
    </border>
    <border>
      <left/>
      <right/>
      <top style="thin">
        <color indexed="64"/>
      </top>
      <bottom style="double">
        <color theme="0"/>
      </bottom>
      <diagonal/>
    </border>
    <border>
      <left/>
      <right style="thin">
        <color indexed="64"/>
      </right>
      <top style="thin">
        <color indexed="64"/>
      </top>
      <bottom style="double">
        <color theme="0"/>
      </bottom>
      <diagonal/>
    </border>
    <border>
      <left style="thin">
        <color indexed="64"/>
      </left>
      <right/>
      <top style="double">
        <color theme="0"/>
      </top>
      <bottom style="thin">
        <color indexed="64"/>
      </bottom>
      <diagonal/>
    </border>
    <border>
      <left/>
      <right/>
      <top style="double">
        <color theme="0"/>
      </top>
      <bottom style="thin">
        <color indexed="64"/>
      </bottom>
      <diagonal/>
    </border>
    <border>
      <left/>
      <right style="thin">
        <color indexed="64"/>
      </right>
      <top style="double">
        <color theme="0"/>
      </top>
      <bottom style="thin">
        <color indexed="64"/>
      </bottom>
      <diagonal/>
    </border>
    <border diagonalUp="1">
      <left/>
      <right style="double">
        <color indexed="64"/>
      </right>
      <top style="thin">
        <color indexed="64"/>
      </top>
      <bottom style="thin">
        <color indexed="64"/>
      </bottom>
      <diagonal style="thin">
        <color indexed="64"/>
      </diagonal>
    </border>
    <border>
      <left/>
      <right style="double">
        <color indexed="64"/>
      </right>
      <top style="thin">
        <color indexed="64"/>
      </top>
      <bottom style="hair">
        <color indexed="64"/>
      </bottom>
      <diagonal/>
    </border>
    <border>
      <left/>
      <right/>
      <top/>
      <bottom style="double">
        <color theme="0"/>
      </bottom>
      <diagonal/>
    </border>
    <border>
      <left/>
      <right style="thin">
        <color indexed="64"/>
      </right>
      <top/>
      <bottom style="double">
        <color theme="0"/>
      </bottom>
      <diagonal/>
    </border>
    <border diagonalUp="1">
      <left style="thin">
        <color indexed="64"/>
      </left>
      <right style="double">
        <color indexed="64"/>
      </right>
      <top style="thin">
        <color indexed="64"/>
      </top>
      <bottom style="thin">
        <color indexed="64"/>
      </bottom>
      <diagonal style="thin">
        <color indexed="64"/>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hair">
        <color auto="1"/>
      </left>
      <right/>
      <top style="double">
        <color indexed="64"/>
      </top>
      <bottom/>
      <diagonal/>
    </border>
    <border>
      <left style="double">
        <color indexed="64"/>
      </left>
      <right style="thin">
        <color indexed="64"/>
      </right>
      <top style="double">
        <color indexed="64"/>
      </top>
      <bottom/>
      <diagonal/>
    </border>
    <border>
      <left style="hair">
        <color auto="1"/>
      </left>
      <right style="thin">
        <color indexed="64"/>
      </right>
      <top style="double">
        <color indexed="64"/>
      </top>
      <bottom/>
      <diagonal/>
    </border>
    <border>
      <left style="thin">
        <color indexed="64"/>
      </left>
      <right style="thin">
        <color indexed="64"/>
      </right>
      <top style="double">
        <color indexed="64"/>
      </top>
      <bottom/>
      <diagonal/>
    </border>
  </borders>
  <cellStyleXfs count="6">
    <xf numFmtId="0" fontId="0" fillId="0" borderId="0">
      <alignment vertical="center"/>
    </xf>
    <xf numFmtId="0" fontId="26" fillId="0" borderId="0"/>
    <xf numFmtId="0" fontId="26" fillId="0" borderId="0"/>
    <xf numFmtId="0" fontId="45" fillId="0" borderId="0" applyNumberFormat="0" applyFill="0" applyBorder="0" applyAlignment="0" applyProtection="0">
      <alignment vertical="center"/>
    </xf>
    <xf numFmtId="0" fontId="48" fillId="0" borderId="0">
      <alignment vertical="center"/>
    </xf>
    <xf numFmtId="0" fontId="48" fillId="0" borderId="0">
      <alignment vertical="center"/>
    </xf>
  </cellStyleXfs>
  <cellXfs count="1744">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0" fillId="0" borderId="0" xfId="0" applyAlignment="1">
      <alignment horizontal="center" vertical="center"/>
    </xf>
    <xf numFmtId="0" fontId="0" fillId="0" borderId="0" xfId="0" applyBorder="1" applyAlignment="1" applyProtection="1">
      <alignment horizontal="center" vertical="center" shrinkToFit="1"/>
    </xf>
    <xf numFmtId="0" fontId="0" fillId="4" borderId="0" xfId="0" applyFill="1" applyBorder="1" applyAlignment="1" applyProtection="1">
      <alignment vertical="center" shrinkToFit="1"/>
    </xf>
    <xf numFmtId="0" fontId="0" fillId="4" borderId="0" xfId="0" applyFill="1" applyProtection="1">
      <alignment vertical="center"/>
    </xf>
    <xf numFmtId="0" fontId="0" fillId="5" borderId="0" xfId="0" applyFill="1" applyAlignment="1" applyProtection="1">
      <alignment vertical="center" shrinkToFit="1"/>
    </xf>
    <xf numFmtId="0" fontId="0" fillId="5" borderId="0" xfId="0" applyFill="1" applyProtection="1">
      <alignment vertical="center"/>
    </xf>
    <xf numFmtId="49" fontId="0" fillId="5" borderId="0" xfId="0" applyNumberFormat="1" applyFill="1" applyProtection="1">
      <alignment vertical="center"/>
    </xf>
    <xf numFmtId="0" fontId="0" fillId="6" borderId="0" xfId="0" applyFill="1" applyAlignment="1" applyProtection="1">
      <alignment vertical="center" shrinkToFit="1"/>
    </xf>
    <xf numFmtId="0" fontId="0" fillId="6" borderId="0" xfId="0" applyFill="1" applyProtection="1">
      <alignment vertical="center"/>
    </xf>
    <xf numFmtId="0" fontId="0" fillId="7" borderId="0" xfId="0" applyFill="1" applyAlignment="1" applyProtection="1">
      <alignment vertical="center" shrinkToFit="1"/>
    </xf>
    <xf numFmtId="0" fontId="0" fillId="7" borderId="0" xfId="0" applyFill="1" applyProtection="1">
      <alignment vertical="center"/>
    </xf>
    <xf numFmtId="0" fontId="0" fillId="8" borderId="0" xfId="0" applyFill="1" applyAlignment="1" applyProtection="1">
      <alignment vertical="center" shrinkToFit="1"/>
    </xf>
    <xf numFmtId="0" fontId="0" fillId="8" borderId="0" xfId="0" applyFill="1" applyProtection="1">
      <alignment vertical="center"/>
    </xf>
    <xf numFmtId="0" fontId="26" fillId="10" borderId="0" xfId="2" applyFont="1" applyFill="1" applyBorder="1" applyAlignment="1" applyProtection="1">
      <alignment vertical="center" shrinkToFit="1"/>
    </xf>
    <xf numFmtId="0" fontId="4" fillId="0" borderId="0" xfId="0" applyFont="1" applyFill="1" applyBorder="1" applyAlignment="1" applyProtection="1">
      <alignment horizontal="center" vertical="center"/>
    </xf>
    <xf numFmtId="0" fontId="0" fillId="0" borderId="0" xfId="0" applyAlignment="1">
      <alignment horizontal="left" vertical="center"/>
    </xf>
    <xf numFmtId="0" fontId="2" fillId="0" borderId="28" xfId="0" applyFont="1" applyBorder="1" applyProtection="1">
      <alignment vertical="center"/>
    </xf>
    <xf numFmtId="0" fontId="2" fillId="0" borderId="29" xfId="0" applyFont="1" applyBorder="1" applyProtection="1">
      <alignment vertical="center"/>
    </xf>
    <xf numFmtId="0" fontId="2" fillId="0" borderId="1" xfId="0" applyFont="1" applyBorder="1" applyProtection="1">
      <alignment vertical="center"/>
    </xf>
    <xf numFmtId="0" fontId="2" fillId="0" borderId="0" xfId="0" applyFont="1" applyBorder="1" applyProtection="1">
      <alignment vertical="center"/>
    </xf>
    <xf numFmtId="0" fontId="2" fillId="0" borderId="2" xfId="0" applyFont="1" applyBorder="1" applyProtection="1">
      <alignment vertical="center"/>
    </xf>
    <xf numFmtId="0" fontId="3" fillId="0" borderId="0" xfId="0" applyFont="1" applyBorder="1" applyAlignment="1" applyProtection="1">
      <alignment horizontal="right" vertical="center"/>
    </xf>
    <xf numFmtId="0" fontId="0" fillId="0" borderId="0" xfId="0" applyBorder="1" applyAlignment="1" applyProtection="1">
      <alignment horizontal="right" vertical="center"/>
    </xf>
    <xf numFmtId="0" fontId="4" fillId="0" borderId="0" xfId="0" applyFont="1" applyBorder="1" applyAlignment="1" applyProtection="1">
      <alignment horizontal="left" vertical="center"/>
    </xf>
    <xf numFmtId="0" fontId="5" fillId="0" borderId="0" xfId="0" applyFont="1" applyBorder="1" applyProtection="1">
      <alignment vertical="center"/>
    </xf>
    <xf numFmtId="0" fontId="2" fillId="0" borderId="30" xfId="0" applyFont="1" applyFill="1" applyBorder="1" applyAlignment="1" applyProtection="1">
      <alignment vertical="center"/>
    </xf>
    <xf numFmtId="0" fontId="21" fillId="0" borderId="0" xfId="0" applyFont="1" applyFill="1" applyBorder="1" applyProtection="1">
      <alignment vertical="center"/>
    </xf>
    <xf numFmtId="0" fontId="2" fillId="0" borderId="0" xfId="0" applyFont="1" applyFill="1" applyBorder="1" applyProtection="1">
      <alignment vertical="center"/>
    </xf>
    <xf numFmtId="0" fontId="28" fillId="0" borderId="0" xfId="0" applyFont="1" applyFill="1" applyBorder="1" applyProtection="1">
      <alignment vertical="center"/>
    </xf>
    <xf numFmtId="0" fontId="20" fillId="0" borderId="0" xfId="0" applyFont="1" applyFill="1" applyBorder="1" applyProtection="1">
      <alignment vertical="center"/>
    </xf>
    <xf numFmtId="0" fontId="19" fillId="0" borderId="0" xfId="0" applyFont="1" applyFill="1" applyBorder="1" applyProtection="1">
      <alignment vertical="center"/>
    </xf>
    <xf numFmtId="0" fontId="0" fillId="0" borderId="0" xfId="0" applyFill="1" applyBorder="1" applyAlignment="1" applyProtection="1">
      <alignment horizontal="center" vertical="center"/>
    </xf>
    <xf numFmtId="0" fontId="2" fillId="0" borderId="30" xfId="0" applyFont="1" applyBorder="1" applyProtection="1">
      <alignment vertical="center"/>
    </xf>
    <xf numFmtId="0" fontId="2" fillId="0" borderId="31" xfId="0" applyFont="1" applyBorder="1" applyProtection="1">
      <alignment vertical="center"/>
    </xf>
    <xf numFmtId="0" fontId="2" fillId="0" borderId="29" xfId="0" applyFont="1" applyFill="1" applyBorder="1" applyProtection="1">
      <alignment vertical="center"/>
    </xf>
    <xf numFmtId="0" fontId="2" fillId="0" borderId="1" xfId="0" applyFont="1" applyBorder="1" applyAlignment="1" applyProtection="1">
      <alignment horizontal="left" vertical="center"/>
    </xf>
    <xf numFmtId="0" fontId="2" fillId="0" borderId="0" xfId="0" applyFont="1" applyBorder="1" applyAlignment="1" applyProtection="1">
      <alignment horizontal="left" vertical="center"/>
    </xf>
    <xf numFmtId="0" fontId="5" fillId="0" borderId="0" xfId="0" applyFont="1" applyFill="1" applyBorder="1" applyAlignment="1" applyProtection="1">
      <alignment horizontal="left" vertical="center"/>
    </xf>
    <xf numFmtId="0" fontId="2" fillId="0" borderId="0" xfId="0" applyFont="1" applyFill="1" applyBorder="1" applyAlignment="1" applyProtection="1">
      <alignment horizontal="center" vertical="center" textRotation="255"/>
    </xf>
    <xf numFmtId="0" fontId="5" fillId="0" borderId="0" xfId="0" applyFont="1" applyFill="1" applyBorder="1" applyAlignment="1" applyProtection="1">
      <alignment horizontal="center" vertical="center"/>
    </xf>
    <xf numFmtId="0" fontId="5" fillId="0" borderId="0" xfId="0" applyFont="1" applyFill="1" applyBorder="1" applyProtection="1">
      <alignment vertical="center"/>
    </xf>
    <xf numFmtId="0" fontId="2" fillId="0" borderId="0" xfId="0" applyFont="1" applyProtection="1">
      <alignment vertical="center"/>
    </xf>
    <xf numFmtId="0" fontId="4" fillId="0" borderId="0" xfId="0" applyFont="1" applyFill="1" applyBorder="1" applyAlignment="1" applyProtection="1">
      <alignment horizontal="left" vertical="center" textRotation="255"/>
    </xf>
    <xf numFmtId="0" fontId="4" fillId="0" borderId="0" xfId="0" applyFont="1" applyFill="1" applyBorder="1" applyAlignment="1" applyProtection="1">
      <alignment horizontal="left" vertical="center"/>
    </xf>
    <xf numFmtId="0" fontId="2" fillId="0" borderId="0" xfId="0" applyNumberFormat="1" applyFont="1" applyFill="1" applyBorder="1" applyAlignment="1" applyProtection="1">
      <alignment horizontal="center" vertical="center"/>
    </xf>
    <xf numFmtId="0" fontId="4" fillId="0" borderId="2" xfId="0" applyFont="1" applyBorder="1" applyAlignment="1" applyProtection="1">
      <alignment horizontal="left" vertical="center"/>
    </xf>
    <xf numFmtId="0" fontId="4" fillId="0" borderId="2" xfId="0" applyFont="1" applyBorder="1" applyAlignment="1" applyProtection="1">
      <alignment vertical="center"/>
    </xf>
    <xf numFmtId="0" fontId="4" fillId="2" borderId="0" xfId="0" applyFont="1" applyFill="1" applyBorder="1" applyAlignment="1" applyProtection="1">
      <alignment horizontal="left" vertical="center"/>
    </xf>
    <xf numFmtId="0" fontId="4" fillId="0" borderId="31" xfId="0" applyFont="1" applyBorder="1" applyAlignment="1" applyProtection="1">
      <alignment vertical="center"/>
    </xf>
    <xf numFmtId="0" fontId="0" fillId="0" borderId="0" xfId="0" applyAlignment="1" applyProtection="1">
      <alignment vertical="center" shrinkToFit="1"/>
    </xf>
    <xf numFmtId="0" fontId="0" fillId="0" borderId="0" xfId="0" applyProtection="1">
      <alignment vertical="center"/>
    </xf>
    <xf numFmtId="0" fontId="0" fillId="10" borderId="0" xfId="0" applyFill="1" applyProtection="1">
      <alignment vertical="center"/>
    </xf>
    <xf numFmtId="0" fontId="0" fillId="0" borderId="0" xfId="0" applyBorder="1" applyAlignment="1" applyProtection="1">
      <alignment horizontal="center" vertical="center"/>
    </xf>
    <xf numFmtId="0" fontId="2" fillId="0" borderId="0" xfId="0" applyFont="1" applyBorder="1" applyProtection="1">
      <alignment vertical="center"/>
      <protection locked="0"/>
    </xf>
    <xf numFmtId="0" fontId="2" fillId="0" borderId="2" xfId="0" applyFont="1" applyBorder="1" applyProtection="1">
      <alignment vertical="center"/>
      <protection locked="0"/>
    </xf>
    <xf numFmtId="0" fontId="2" fillId="0" borderId="34" xfId="0" applyFont="1" applyBorder="1" applyProtection="1">
      <alignment vertical="center"/>
    </xf>
    <xf numFmtId="0" fontId="2" fillId="0" borderId="32" xfId="0" applyFont="1" applyBorder="1" applyProtection="1">
      <alignment vertical="center"/>
    </xf>
    <xf numFmtId="0" fontId="4" fillId="0" borderId="16" xfId="0" applyFont="1" applyBorder="1" applyAlignment="1" applyProtection="1">
      <alignment vertical="center"/>
    </xf>
    <xf numFmtId="0" fontId="5" fillId="0" borderId="1" xfId="0" applyFont="1" applyBorder="1" applyProtection="1">
      <alignment vertical="center"/>
    </xf>
    <xf numFmtId="0" fontId="2" fillId="2" borderId="2" xfId="0" applyFont="1" applyFill="1" applyBorder="1" applyProtection="1">
      <alignment vertical="center"/>
    </xf>
    <xf numFmtId="0" fontId="12" fillId="0" borderId="0" xfId="0" applyFont="1" applyBorder="1" applyProtection="1">
      <alignment vertical="center"/>
    </xf>
    <xf numFmtId="0" fontId="18" fillId="0" borderId="0" xfId="0" applyFont="1" applyBorder="1" applyProtection="1">
      <alignment vertical="center"/>
    </xf>
    <xf numFmtId="0" fontId="2" fillId="0" borderId="40" xfId="0" applyFont="1" applyBorder="1" applyProtection="1">
      <alignment vertical="center"/>
    </xf>
    <xf numFmtId="0" fontId="0" fillId="11" borderId="0" xfId="0" applyFill="1" applyProtection="1">
      <alignment vertical="center"/>
    </xf>
    <xf numFmtId="0" fontId="4" fillId="0" borderId="0" xfId="0" applyFont="1" applyBorder="1" applyAlignment="1" applyProtection="1">
      <alignment horizontal="center" vertical="center"/>
    </xf>
    <xf numFmtId="0" fontId="10"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4" fillId="0" borderId="0" xfId="0" applyFont="1" applyFill="1" applyBorder="1" applyAlignment="1" applyProtection="1">
      <alignment horizontal="center" vertical="center" textRotation="255"/>
    </xf>
    <xf numFmtId="0" fontId="6"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14" fillId="0" borderId="0" xfId="0" applyFont="1" applyBorder="1" applyAlignment="1" applyProtection="1">
      <alignment horizontal="center" vertical="center"/>
    </xf>
    <xf numFmtId="0" fontId="4" fillId="0" borderId="28" xfId="0" applyFont="1" applyBorder="1" applyProtection="1">
      <alignment vertical="center"/>
    </xf>
    <xf numFmtId="0" fontId="4" fillId="0" borderId="29" xfId="0" applyFont="1" applyBorder="1" applyProtection="1">
      <alignment vertical="center"/>
    </xf>
    <xf numFmtId="0" fontId="4" fillId="0" borderId="0" xfId="0" applyFont="1" applyProtection="1">
      <alignment vertical="center"/>
    </xf>
    <xf numFmtId="0" fontId="4" fillId="0" borderId="1" xfId="0" applyFont="1" applyBorder="1" applyProtection="1">
      <alignment vertical="center"/>
    </xf>
    <xf numFmtId="0" fontId="4" fillId="0" borderId="0" xfId="0" applyFont="1" applyBorder="1" applyProtection="1">
      <alignment vertical="center"/>
    </xf>
    <xf numFmtId="0" fontId="4" fillId="0" borderId="2" xfId="0" applyFont="1" applyBorder="1" applyProtection="1">
      <alignment vertical="center"/>
    </xf>
    <xf numFmtId="0" fontId="4" fillId="0" borderId="0" xfId="0" applyFont="1" applyFill="1" applyBorder="1" applyProtection="1">
      <alignment vertical="center"/>
    </xf>
    <xf numFmtId="0" fontId="4" fillId="0" borderId="1" xfId="0" applyFont="1" applyBorder="1" applyAlignment="1" applyProtection="1">
      <alignment vertical="center"/>
    </xf>
    <xf numFmtId="0" fontId="4" fillId="2" borderId="2" xfId="0" applyFont="1" applyFill="1" applyBorder="1" applyAlignment="1" applyProtection="1">
      <alignment vertical="center"/>
    </xf>
    <xf numFmtId="49" fontId="17" fillId="3" borderId="0" xfId="0" applyNumberFormat="1" applyFont="1" applyFill="1" applyBorder="1" applyAlignment="1" applyProtection="1">
      <alignment horizontal="center" vertical="center" shrinkToFit="1"/>
    </xf>
    <xf numFmtId="0" fontId="0" fillId="0" borderId="0" xfId="0"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0" fillId="0" borderId="4" xfId="0" applyBorder="1" applyAlignment="1">
      <alignment horizontal="center" vertical="center" wrapText="1"/>
    </xf>
    <xf numFmtId="0" fontId="0" fillId="0" borderId="0" xfId="0" quotePrefix="1">
      <alignment vertical="center"/>
    </xf>
    <xf numFmtId="0" fontId="35" fillId="0" borderId="18" xfId="0" applyFont="1" applyBorder="1" applyAlignment="1">
      <alignment horizontal="center" vertical="center" wrapText="1"/>
    </xf>
    <xf numFmtId="0" fontId="35" fillId="10" borderId="70" xfId="0" applyFont="1" applyFill="1" applyBorder="1" applyAlignment="1">
      <alignment horizontal="center" vertical="center" wrapText="1"/>
    </xf>
    <xf numFmtId="0" fontId="35" fillId="10" borderId="71" xfId="0" applyFont="1" applyFill="1" applyBorder="1" applyAlignment="1">
      <alignment horizontal="center" vertical="center" wrapText="1"/>
    </xf>
    <xf numFmtId="0" fontId="35" fillId="12" borderId="70" xfId="0" applyFont="1" applyFill="1" applyBorder="1" applyAlignment="1">
      <alignment horizontal="center" vertical="center" wrapText="1"/>
    </xf>
    <xf numFmtId="0" fontId="35" fillId="12" borderId="71" xfId="0" applyFont="1" applyFill="1" applyBorder="1" applyAlignment="1">
      <alignment horizontal="center" vertical="center" wrapText="1"/>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0" fontId="0" fillId="0" borderId="67" xfId="0" applyBorder="1">
      <alignment vertical="center"/>
    </xf>
    <xf numFmtId="0" fontId="0" fillId="0" borderId="0" xfId="0" applyFill="1" applyBorder="1" applyAlignment="1">
      <alignment horizontal="center" vertical="center"/>
    </xf>
    <xf numFmtId="0" fontId="39" fillId="0" borderId="0" xfId="0" applyFont="1" applyAlignment="1">
      <alignment horizontal="center" vertical="center"/>
    </xf>
    <xf numFmtId="0" fontId="10" fillId="0" borderId="0" xfId="0" applyFont="1" applyAlignment="1">
      <alignment horizontal="center" vertical="center"/>
    </xf>
    <xf numFmtId="0" fontId="39" fillId="0" borderId="0" xfId="0" applyFont="1" applyAlignment="1">
      <alignment vertical="center"/>
    </xf>
    <xf numFmtId="0" fontId="39" fillId="0" borderId="0" xfId="0" applyFont="1" applyFill="1" applyBorder="1" applyAlignment="1">
      <alignment vertical="center"/>
    </xf>
    <xf numFmtId="0" fontId="0" fillId="0" borderId="0" xfId="0" applyFill="1" applyBorder="1" applyAlignment="1">
      <alignment vertical="center"/>
    </xf>
    <xf numFmtId="0" fontId="39" fillId="0" borderId="0" xfId="0" applyFont="1" applyBorder="1" applyAlignment="1">
      <alignment vertical="center"/>
    </xf>
    <xf numFmtId="0" fontId="39" fillId="0" borderId="0" xfId="0" applyFont="1" applyBorder="1" applyAlignment="1">
      <alignment vertical="center" wrapText="1"/>
    </xf>
    <xf numFmtId="0" fontId="0" fillId="0" borderId="15" xfId="0" applyFont="1" applyFill="1" applyBorder="1" applyAlignment="1">
      <alignment horizontal="center" vertical="center" wrapText="1"/>
    </xf>
    <xf numFmtId="0" fontId="0" fillId="0" borderId="0" xfId="0" applyFont="1">
      <alignment vertical="center"/>
    </xf>
    <xf numFmtId="0" fontId="35" fillId="14" borderId="70" xfId="0" applyFont="1" applyFill="1" applyBorder="1" applyAlignment="1">
      <alignment horizontal="center" vertical="center" wrapText="1"/>
    </xf>
    <xf numFmtId="0" fontId="35" fillId="14" borderId="4" xfId="0" applyFont="1" applyFill="1" applyBorder="1" applyAlignment="1">
      <alignment horizontal="center" vertical="center" wrapText="1"/>
    </xf>
    <xf numFmtId="0" fontId="35" fillId="14" borderId="71" xfId="0" applyFont="1" applyFill="1" applyBorder="1" applyAlignment="1">
      <alignment horizontal="center" vertical="center" wrapText="1"/>
    </xf>
    <xf numFmtId="0" fontId="0" fillId="0" borderId="15" xfId="0" applyFont="1" applyFill="1" applyBorder="1" applyAlignment="1">
      <alignment horizontal="center" vertical="top" wrapText="1"/>
    </xf>
    <xf numFmtId="0" fontId="0" fillId="0" borderId="0" xfId="0" applyFont="1" applyFill="1" applyBorder="1" applyAlignment="1">
      <alignment horizontal="center" vertical="top" wrapText="1"/>
    </xf>
    <xf numFmtId="0" fontId="0" fillId="0" borderId="0" xfId="0" applyFont="1" applyFill="1" applyAlignment="1">
      <alignment horizontal="center" vertical="top" wrapText="1"/>
    </xf>
    <xf numFmtId="0" fontId="42" fillId="0" borderId="0" xfId="0" applyFont="1" applyAlignment="1">
      <alignment horizontal="center" vertical="center"/>
    </xf>
    <xf numFmtId="0" fontId="42" fillId="0" borderId="0" xfId="0" applyFont="1" applyBorder="1" applyAlignment="1">
      <alignment horizontal="center" vertical="center"/>
    </xf>
    <xf numFmtId="0" fontId="0" fillId="0" borderId="0" xfId="0" applyBorder="1">
      <alignment vertical="center"/>
    </xf>
    <xf numFmtId="0" fontId="0" fillId="0" borderId="94" xfId="0" applyBorder="1">
      <alignment vertical="center"/>
    </xf>
    <xf numFmtId="0" fontId="2" fillId="0" borderId="0" xfId="0" applyFont="1" applyAlignment="1">
      <alignment horizontal="center" vertical="center"/>
    </xf>
    <xf numFmtId="0" fontId="0" fillId="0" borderId="0" xfId="0" applyBorder="1" applyAlignment="1">
      <alignment horizontal="center" vertical="center"/>
    </xf>
    <xf numFmtId="0" fontId="2" fillId="0" borderId="0" xfId="0" applyFont="1" applyFill="1" applyBorder="1" applyAlignment="1" applyProtection="1">
      <alignment vertical="center"/>
    </xf>
    <xf numFmtId="0" fontId="34" fillId="0" borderId="0" xfId="0" applyFont="1" applyBorder="1" applyAlignment="1" applyProtection="1">
      <alignment vertical="center" wrapText="1"/>
    </xf>
    <xf numFmtId="0" fontId="2" fillId="0" borderId="29" xfId="0" applyFont="1" applyBorder="1" applyAlignment="1" applyProtection="1">
      <alignment vertical="center"/>
    </xf>
    <xf numFmtId="0" fontId="2" fillId="0" borderId="0" xfId="0" applyFont="1" applyBorder="1" applyAlignment="1" applyProtection="1">
      <alignment vertical="center"/>
    </xf>
    <xf numFmtId="0" fontId="2" fillId="0" borderId="29" xfId="0" applyFont="1" applyBorder="1">
      <alignment vertical="center"/>
    </xf>
    <xf numFmtId="0" fontId="0" fillId="0" borderId="0" xfId="0" applyAlignment="1">
      <alignment vertical="center" shrinkToFit="1"/>
    </xf>
    <xf numFmtId="0" fontId="0" fillId="0" borderId="0" xfId="0" applyAlignment="1">
      <alignment horizontal="center" vertical="center" shrinkToFit="1"/>
    </xf>
    <xf numFmtId="0" fontId="0" fillId="10" borderId="0" xfId="0" applyFill="1">
      <alignment vertical="center"/>
    </xf>
    <xf numFmtId="0" fontId="0" fillId="0" borderId="0" xfId="0" applyBorder="1" applyAlignment="1" applyProtection="1">
      <alignment horizontal="center" vertical="center"/>
    </xf>
    <xf numFmtId="0" fontId="4" fillId="0" borderId="0" xfId="0" applyFont="1" applyBorder="1" applyAlignment="1" applyProtection="1">
      <alignment horizontal="center" vertical="center"/>
    </xf>
    <xf numFmtId="0" fontId="2" fillId="0" borderId="34" xfId="0" applyFont="1" applyBorder="1" applyAlignment="1" applyProtection="1">
      <alignment horizontal="left" vertical="center"/>
    </xf>
    <xf numFmtId="0" fontId="2" fillId="0" borderId="31" xfId="0" applyFont="1" applyFill="1" applyBorder="1" applyAlignment="1" applyProtection="1">
      <alignment horizontal="left" vertical="center"/>
    </xf>
    <xf numFmtId="0" fontId="2" fillId="0" borderId="0" xfId="0" applyFont="1" applyBorder="1">
      <alignment vertical="center"/>
    </xf>
    <xf numFmtId="0" fontId="49" fillId="0" borderId="0" xfId="0" applyFont="1" applyAlignment="1">
      <alignment horizontal="right" vertical="center"/>
    </xf>
    <xf numFmtId="0" fontId="47" fillId="0" borderId="0" xfId="0" applyFont="1">
      <alignment vertical="center"/>
    </xf>
    <xf numFmtId="49" fontId="0" fillId="0" borderId="0" xfId="0" applyNumberFormat="1" applyFont="1" applyBorder="1" applyAlignment="1" applyProtection="1">
      <alignment vertical="center"/>
    </xf>
    <xf numFmtId="0" fontId="4" fillId="0" borderId="0" xfId="0" applyFont="1" applyBorder="1" applyAlignment="1" applyProtection="1">
      <alignment vertical="center"/>
    </xf>
    <xf numFmtId="0" fontId="4" fillId="0" borderId="34" xfId="0" applyFont="1" applyBorder="1" applyProtection="1">
      <alignment vertical="center"/>
    </xf>
    <xf numFmtId="0" fontId="4" fillId="0" borderId="31" xfId="0" applyFont="1" applyBorder="1" applyProtection="1">
      <alignment vertical="center"/>
    </xf>
    <xf numFmtId="0" fontId="4" fillId="0" borderId="32" xfId="0" applyFont="1" applyBorder="1" applyProtection="1">
      <alignment vertical="center"/>
    </xf>
    <xf numFmtId="0" fontId="35" fillId="0" borderId="5" xfId="0" applyFont="1" applyFill="1" applyBorder="1" applyAlignment="1">
      <alignment horizontal="center" vertical="center" wrapText="1"/>
    </xf>
    <xf numFmtId="0" fontId="2" fillId="0" borderId="22"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5"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2" fillId="0" borderId="4" xfId="0" applyFont="1" applyBorder="1" applyAlignment="1" applyProtection="1">
      <alignment horizontal="center" vertical="center" textRotation="255"/>
    </xf>
    <xf numFmtId="0" fontId="0" fillId="0" borderId="0" xfId="0"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3"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0" xfId="0" applyFont="1" applyBorder="1" applyAlignment="1" applyProtection="1">
      <alignment horizontal="center" vertical="center" shrinkToFit="1"/>
    </xf>
    <xf numFmtId="0" fontId="4" fillId="2" borderId="13"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16" borderId="4" xfId="0" applyFont="1" applyFill="1" applyBorder="1" applyAlignment="1" applyProtection="1">
      <alignment vertical="center"/>
    </xf>
    <xf numFmtId="0" fontId="7" fillId="0" borderId="4" xfId="0" applyFont="1" applyFill="1" applyBorder="1" applyAlignment="1" applyProtection="1">
      <alignment horizontal="center" vertical="center" textRotation="255"/>
    </xf>
    <xf numFmtId="0" fontId="7" fillId="0" borderId="18" xfId="0" applyFont="1" applyFill="1" applyBorder="1" applyAlignment="1" applyProtection="1">
      <alignment horizontal="center" vertical="center" textRotation="255"/>
    </xf>
    <xf numFmtId="0" fontId="7" fillId="0" borderId="22" xfId="0" applyFont="1" applyFill="1" applyBorder="1" applyAlignment="1" applyProtection="1">
      <alignment horizontal="center" vertical="center" textRotation="255"/>
    </xf>
    <xf numFmtId="49" fontId="51" fillId="0" borderId="2" xfId="0" applyNumberFormat="1" applyFont="1" applyFill="1" applyBorder="1" applyAlignment="1" applyProtection="1">
      <alignment horizontal="right" vertical="center"/>
    </xf>
    <xf numFmtId="49" fontId="54" fillId="0" borderId="2" xfId="0" applyNumberFormat="1" applyFont="1" applyFill="1" applyBorder="1" applyAlignment="1" applyProtection="1">
      <alignment horizontal="right" vertical="center"/>
    </xf>
    <xf numFmtId="49" fontId="52" fillId="0" borderId="0" xfId="0" applyNumberFormat="1" applyFont="1" applyAlignment="1">
      <alignment horizontal="right" vertical="center"/>
    </xf>
    <xf numFmtId="0" fontId="2" fillId="0" borderId="15" xfId="0" applyFont="1" applyFill="1" applyBorder="1" applyAlignment="1" applyProtection="1">
      <alignment horizontal="center" vertical="center"/>
    </xf>
    <xf numFmtId="0" fontId="2" fillId="0" borderId="5" xfId="0" applyFont="1" applyBorder="1" applyAlignment="1" applyProtection="1">
      <alignment horizontal="center" vertical="center"/>
    </xf>
    <xf numFmtId="0" fontId="2" fillId="0" borderId="8" xfId="0" applyFont="1" applyBorder="1" applyAlignment="1" applyProtection="1">
      <alignment horizontal="center" vertical="center"/>
    </xf>
    <xf numFmtId="0" fontId="0" fillId="0" borderId="0" xfId="0" applyBorder="1" applyAlignment="1">
      <alignment horizontal="center" vertical="center"/>
    </xf>
    <xf numFmtId="0" fontId="49" fillId="0" borderId="0" xfId="0" applyFont="1" applyBorder="1" applyProtection="1">
      <alignment vertical="center"/>
    </xf>
    <xf numFmtId="0" fontId="49" fillId="0" borderId="0" xfId="0"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49" fillId="2" borderId="0" xfId="0" applyFont="1" applyFill="1" applyBorder="1" applyAlignment="1" applyProtection="1">
      <alignment horizontal="left" vertical="center"/>
    </xf>
    <xf numFmtId="0" fontId="49" fillId="0" borderId="0" xfId="0" applyFont="1" applyBorder="1" applyAlignment="1" applyProtection="1">
      <alignment horizontal="left" vertical="center"/>
    </xf>
    <xf numFmtId="0" fontId="57" fillId="0" borderId="0" xfId="0" applyFont="1" applyBorder="1" applyProtection="1">
      <alignment vertical="center"/>
    </xf>
    <xf numFmtId="0" fontId="4" fillId="0" borderId="55" xfId="0" applyFont="1" applyBorder="1" applyProtection="1">
      <alignment vertical="center"/>
    </xf>
    <xf numFmtId="0" fontId="62" fillId="0" borderId="0" xfId="0" applyFont="1">
      <alignment vertical="center"/>
    </xf>
    <xf numFmtId="0" fontId="62" fillId="0" borderId="0" xfId="0" applyFont="1" applyAlignment="1">
      <alignment horizontal="left" vertical="center" indent="1"/>
    </xf>
    <xf numFmtId="0" fontId="6" fillId="0" borderId="166" xfId="0" applyFont="1" applyBorder="1" applyAlignment="1" applyProtection="1">
      <alignment horizontal="center" vertical="center"/>
    </xf>
    <xf numFmtId="0" fontId="6" fillId="0" borderId="167" xfId="0" applyFont="1" applyBorder="1" applyAlignment="1" applyProtection="1">
      <alignment horizontal="center" vertical="center"/>
    </xf>
    <xf numFmtId="0" fontId="6" fillId="0" borderId="168"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22" xfId="0" applyFont="1" applyBorder="1" applyAlignment="1" applyProtection="1">
      <alignment horizontal="center" vertical="center"/>
    </xf>
    <xf numFmtId="0" fontId="7" fillId="0" borderId="166" xfId="0" applyFont="1" applyFill="1" applyBorder="1" applyAlignment="1" applyProtection="1">
      <alignment horizontal="center" vertical="center" textRotation="255"/>
    </xf>
    <xf numFmtId="0" fontId="7" fillId="0" borderId="168" xfId="0" applyFont="1" applyFill="1" applyBorder="1" applyAlignment="1" applyProtection="1">
      <alignment horizontal="center" vertical="center" textRotation="255"/>
    </xf>
    <xf numFmtId="0" fontId="51" fillId="0" borderId="0"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15" xfId="0" applyFont="1" applyBorder="1" applyProtection="1">
      <alignment vertical="center"/>
    </xf>
    <xf numFmtId="0" fontId="51" fillId="0" borderId="13" xfId="0" applyFont="1" applyFill="1" applyBorder="1" applyAlignment="1" applyProtection="1">
      <alignment vertical="center" shrinkToFit="1"/>
    </xf>
    <xf numFmtId="0" fontId="51" fillId="0" borderId="5" xfId="0" applyFont="1" applyFill="1" applyBorder="1" applyAlignment="1" applyProtection="1">
      <alignment vertical="center" shrinkToFit="1"/>
    </xf>
    <xf numFmtId="0" fontId="4" fillId="0" borderId="222" xfId="0" applyFont="1" applyFill="1" applyBorder="1" applyAlignment="1" applyProtection="1">
      <alignment horizontal="center" vertical="center"/>
    </xf>
    <xf numFmtId="0" fontId="4" fillId="0" borderId="0" xfId="0" applyFont="1" applyBorder="1" applyAlignment="1" applyProtection="1">
      <alignment horizontal="center" vertical="center" textRotation="255" shrinkToFit="1"/>
    </xf>
    <xf numFmtId="0" fontId="5" fillId="0" borderId="0" xfId="0" applyFont="1" applyBorder="1" applyAlignment="1" applyProtection="1">
      <alignment horizontal="center" vertical="center" shrinkToFit="1"/>
    </xf>
    <xf numFmtId="0" fontId="5" fillId="0" borderId="29" xfId="0" applyFont="1" applyBorder="1" applyAlignment="1" applyProtection="1">
      <alignment vertical="top"/>
    </xf>
    <xf numFmtId="0" fontId="4" fillId="16" borderId="27" xfId="0" applyFont="1" applyFill="1" applyBorder="1" applyAlignment="1" applyProtection="1">
      <alignment horizontal="right" vertical="center" shrinkToFit="1"/>
      <protection locked="0"/>
    </xf>
    <xf numFmtId="0" fontId="4" fillId="16" borderId="1" xfId="0" applyFont="1" applyFill="1" applyBorder="1" applyAlignment="1" applyProtection="1">
      <alignment horizontal="right" vertical="center" shrinkToFit="1"/>
      <protection locked="0"/>
    </xf>
    <xf numFmtId="0" fontId="54" fillId="0" borderId="186" xfId="0" applyFont="1" applyFill="1" applyBorder="1" applyAlignment="1" applyProtection="1">
      <alignment horizontal="right" vertical="center" shrinkToFit="1"/>
    </xf>
    <xf numFmtId="0" fontId="4" fillId="16" borderId="55" xfId="0" applyFont="1" applyFill="1" applyBorder="1" applyAlignment="1" applyProtection="1">
      <alignment horizontal="right" vertical="center" shrinkToFit="1"/>
      <protection locked="0"/>
    </xf>
    <xf numFmtId="0" fontId="54" fillId="0" borderId="30" xfId="0" applyFont="1" applyFill="1" applyBorder="1" applyAlignment="1" applyProtection="1">
      <alignment horizontal="right" vertical="center" shrinkToFit="1"/>
    </xf>
    <xf numFmtId="0" fontId="4" fillId="16" borderId="12" xfId="0" applyFont="1" applyFill="1" applyBorder="1" applyAlignment="1" applyProtection="1">
      <alignment horizontal="right" vertical="center" shrinkToFit="1"/>
      <protection locked="0"/>
    </xf>
    <xf numFmtId="0" fontId="4" fillId="16" borderId="176" xfId="0" applyFont="1" applyFill="1" applyBorder="1" applyAlignment="1" applyProtection="1">
      <alignment horizontal="right" vertical="center" shrinkToFit="1"/>
      <protection locked="0"/>
    </xf>
    <xf numFmtId="0" fontId="54" fillId="0" borderId="188" xfId="0" applyFont="1" applyFill="1" applyBorder="1" applyAlignment="1" applyProtection="1">
      <alignment horizontal="right" vertical="center" shrinkToFit="1"/>
    </xf>
    <xf numFmtId="0" fontId="4" fillId="16" borderId="177" xfId="0" applyFont="1" applyFill="1" applyBorder="1" applyAlignment="1" applyProtection="1">
      <alignment horizontal="right" vertical="center" shrinkToFit="1"/>
      <protection locked="0"/>
    </xf>
    <xf numFmtId="0" fontId="54" fillId="0" borderId="21" xfId="0" applyFont="1" applyFill="1" applyBorder="1" applyAlignment="1" applyProtection="1">
      <alignment horizontal="right" vertical="center" shrinkToFit="1"/>
    </xf>
    <xf numFmtId="0" fontId="4" fillId="16" borderId="18" xfId="0" applyFont="1" applyFill="1" applyBorder="1" applyAlignment="1" applyProtection="1">
      <alignment horizontal="right" vertical="center" shrinkToFit="1"/>
      <protection locked="0"/>
    </xf>
    <xf numFmtId="0" fontId="4" fillId="16" borderId="173" xfId="0" applyFont="1" applyFill="1" applyBorder="1" applyAlignment="1" applyProtection="1">
      <alignment horizontal="right" vertical="center" shrinkToFit="1"/>
      <protection locked="0"/>
    </xf>
    <xf numFmtId="0" fontId="54" fillId="0" borderId="189" xfId="0" applyFont="1" applyFill="1" applyBorder="1" applyAlignment="1" applyProtection="1">
      <alignment horizontal="right" vertical="center" shrinkToFit="1"/>
    </xf>
    <xf numFmtId="0" fontId="4" fillId="16" borderId="168" xfId="0" applyFont="1" applyFill="1" applyBorder="1" applyAlignment="1" applyProtection="1">
      <alignment horizontal="right" vertical="center" shrinkToFit="1"/>
      <protection locked="0"/>
    </xf>
    <xf numFmtId="0" fontId="54" fillId="0" borderId="4" xfId="0" applyFont="1" applyFill="1" applyBorder="1" applyAlignment="1" applyProtection="1">
      <alignment horizontal="right" vertical="center" shrinkToFit="1"/>
    </xf>
    <xf numFmtId="0" fontId="4" fillId="16" borderId="13" xfId="0" applyFont="1" applyFill="1" applyBorder="1" applyAlignment="1" applyProtection="1">
      <alignment horizontal="right" vertical="center" shrinkToFit="1"/>
      <protection locked="0"/>
    </xf>
    <xf numFmtId="0" fontId="4" fillId="16" borderId="174" xfId="0" applyFont="1" applyFill="1" applyBorder="1" applyAlignment="1" applyProtection="1">
      <alignment horizontal="right" vertical="center" shrinkToFit="1"/>
      <protection locked="0"/>
    </xf>
    <xf numFmtId="0" fontId="54" fillId="0" borderId="190" xfId="0" applyFont="1" applyFill="1" applyBorder="1" applyAlignment="1" applyProtection="1">
      <alignment horizontal="right" vertical="center" shrinkToFit="1"/>
    </xf>
    <xf numFmtId="0" fontId="4" fillId="16" borderId="170" xfId="0" applyFont="1" applyFill="1" applyBorder="1" applyAlignment="1" applyProtection="1">
      <alignment horizontal="right" vertical="center" shrinkToFit="1"/>
      <protection locked="0"/>
    </xf>
    <xf numFmtId="0" fontId="54" fillId="0" borderId="3" xfId="0" applyFont="1" applyFill="1" applyBorder="1" applyAlignment="1" applyProtection="1">
      <alignment horizontal="right" vertical="center" shrinkToFit="1"/>
    </xf>
    <xf numFmtId="0" fontId="4" fillId="16" borderId="36" xfId="0" applyFont="1" applyFill="1" applyBorder="1" applyAlignment="1" applyProtection="1">
      <alignment horizontal="right" vertical="center" shrinkToFit="1"/>
      <protection locked="0"/>
    </xf>
    <xf numFmtId="0" fontId="4" fillId="16" borderId="157" xfId="0" applyFont="1" applyFill="1" applyBorder="1" applyAlignment="1" applyProtection="1">
      <alignment horizontal="right" vertical="center" shrinkToFit="1"/>
      <protection locked="0"/>
    </xf>
    <xf numFmtId="0" fontId="54" fillId="0" borderId="191" xfId="0" applyFont="1" applyFill="1" applyBorder="1" applyAlignment="1" applyProtection="1">
      <alignment horizontal="right" vertical="center" shrinkToFit="1"/>
    </xf>
    <xf numFmtId="0" fontId="4" fillId="16" borderId="178" xfId="0" applyFont="1" applyFill="1" applyBorder="1" applyAlignment="1" applyProtection="1">
      <alignment horizontal="right" vertical="center" shrinkToFit="1"/>
      <protection locked="0"/>
    </xf>
    <xf numFmtId="0" fontId="54" fillId="0" borderId="6" xfId="0" applyFont="1" applyFill="1" applyBorder="1" applyAlignment="1" applyProtection="1">
      <alignment horizontal="right" vertical="center" shrinkToFit="1"/>
    </xf>
    <xf numFmtId="0" fontId="54" fillId="0" borderId="10" xfId="0" applyFont="1" applyFill="1" applyBorder="1" applyAlignment="1" applyProtection="1">
      <alignment horizontal="right" vertical="center" shrinkToFit="1"/>
    </xf>
    <xf numFmtId="0" fontId="54" fillId="0" borderId="187" xfId="0" applyFont="1" applyFill="1" applyBorder="1" applyAlignment="1" applyProtection="1">
      <alignment horizontal="right" vertical="center" shrinkToFit="1"/>
    </xf>
    <xf numFmtId="0" fontId="54" fillId="0" borderId="9" xfId="0" applyFont="1" applyFill="1" applyBorder="1" applyAlignment="1" applyProtection="1">
      <alignment horizontal="right" vertical="center" shrinkToFit="1"/>
    </xf>
    <xf numFmtId="0" fontId="4" fillId="16" borderId="35" xfId="0" applyFont="1" applyFill="1" applyBorder="1" applyAlignment="1" applyProtection="1">
      <alignment horizontal="right" vertical="center" shrinkToFit="1"/>
      <protection locked="0"/>
    </xf>
    <xf numFmtId="0" fontId="4" fillId="16" borderId="58" xfId="0" applyFont="1" applyFill="1" applyBorder="1" applyAlignment="1" applyProtection="1">
      <alignment horizontal="right" vertical="center" shrinkToFit="1"/>
      <protection locked="0"/>
    </xf>
    <xf numFmtId="0" fontId="4" fillId="16" borderId="52" xfId="0" applyFont="1" applyFill="1" applyBorder="1" applyAlignment="1" applyProtection="1">
      <alignment horizontal="right" vertical="center" shrinkToFit="1"/>
      <protection locked="0"/>
    </xf>
    <xf numFmtId="0" fontId="54" fillId="0" borderId="20" xfId="0" applyFont="1" applyFill="1" applyBorder="1" applyAlignment="1" applyProtection="1">
      <alignment horizontal="right" vertical="center" shrinkToFit="1"/>
    </xf>
    <xf numFmtId="0" fontId="4" fillId="16" borderId="11" xfId="0" applyFont="1" applyFill="1" applyBorder="1" applyAlignment="1" applyProtection="1">
      <alignment horizontal="right" vertical="center" shrinkToFit="1"/>
      <protection locked="0"/>
    </xf>
    <xf numFmtId="0" fontId="4" fillId="16" borderId="175" xfId="0" applyFont="1" applyFill="1" applyBorder="1" applyAlignment="1" applyProtection="1">
      <alignment horizontal="right" vertical="center" shrinkToFit="1"/>
      <protection locked="0"/>
    </xf>
    <xf numFmtId="0" fontId="4" fillId="16" borderId="171" xfId="0" applyFont="1" applyFill="1" applyBorder="1" applyAlignment="1" applyProtection="1">
      <alignment horizontal="right" vertical="center" shrinkToFit="1"/>
      <protection locked="0"/>
    </xf>
    <xf numFmtId="0" fontId="54" fillId="0" borderId="63" xfId="0" applyFont="1" applyFill="1" applyBorder="1" applyAlignment="1" applyProtection="1">
      <alignment horizontal="right" vertical="center" shrinkToFit="1"/>
    </xf>
    <xf numFmtId="0" fontId="54" fillId="0" borderId="184" xfId="0" applyFont="1" applyFill="1" applyBorder="1" applyAlignment="1" applyProtection="1">
      <alignment horizontal="right" vertical="center" shrinkToFit="1"/>
    </xf>
    <xf numFmtId="0" fontId="54" fillId="0" borderId="195" xfId="0" applyFont="1" applyFill="1" applyBorder="1" applyAlignment="1" applyProtection="1">
      <alignment horizontal="right" vertical="center" shrinkToFit="1"/>
    </xf>
    <xf numFmtId="0" fontId="54" fillId="0" borderId="180" xfId="0" applyFont="1" applyFill="1" applyBorder="1" applyAlignment="1" applyProtection="1">
      <alignment horizontal="right" vertical="center" shrinkToFit="1"/>
    </xf>
    <xf numFmtId="0" fontId="54" fillId="0" borderId="25" xfId="0" applyFont="1" applyFill="1" applyBorder="1" applyAlignment="1" applyProtection="1">
      <alignment horizontal="right" vertical="center" shrinkToFit="1"/>
    </xf>
    <xf numFmtId="0" fontId="54" fillId="0" borderId="192" xfId="0" applyFont="1" applyFill="1" applyBorder="1" applyAlignment="1" applyProtection="1">
      <alignment horizontal="right" vertical="center" shrinkToFit="1"/>
    </xf>
    <xf numFmtId="0" fontId="54" fillId="0" borderId="5" xfId="0" applyFont="1" applyFill="1" applyBorder="1" applyAlignment="1" applyProtection="1">
      <alignment horizontal="right" vertical="center" shrinkToFit="1"/>
    </xf>
    <xf numFmtId="0" fontId="54" fillId="0" borderId="8" xfId="0" applyFont="1" applyFill="1" applyBorder="1" applyAlignment="1" applyProtection="1">
      <alignment horizontal="right" vertical="center" shrinkToFit="1"/>
    </xf>
    <xf numFmtId="0" fontId="54" fillId="0" borderId="183" xfId="0" applyNumberFormat="1" applyFont="1" applyFill="1" applyBorder="1" applyAlignment="1" applyProtection="1">
      <alignment horizontal="right" vertical="center" shrinkToFit="1"/>
    </xf>
    <xf numFmtId="0" fontId="54" fillId="0" borderId="4" xfId="0" applyNumberFormat="1" applyFont="1" applyFill="1" applyBorder="1" applyAlignment="1" applyProtection="1">
      <alignment horizontal="right" vertical="center" shrinkToFit="1"/>
    </xf>
    <xf numFmtId="0" fontId="54" fillId="0" borderId="198" xfId="0" applyNumberFormat="1" applyFont="1" applyFill="1" applyBorder="1" applyAlignment="1" applyProtection="1">
      <alignment horizontal="right" vertical="center" shrinkToFit="1"/>
    </xf>
    <xf numFmtId="0" fontId="54" fillId="0" borderId="3" xfId="0" applyNumberFormat="1" applyFont="1" applyFill="1" applyBorder="1" applyAlignment="1" applyProtection="1">
      <alignment horizontal="right" vertical="center" shrinkToFit="1"/>
    </xf>
    <xf numFmtId="0" fontId="54" fillId="0" borderId="199" xfId="0" applyNumberFormat="1" applyFont="1" applyFill="1" applyBorder="1" applyAlignment="1" applyProtection="1">
      <alignment horizontal="right" vertical="center" shrinkToFit="1"/>
    </xf>
    <xf numFmtId="0" fontId="54" fillId="0" borderId="9" xfId="0" applyNumberFormat="1" applyFont="1" applyFill="1" applyBorder="1" applyAlignment="1" applyProtection="1">
      <alignment horizontal="right" vertical="center" shrinkToFit="1"/>
    </xf>
    <xf numFmtId="0" fontId="54" fillId="0" borderId="185" xfId="0" applyNumberFormat="1" applyFont="1" applyFill="1" applyBorder="1" applyAlignment="1" applyProtection="1">
      <alignment horizontal="right" vertical="center" shrinkToFit="1"/>
    </xf>
    <xf numFmtId="0" fontId="54" fillId="0" borderId="5" xfId="0" applyNumberFormat="1" applyFont="1" applyFill="1" applyBorder="1" applyAlignment="1" applyProtection="1">
      <alignment horizontal="right" vertical="center" shrinkToFit="1"/>
    </xf>
    <xf numFmtId="0" fontId="54" fillId="0" borderId="200" xfId="0" applyNumberFormat="1" applyFont="1" applyFill="1" applyBorder="1" applyAlignment="1" applyProtection="1">
      <alignment horizontal="right" vertical="center" shrinkToFit="1"/>
    </xf>
    <xf numFmtId="0" fontId="54" fillId="0" borderId="6" xfId="0" applyNumberFormat="1" applyFont="1" applyFill="1" applyBorder="1" applyAlignment="1" applyProtection="1">
      <alignment horizontal="right" vertical="center" shrinkToFit="1"/>
    </xf>
    <xf numFmtId="0" fontId="54" fillId="0" borderId="192" xfId="0" applyNumberFormat="1" applyFont="1" applyFill="1" applyBorder="1" applyAlignment="1" applyProtection="1">
      <alignment horizontal="right" vertical="center" shrinkToFit="1"/>
    </xf>
    <xf numFmtId="0" fontId="4" fillId="16" borderId="44" xfId="0" applyFont="1" applyFill="1" applyBorder="1" applyAlignment="1" applyProtection="1">
      <alignment horizontal="right" vertical="center" shrinkToFit="1"/>
      <protection locked="0"/>
    </xf>
    <xf numFmtId="0" fontId="4" fillId="16" borderId="28" xfId="0" applyFont="1" applyFill="1" applyBorder="1" applyAlignment="1" applyProtection="1">
      <alignment horizontal="right" vertical="center" shrinkToFit="1"/>
      <protection locked="0"/>
    </xf>
    <xf numFmtId="0" fontId="54" fillId="0" borderId="194" xfId="0" applyNumberFormat="1" applyFont="1" applyFill="1" applyBorder="1" applyAlignment="1" applyProtection="1">
      <alignment horizontal="right" vertical="center" shrinkToFit="1"/>
    </xf>
    <xf numFmtId="0" fontId="4" fillId="16" borderId="179" xfId="0" applyFont="1" applyFill="1" applyBorder="1" applyAlignment="1" applyProtection="1">
      <alignment horizontal="right" vertical="center" shrinkToFit="1"/>
      <protection locked="0"/>
    </xf>
    <xf numFmtId="0" fontId="54" fillId="0" borderId="7" xfId="0" applyNumberFormat="1" applyFont="1" applyFill="1" applyBorder="1" applyAlignment="1" applyProtection="1">
      <alignment horizontal="right" vertical="center" shrinkToFit="1"/>
    </xf>
    <xf numFmtId="0" fontId="54" fillId="0" borderId="37" xfId="0" applyFont="1" applyFill="1" applyBorder="1" applyAlignment="1" applyProtection="1">
      <alignment horizontal="right" vertical="center" shrinkToFit="1"/>
    </xf>
    <xf numFmtId="0" fontId="54" fillId="0" borderId="196" xfId="0" applyFont="1" applyFill="1" applyBorder="1" applyAlignment="1" applyProtection="1">
      <alignment horizontal="right" vertical="center" shrinkToFit="1"/>
    </xf>
    <xf numFmtId="0" fontId="54" fillId="0" borderId="201" xfId="0" applyFont="1" applyFill="1" applyBorder="1" applyAlignment="1" applyProtection="1">
      <alignment horizontal="right" vertical="center" shrinkToFit="1"/>
    </xf>
    <xf numFmtId="0" fontId="54" fillId="0" borderId="181" xfId="0" applyFont="1" applyFill="1" applyBorder="1" applyAlignment="1" applyProtection="1">
      <alignment horizontal="right" vertical="center" shrinkToFit="1"/>
    </xf>
    <xf numFmtId="0" fontId="54" fillId="0" borderId="17" xfId="0" applyFont="1" applyFill="1" applyBorder="1" applyAlignment="1" applyProtection="1">
      <alignment horizontal="right" vertical="center" shrinkToFit="1"/>
    </xf>
    <xf numFmtId="0" fontId="54" fillId="0" borderId="202" xfId="0" applyNumberFormat="1" applyFont="1" applyFill="1" applyBorder="1" applyAlignment="1" applyProtection="1">
      <alignment horizontal="right" vertical="center" shrinkToFit="1"/>
    </xf>
    <xf numFmtId="0" fontId="54" fillId="0" borderId="10" xfId="0" applyNumberFormat="1" applyFont="1" applyFill="1" applyBorder="1" applyAlignment="1" applyProtection="1">
      <alignment horizontal="right" vertical="center" shrinkToFit="1"/>
    </xf>
    <xf numFmtId="0" fontId="4" fillId="16" borderId="38" xfId="0" applyFont="1" applyFill="1" applyBorder="1" applyAlignment="1" applyProtection="1">
      <alignment horizontal="right" vertical="center" shrinkToFit="1"/>
      <protection locked="0"/>
    </xf>
    <xf numFmtId="0" fontId="4" fillId="16" borderId="34" xfId="0" applyFont="1" applyFill="1" applyBorder="1" applyAlignment="1" applyProtection="1">
      <alignment horizontal="right" vertical="center" shrinkToFit="1"/>
      <protection locked="0"/>
    </xf>
    <xf numFmtId="0" fontId="54" fillId="0" borderId="203" xfId="0" applyNumberFormat="1" applyFont="1" applyFill="1" applyBorder="1" applyAlignment="1" applyProtection="1">
      <alignment horizontal="right" vertical="center" shrinkToFit="1"/>
    </xf>
    <xf numFmtId="0" fontId="4" fillId="16" borderId="62" xfId="0" applyFont="1" applyFill="1" applyBorder="1" applyAlignment="1" applyProtection="1">
      <alignment horizontal="right" vertical="center" shrinkToFit="1"/>
      <protection locked="0"/>
    </xf>
    <xf numFmtId="0" fontId="54" fillId="0" borderId="19" xfId="0" applyNumberFormat="1" applyFont="1" applyFill="1" applyBorder="1" applyAlignment="1" applyProtection="1">
      <alignment horizontal="right" vertical="center" shrinkToFit="1"/>
    </xf>
    <xf numFmtId="0" fontId="54" fillId="0" borderId="189" xfId="0" applyNumberFormat="1" applyFont="1" applyFill="1" applyBorder="1" applyAlignment="1" applyProtection="1">
      <alignment horizontal="right" vertical="center" shrinkToFit="1"/>
    </xf>
    <xf numFmtId="0" fontId="54" fillId="0" borderId="193" xfId="0" applyNumberFormat="1" applyFont="1" applyFill="1" applyBorder="1" applyAlignment="1" applyProtection="1">
      <alignment horizontal="right" vertical="center" shrinkToFit="1"/>
    </xf>
    <xf numFmtId="0" fontId="54" fillId="0" borderId="187" xfId="0" applyNumberFormat="1" applyFont="1" applyFill="1" applyBorder="1" applyAlignment="1" applyProtection="1">
      <alignment horizontal="right" vertical="center" shrinkToFit="1"/>
    </xf>
    <xf numFmtId="0" fontId="54" fillId="0" borderId="39" xfId="0" applyFont="1" applyFill="1" applyBorder="1" applyAlignment="1" applyProtection="1">
      <alignment horizontal="right" vertical="center" shrinkToFit="1"/>
    </xf>
    <xf numFmtId="0" fontId="54" fillId="0" borderId="197" xfId="0" applyFont="1" applyFill="1" applyBorder="1" applyAlignment="1" applyProtection="1">
      <alignment horizontal="right" vertical="center" shrinkToFit="1"/>
    </xf>
    <xf numFmtId="0" fontId="54" fillId="0" borderId="204" xfId="0" applyFont="1" applyFill="1" applyBorder="1" applyAlignment="1" applyProtection="1">
      <alignment horizontal="right" vertical="center" shrinkToFit="1"/>
    </xf>
    <xf numFmtId="0" fontId="54" fillId="0" borderId="182" xfId="0" applyFont="1" applyFill="1" applyBorder="1" applyAlignment="1" applyProtection="1">
      <alignment horizontal="right" vertical="center" shrinkToFit="1"/>
    </xf>
    <xf numFmtId="0" fontId="54" fillId="0" borderId="24" xfId="0" applyFont="1" applyFill="1" applyBorder="1" applyAlignment="1" applyProtection="1">
      <alignment horizontal="right" vertical="center" shrinkToFit="1"/>
    </xf>
    <xf numFmtId="0" fontId="2" fillId="16" borderId="60" xfId="0" applyFont="1" applyFill="1" applyBorder="1" applyAlignment="1" applyProtection="1">
      <alignment horizontal="right" vertical="center" shrinkToFit="1"/>
      <protection locked="0"/>
    </xf>
    <xf numFmtId="0" fontId="2" fillId="16" borderId="170" xfId="0" applyFont="1" applyFill="1" applyBorder="1" applyAlignment="1" applyProtection="1">
      <alignment horizontal="right" vertical="center" shrinkToFit="1"/>
      <protection locked="0"/>
    </xf>
    <xf numFmtId="0" fontId="2" fillId="16" borderId="13" xfId="0" applyFont="1" applyFill="1" applyBorder="1" applyAlignment="1" applyProtection="1">
      <alignment horizontal="right" vertical="center" shrinkToFit="1"/>
      <protection locked="0"/>
    </xf>
    <xf numFmtId="0" fontId="2" fillId="16" borderId="166" xfId="0" applyFont="1" applyFill="1" applyBorder="1" applyAlignment="1" applyProtection="1">
      <alignment horizontal="right" vertical="center" shrinkToFit="1"/>
      <protection locked="0"/>
    </xf>
    <xf numFmtId="0" fontId="2" fillId="16" borderId="168" xfId="0" applyFont="1" applyFill="1" applyBorder="1" applyAlignment="1" applyProtection="1">
      <alignment horizontal="right" vertical="center" shrinkToFit="1"/>
      <protection locked="0"/>
    </xf>
    <xf numFmtId="0" fontId="2" fillId="16" borderId="18" xfId="0" applyFont="1" applyFill="1" applyBorder="1" applyAlignment="1" applyProtection="1">
      <alignment horizontal="right" vertical="center" shrinkToFit="1"/>
      <protection locked="0"/>
    </xf>
    <xf numFmtId="0" fontId="51" fillId="16" borderId="168" xfId="0" applyFont="1" applyFill="1" applyBorder="1" applyAlignment="1" applyProtection="1">
      <alignment horizontal="right" vertical="center" shrinkToFit="1"/>
      <protection locked="0"/>
    </xf>
    <xf numFmtId="0" fontId="51" fillId="0" borderId="18" xfId="0" applyFont="1" applyFill="1" applyBorder="1" applyAlignment="1" applyProtection="1">
      <alignment horizontal="right" vertical="center" shrinkToFit="1"/>
    </xf>
    <xf numFmtId="0" fontId="51" fillId="0" borderId="168" xfId="0" applyFont="1" applyFill="1" applyBorder="1" applyAlignment="1" applyProtection="1">
      <alignment horizontal="right" vertical="center" shrinkToFit="1"/>
    </xf>
    <xf numFmtId="0" fontId="2" fillId="16" borderId="11" xfId="0" applyFont="1" applyFill="1" applyBorder="1" applyAlignment="1" applyProtection="1">
      <alignment horizontal="right" vertical="center" shrinkToFit="1"/>
      <protection locked="0"/>
    </xf>
    <xf numFmtId="0" fontId="2" fillId="16" borderId="171" xfId="0" applyFont="1" applyFill="1" applyBorder="1" applyAlignment="1" applyProtection="1">
      <alignment horizontal="right" vertical="center" shrinkToFit="1"/>
      <protection locked="0"/>
    </xf>
    <xf numFmtId="0" fontId="54" fillId="0" borderId="194" xfId="0" applyFont="1" applyFill="1" applyBorder="1" applyAlignment="1" applyProtection="1">
      <alignment horizontal="right" vertical="center" shrinkToFit="1"/>
    </xf>
    <xf numFmtId="0" fontId="54" fillId="0" borderId="7" xfId="0" applyFont="1" applyFill="1" applyBorder="1" applyAlignment="1" applyProtection="1">
      <alignment horizontal="right" vertical="center" shrinkToFit="1"/>
    </xf>
    <xf numFmtId="0" fontId="54" fillId="0" borderId="205" xfId="0" applyFont="1" applyFill="1" applyBorder="1" applyAlignment="1" applyProtection="1">
      <alignment horizontal="right" vertical="center" shrinkToFit="1"/>
    </xf>
    <xf numFmtId="0" fontId="4" fillId="16" borderId="56" xfId="0" applyFont="1" applyFill="1" applyBorder="1" applyAlignment="1" applyProtection="1">
      <alignment horizontal="right" vertical="center" shrinkToFit="1"/>
      <protection locked="0"/>
    </xf>
    <xf numFmtId="0" fontId="4" fillId="16" borderId="197" xfId="0" applyFont="1" applyFill="1" applyBorder="1" applyAlignment="1" applyProtection="1">
      <alignment horizontal="right" vertical="center" shrinkToFit="1"/>
      <protection locked="0"/>
    </xf>
    <xf numFmtId="0" fontId="54" fillId="0" borderId="206" xfId="0" applyFont="1" applyFill="1" applyBorder="1" applyAlignment="1" applyProtection="1">
      <alignment horizontal="right" vertical="center" shrinkToFit="1"/>
    </xf>
    <xf numFmtId="0" fontId="4" fillId="16" borderId="182" xfId="0" applyFont="1" applyFill="1" applyBorder="1" applyAlignment="1" applyProtection="1">
      <alignment horizontal="right" vertical="center" shrinkToFit="1"/>
      <protection locked="0"/>
    </xf>
    <xf numFmtId="0" fontId="4" fillId="16" borderId="43" xfId="0" applyFont="1" applyFill="1" applyBorder="1" applyAlignment="1" applyProtection="1">
      <alignment horizontal="right" vertical="center" shrinkToFit="1"/>
      <protection locked="0"/>
    </xf>
    <xf numFmtId="0" fontId="4" fillId="16" borderId="46" xfId="0" applyFont="1" applyFill="1" applyBorder="1" applyAlignment="1" applyProtection="1">
      <alignment horizontal="right" vertical="center" shrinkToFit="1"/>
      <protection locked="0"/>
    </xf>
    <xf numFmtId="0" fontId="4" fillId="16" borderId="41" xfId="0" applyFont="1" applyFill="1" applyBorder="1" applyAlignment="1" applyProtection="1">
      <alignment horizontal="right" vertical="center" shrinkToFit="1"/>
      <protection locked="0"/>
    </xf>
    <xf numFmtId="0" fontId="54" fillId="0" borderId="193" xfId="0" applyFont="1" applyFill="1" applyBorder="1" applyAlignment="1" applyProtection="1">
      <alignment horizontal="right" vertical="center" shrinkToFit="1"/>
    </xf>
    <xf numFmtId="0" fontId="54" fillId="0" borderId="19" xfId="0" applyFont="1" applyFill="1" applyBorder="1" applyAlignment="1" applyProtection="1">
      <alignment horizontal="right" vertical="center" shrinkToFit="1"/>
    </xf>
    <xf numFmtId="0" fontId="4" fillId="16" borderId="53" xfId="0" applyFont="1" applyFill="1" applyBorder="1" applyAlignment="1" applyProtection="1">
      <alignment horizontal="right" vertical="center" shrinkToFit="1"/>
      <protection locked="0"/>
    </xf>
    <xf numFmtId="0" fontId="54" fillId="0" borderId="11" xfId="0" applyFont="1" applyFill="1" applyBorder="1" applyAlignment="1" applyProtection="1">
      <alignment horizontal="right" vertical="center" shrinkToFit="1"/>
    </xf>
    <xf numFmtId="0" fontId="54" fillId="0" borderId="175" xfId="0" applyFont="1" applyFill="1" applyBorder="1" applyAlignment="1" applyProtection="1">
      <alignment horizontal="right" vertical="center" shrinkToFit="1"/>
    </xf>
    <xf numFmtId="0" fontId="54" fillId="0" borderId="171" xfId="0" applyFont="1" applyFill="1" applyBorder="1" applyAlignment="1" applyProtection="1">
      <alignment horizontal="right" vertical="center" shrinkToFit="1"/>
    </xf>
    <xf numFmtId="0" fontId="4" fillId="16" borderId="223" xfId="0" applyFont="1" applyFill="1" applyBorder="1" applyAlignment="1" applyProtection="1">
      <alignment horizontal="right" vertical="center" shrinkToFit="1"/>
      <protection locked="0"/>
    </xf>
    <xf numFmtId="0" fontId="4" fillId="16" borderId="224" xfId="0" applyFont="1" applyFill="1" applyBorder="1" applyAlignment="1" applyProtection="1">
      <alignment horizontal="right" vertical="center" shrinkToFit="1"/>
      <protection locked="0"/>
    </xf>
    <xf numFmtId="0" fontId="4" fillId="16" borderId="225" xfId="0" applyFont="1" applyFill="1" applyBorder="1" applyAlignment="1" applyProtection="1">
      <alignment horizontal="right" vertical="center" shrinkToFit="1"/>
      <protection locked="0"/>
    </xf>
    <xf numFmtId="0" fontId="54" fillId="0" borderId="14" xfId="0" applyFont="1" applyFill="1" applyBorder="1" applyAlignment="1" applyProtection="1">
      <alignment horizontal="right" vertical="center" shrinkToFit="1"/>
    </xf>
    <xf numFmtId="0" fontId="54" fillId="0" borderId="26" xfId="0" applyFont="1" applyFill="1" applyBorder="1" applyAlignment="1" applyProtection="1">
      <alignment horizontal="right" vertical="center" shrinkToFit="1"/>
    </xf>
    <xf numFmtId="0" fontId="4" fillId="16" borderId="226" xfId="0" applyFont="1" applyFill="1" applyBorder="1" applyAlignment="1" applyProtection="1">
      <alignment horizontal="right" vertical="center" shrinkToFit="1"/>
      <protection locked="0"/>
    </xf>
    <xf numFmtId="0" fontId="54" fillId="0" borderId="42" xfId="0" applyFont="1" applyFill="1" applyBorder="1" applyAlignment="1" applyProtection="1">
      <alignment horizontal="right" vertical="center" shrinkToFit="1"/>
    </xf>
    <xf numFmtId="0" fontId="54" fillId="0" borderId="45" xfId="0" applyFont="1" applyFill="1" applyBorder="1" applyAlignment="1" applyProtection="1">
      <alignment horizontal="right" vertical="center" shrinkToFit="1"/>
    </xf>
    <xf numFmtId="0" fontId="4" fillId="16" borderId="227" xfId="0" applyFont="1" applyFill="1" applyBorder="1" applyAlignment="1" applyProtection="1">
      <alignment horizontal="right" vertical="center" shrinkToFit="1"/>
      <protection locked="0"/>
    </xf>
    <xf numFmtId="0" fontId="4" fillId="16" borderId="222" xfId="0" applyFont="1" applyFill="1" applyBorder="1" applyAlignment="1" applyProtection="1">
      <alignment horizontal="right" vertical="center" shrinkToFit="1"/>
      <protection locked="0"/>
    </xf>
    <xf numFmtId="0" fontId="4" fillId="16" borderId="219" xfId="0" applyFont="1" applyFill="1" applyBorder="1" applyAlignment="1" applyProtection="1">
      <alignment horizontal="right" vertical="center" shrinkToFit="1"/>
      <protection locked="0"/>
    </xf>
    <xf numFmtId="0" fontId="54" fillId="0" borderId="22" xfId="0" applyFont="1" applyFill="1" applyBorder="1" applyAlignment="1" applyProtection="1">
      <alignment horizontal="right" vertical="center" shrinkToFit="1"/>
    </xf>
    <xf numFmtId="0" fontId="54" fillId="0" borderId="13" xfId="0" applyFont="1" applyFill="1" applyBorder="1" applyAlignment="1" applyProtection="1">
      <alignment horizontal="right" vertical="center" shrinkToFit="1"/>
    </xf>
    <xf numFmtId="0" fontId="54" fillId="0" borderId="174" xfId="0" applyFont="1" applyFill="1" applyBorder="1" applyAlignment="1" applyProtection="1">
      <alignment horizontal="right" vertical="center" shrinkToFit="1"/>
    </xf>
    <xf numFmtId="0" fontId="54" fillId="0" borderId="60" xfId="0" applyFont="1" applyFill="1" applyBorder="1" applyAlignment="1" applyProtection="1">
      <alignment horizontal="right" vertical="center" shrinkToFit="1"/>
    </xf>
    <xf numFmtId="0" fontId="54" fillId="0" borderId="170" xfId="0" applyFont="1" applyFill="1" applyBorder="1" applyAlignment="1" applyProtection="1">
      <alignment horizontal="right" vertical="center" shrinkToFit="1"/>
    </xf>
    <xf numFmtId="0" fontId="54" fillId="0" borderId="124" xfId="0" applyFont="1" applyFill="1" applyBorder="1" applyAlignment="1" applyProtection="1">
      <alignment horizontal="right" vertical="center" shrinkToFit="1"/>
    </xf>
    <xf numFmtId="0" fontId="54" fillId="0" borderId="221" xfId="0" applyFont="1" applyFill="1" applyBorder="1" applyAlignment="1" applyProtection="1">
      <alignment horizontal="right" vertical="center" shrinkToFit="1"/>
    </xf>
    <xf numFmtId="0" fontId="54" fillId="0" borderId="228" xfId="0" applyFont="1" applyFill="1" applyBorder="1" applyAlignment="1" applyProtection="1">
      <alignment horizontal="right" vertical="center" shrinkToFit="1"/>
    </xf>
    <xf numFmtId="0" fontId="54" fillId="0" borderId="211" xfId="0" applyFont="1" applyFill="1" applyBorder="1" applyAlignment="1" applyProtection="1">
      <alignment horizontal="right" vertical="center" shrinkToFit="1"/>
    </xf>
    <xf numFmtId="0" fontId="54" fillId="0" borderId="229" xfId="0" applyFont="1" applyFill="1" applyBorder="1" applyAlignment="1" applyProtection="1">
      <alignment horizontal="right" vertical="center" shrinkToFit="1"/>
    </xf>
    <xf numFmtId="0" fontId="54" fillId="0" borderId="118" xfId="0" applyFont="1" applyFill="1" applyBorder="1" applyAlignment="1" applyProtection="1">
      <alignment horizontal="right" vertical="center" shrinkToFit="1"/>
    </xf>
    <xf numFmtId="0" fontId="54" fillId="0" borderId="172" xfId="0" applyFont="1" applyFill="1" applyBorder="1" applyAlignment="1" applyProtection="1">
      <alignment horizontal="right" vertical="center" shrinkToFit="1"/>
    </xf>
    <xf numFmtId="0" fontId="54" fillId="0" borderId="33" xfId="0" applyFont="1" applyFill="1" applyBorder="1" applyAlignment="1" applyProtection="1">
      <alignment horizontal="right" vertical="center" shrinkToFit="1"/>
    </xf>
    <xf numFmtId="0" fontId="4" fillId="16" borderId="166" xfId="0" applyFont="1" applyFill="1" applyBorder="1" applyAlignment="1" applyProtection="1">
      <alignment horizontal="right" vertical="center" shrinkToFit="1"/>
      <protection locked="0"/>
    </xf>
    <xf numFmtId="0" fontId="54" fillId="0" borderId="183" xfId="0" applyFont="1" applyFill="1" applyBorder="1" applyAlignment="1" applyProtection="1">
      <alignment horizontal="right" vertical="center" shrinkToFit="1"/>
    </xf>
    <xf numFmtId="0" fontId="54" fillId="0" borderId="198" xfId="0" applyFont="1" applyFill="1" applyBorder="1" applyAlignment="1" applyProtection="1">
      <alignment horizontal="right" vertical="center" shrinkToFit="1"/>
    </xf>
    <xf numFmtId="0" fontId="4" fillId="16" borderId="51" xfId="0" applyFont="1" applyFill="1" applyBorder="1" applyAlignment="1" applyProtection="1">
      <alignment horizontal="right" vertical="center" shrinkToFit="1"/>
      <protection locked="0"/>
    </xf>
    <xf numFmtId="0" fontId="54" fillId="0" borderId="202" xfId="0" applyFont="1" applyFill="1" applyBorder="1" applyAlignment="1" applyProtection="1">
      <alignment horizontal="right" vertical="center" shrinkToFit="1"/>
    </xf>
    <xf numFmtId="0" fontId="4" fillId="16" borderId="218" xfId="0" applyFont="1" applyFill="1" applyBorder="1" applyAlignment="1" applyProtection="1">
      <alignment horizontal="right" vertical="center" shrinkToFit="1"/>
      <protection locked="0"/>
    </xf>
    <xf numFmtId="0" fontId="54" fillId="0" borderId="200" xfId="0" applyFont="1" applyFill="1" applyBorder="1" applyAlignment="1" applyProtection="1">
      <alignment horizontal="right" vertical="center" shrinkToFit="1"/>
    </xf>
    <xf numFmtId="0" fontId="4" fillId="16" borderId="217" xfId="0" applyFont="1" applyFill="1" applyBorder="1" applyAlignment="1" applyProtection="1">
      <alignment horizontal="right" vertical="center" shrinkToFit="1"/>
      <protection locked="0"/>
    </xf>
    <xf numFmtId="0" fontId="54" fillId="0" borderId="185" xfId="0" applyFont="1" applyFill="1" applyBorder="1" applyAlignment="1" applyProtection="1">
      <alignment horizontal="right" vertical="center" shrinkToFit="1"/>
    </xf>
    <xf numFmtId="0" fontId="54" fillId="0" borderId="15" xfId="0" applyFont="1" applyFill="1" applyBorder="1" applyAlignment="1" applyProtection="1">
      <alignment horizontal="right" vertical="center" shrinkToFit="1"/>
    </xf>
    <xf numFmtId="0" fontId="54" fillId="0" borderId="146" xfId="0" applyFont="1" applyFill="1" applyBorder="1" applyAlignment="1" applyProtection="1">
      <alignment horizontal="right" vertical="center" shrinkToFit="1"/>
    </xf>
    <xf numFmtId="0" fontId="54" fillId="0" borderId="234" xfId="0" applyFont="1" applyFill="1" applyBorder="1" applyAlignment="1" applyProtection="1">
      <alignment horizontal="right" vertical="center" shrinkToFit="1"/>
    </xf>
    <xf numFmtId="0" fontId="54" fillId="0" borderId="230" xfId="0" applyFont="1" applyFill="1" applyBorder="1" applyAlignment="1" applyProtection="1">
      <alignment horizontal="right" vertical="center" shrinkToFit="1"/>
    </xf>
    <xf numFmtId="0" fontId="54" fillId="0" borderId="235" xfId="0" applyFont="1" applyFill="1" applyBorder="1" applyAlignment="1" applyProtection="1">
      <alignment horizontal="right" vertical="center" shrinkToFit="1"/>
    </xf>
    <xf numFmtId="0" fontId="54" fillId="0" borderId="147" xfId="0" applyFont="1" applyFill="1" applyBorder="1" applyAlignment="1" applyProtection="1">
      <alignment horizontal="right" vertical="center" shrinkToFit="1"/>
    </xf>
    <xf numFmtId="0" fontId="54" fillId="0" borderId="232" xfId="0" applyFont="1" applyFill="1" applyBorder="1" applyAlignment="1" applyProtection="1">
      <alignment horizontal="right" vertical="center" shrinkToFit="1"/>
    </xf>
    <xf numFmtId="0" fontId="54" fillId="0" borderId="152" xfId="0" applyFont="1" applyFill="1" applyBorder="1" applyAlignment="1" applyProtection="1">
      <alignment horizontal="right" vertical="center" shrinkToFit="1"/>
    </xf>
    <xf numFmtId="0" fontId="54" fillId="0" borderId="236" xfId="0" applyFont="1" applyFill="1" applyBorder="1" applyAlignment="1" applyProtection="1">
      <alignment horizontal="right" vertical="center" shrinkToFit="1"/>
    </xf>
    <xf numFmtId="0" fontId="54" fillId="0" borderId="231" xfId="0" applyFont="1" applyFill="1" applyBorder="1" applyAlignment="1" applyProtection="1">
      <alignment horizontal="right" vertical="center" shrinkToFit="1"/>
    </xf>
    <xf numFmtId="0" fontId="54" fillId="0" borderId="237" xfId="0" applyFont="1" applyFill="1" applyBorder="1" applyAlignment="1" applyProtection="1">
      <alignment horizontal="right" vertical="center" shrinkToFit="1"/>
    </xf>
    <xf numFmtId="0" fontId="54" fillId="0" borderId="153" xfId="0" applyFont="1" applyFill="1" applyBorder="1" applyAlignment="1" applyProtection="1">
      <alignment horizontal="right" vertical="center" shrinkToFit="1"/>
    </xf>
    <xf numFmtId="0" fontId="54" fillId="0" borderId="233" xfId="0" applyFont="1" applyFill="1" applyBorder="1" applyAlignment="1" applyProtection="1">
      <alignment horizontal="right" vertical="center" shrinkToFit="1"/>
    </xf>
    <xf numFmtId="0" fontId="54" fillId="0" borderId="199" xfId="0" applyFont="1" applyFill="1" applyBorder="1" applyAlignment="1" applyProtection="1">
      <alignment horizontal="right" vertical="center" shrinkToFit="1"/>
    </xf>
    <xf numFmtId="0" fontId="54" fillId="0" borderId="16" xfId="0" applyFont="1" applyFill="1" applyBorder="1" applyAlignment="1" applyProtection="1">
      <alignment horizontal="right" vertical="center" shrinkToFit="1"/>
    </xf>
    <xf numFmtId="0" fontId="54" fillId="0" borderId="18" xfId="0" applyFont="1" applyFill="1" applyBorder="1" applyAlignment="1" applyProtection="1">
      <alignment horizontal="right" vertical="center" shrinkToFit="1"/>
    </xf>
    <xf numFmtId="0" fontId="54" fillId="0" borderId="173" xfId="0" applyFont="1" applyFill="1" applyBorder="1" applyAlignment="1" applyProtection="1">
      <alignment horizontal="right" vertical="center" shrinkToFit="1"/>
    </xf>
    <xf numFmtId="0" fontId="54" fillId="0" borderId="166" xfId="0" applyFont="1" applyFill="1" applyBorder="1" applyAlignment="1" applyProtection="1">
      <alignment horizontal="right" vertical="center" shrinkToFit="1"/>
    </xf>
    <xf numFmtId="0" fontId="54" fillId="0" borderId="43" xfId="0" applyFont="1" applyFill="1" applyBorder="1" applyAlignment="1" applyProtection="1">
      <alignment horizontal="right" vertical="center" shrinkToFit="1"/>
    </xf>
    <xf numFmtId="0" fontId="54" fillId="0" borderId="124" xfId="0" applyFont="1" applyFill="1" applyBorder="1" applyAlignment="1" applyProtection="1">
      <alignment horizontal="center" vertical="center"/>
    </xf>
    <xf numFmtId="0" fontId="54" fillId="0" borderId="125" xfId="0" applyFont="1" applyFill="1" applyBorder="1" applyAlignment="1" applyProtection="1">
      <alignment horizontal="center" vertical="center"/>
    </xf>
    <xf numFmtId="0" fontId="54" fillId="0" borderId="228" xfId="0" applyFont="1" applyFill="1" applyBorder="1" applyAlignment="1" applyProtection="1">
      <alignment horizontal="center" vertical="center"/>
    </xf>
    <xf numFmtId="0" fontId="54" fillId="0" borderId="121" xfId="0" applyFont="1" applyFill="1" applyBorder="1" applyAlignment="1" applyProtection="1">
      <alignment horizontal="center" vertical="center"/>
    </xf>
    <xf numFmtId="0" fontId="54" fillId="0" borderId="221" xfId="0" applyFont="1" applyFill="1" applyBorder="1" applyAlignment="1" applyProtection="1">
      <alignment horizontal="center" vertical="center"/>
    </xf>
    <xf numFmtId="0" fontId="54" fillId="0" borderId="211" xfId="0" applyFont="1" applyFill="1" applyBorder="1" applyAlignment="1" applyProtection="1">
      <alignment horizontal="center" vertical="center"/>
    </xf>
    <xf numFmtId="0" fontId="2" fillId="2" borderId="4" xfId="0" applyFont="1" applyFill="1" applyBorder="1" applyAlignment="1" applyProtection="1">
      <alignment vertical="center"/>
    </xf>
    <xf numFmtId="0" fontId="2" fillId="0" borderId="4" xfId="0" applyFont="1" applyBorder="1" applyAlignment="1" applyProtection="1">
      <alignment vertical="center"/>
    </xf>
    <xf numFmtId="0" fontId="2" fillId="0" borderId="18" xfId="0" applyFont="1" applyBorder="1" applyAlignment="1" applyProtection="1">
      <alignment vertical="center"/>
    </xf>
    <xf numFmtId="0" fontId="54" fillId="0" borderId="18" xfId="0" applyFont="1" applyFill="1" applyBorder="1" applyAlignment="1" applyProtection="1">
      <alignment vertical="center" shrinkToFit="1"/>
    </xf>
    <xf numFmtId="0" fontId="54" fillId="0" borderId="173" xfId="0" applyFont="1" applyFill="1" applyBorder="1" applyAlignment="1" applyProtection="1">
      <alignment vertical="center" shrinkToFit="1"/>
    </xf>
    <xf numFmtId="0" fontId="54" fillId="0" borderId="4" xfId="0" applyFont="1" applyFill="1" applyBorder="1" applyAlignment="1" applyProtection="1">
      <alignment vertical="center" shrinkToFit="1"/>
    </xf>
    <xf numFmtId="0" fontId="54" fillId="0" borderId="121" xfId="0" applyFont="1" applyFill="1" applyBorder="1" applyAlignment="1" applyProtection="1">
      <alignment horizontal="right" vertical="center" shrinkToFit="1"/>
    </xf>
    <xf numFmtId="0" fontId="54" fillId="0" borderId="125" xfId="0" applyFont="1" applyFill="1" applyBorder="1" applyAlignment="1" applyProtection="1">
      <alignment horizontal="right" vertical="center" shrinkToFit="1"/>
    </xf>
    <xf numFmtId="0" fontId="54" fillId="0" borderId="222" xfId="0" applyFont="1" applyFill="1" applyBorder="1" applyAlignment="1" applyProtection="1">
      <alignment horizontal="right" vertical="center" shrinkToFit="1"/>
    </xf>
    <xf numFmtId="0" fontId="54" fillId="0" borderId="130" xfId="0" applyFont="1" applyFill="1" applyBorder="1" applyAlignment="1" applyProtection="1">
      <alignment horizontal="right" vertical="center" shrinkToFit="1"/>
    </xf>
    <xf numFmtId="0" fontId="54" fillId="0" borderId="240" xfId="0" applyFont="1" applyFill="1" applyBorder="1" applyAlignment="1" applyProtection="1">
      <alignment horizontal="right" vertical="center" shrinkToFit="1"/>
    </xf>
    <xf numFmtId="0" fontId="54" fillId="0" borderId="131" xfId="0" applyFont="1" applyFill="1" applyBorder="1" applyAlignment="1" applyProtection="1">
      <alignment horizontal="right" vertical="center" shrinkToFit="1"/>
    </xf>
    <xf numFmtId="0" fontId="54" fillId="0" borderId="207" xfId="0" applyFont="1" applyFill="1" applyBorder="1" applyAlignment="1" applyProtection="1">
      <alignment horizontal="right" vertical="center" shrinkToFit="1"/>
    </xf>
    <xf numFmtId="0" fontId="54" fillId="0" borderId="139" xfId="0" applyFont="1" applyFill="1" applyBorder="1" applyAlignment="1" applyProtection="1">
      <alignment horizontal="right" vertical="center" shrinkToFit="1"/>
    </xf>
    <xf numFmtId="0" fontId="54" fillId="0" borderId="219" xfId="0" applyFont="1" applyFill="1" applyBorder="1" applyAlignment="1" applyProtection="1">
      <alignment horizontal="right" vertical="center" shrinkToFit="1"/>
    </xf>
    <xf numFmtId="0" fontId="54" fillId="0" borderId="136" xfId="0" applyFont="1" applyFill="1" applyBorder="1" applyAlignment="1" applyProtection="1">
      <alignment horizontal="right" vertical="center" shrinkToFit="1"/>
    </xf>
    <xf numFmtId="0" fontId="54" fillId="0" borderId="241" xfId="0" applyFont="1" applyFill="1" applyBorder="1" applyAlignment="1" applyProtection="1">
      <alignment horizontal="right" vertical="center" shrinkToFit="1"/>
    </xf>
    <xf numFmtId="0" fontId="54" fillId="0" borderId="137" xfId="0" applyFont="1" applyFill="1" applyBorder="1" applyAlignment="1" applyProtection="1">
      <alignment horizontal="right" vertical="center" shrinkToFit="1"/>
    </xf>
    <xf numFmtId="0" fontId="54" fillId="0" borderId="208" xfId="0" applyFont="1" applyFill="1" applyBorder="1" applyAlignment="1" applyProtection="1">
      <alignment horizontal="right" vertical="center" shrinkToFit="1"/>
    </xf>
    <xf numFmtId="0" fontId="54" fillId="0" borderId="142" xfId="0" applyFont="1" applyFill="1" applyBorder="1" applyAlignment="1" applyProtection="1">
      <alignment horizontal="right" vertical="center" shrinkToFit="1"/>
    </xf>
    <xf numFmtId="0" fontId="4" fillId="16" borderId="239" xfId="0" applyFont="1" applyFill="1" applyBorder="1" applyAlignment="1" applyProtection="1">
      <alignment horizontal="right" vertical="center" shrinkToFit="1"/>
      <protection locked="0"/>
    </xf>
    <xf numFmtId="0" fontId="54" fillId="0" borderId="219" xfId="0" applyFont="1" applyFill="1" applyBorder="1" applyAlignment="1" applyProtection="1">
      <alignment vertical="center" shrinkToFit="1"/>
    </xf>
    <xf numFmtId="0" fontId="54" fillId="0" borderId="43" xfId="0" applyFont="1" applyFill="1" applyBorder="1" applyAlignment="1" applyProtection="1">
      <alignment vertical="center" shrinkToFit="1"/>
    </xf>
    <xf numFmtId="0" fontId="4" fillId="2" borderId="208" xfId="0" applyFont="1" applyFill="1" applyBorder="1" applyAlignment="1" applyProtection="1">
      <alignment horizontal="center" vertical="center"/>
    </xf>
    <xf numFmtId="0" fontId="4" fillId="0" borderId="219" xfId="0" applyFont="1" applyFill="1" applyBorder="1" applyAlignment="1" applyProtection="1">
      <alignment horizontal="center" vertical="center"/>
    </xf>
    <xf numFmtId="0" fontId="11" fillId="0" borderId="0" xfId="0" applyFont="1" applyBorder="1" applyAlignment="1" applyProtection="1">
      <alignment vertical="center" shrinkToFit="1"/>
    </xf>
    <xf numFmtId="0" fontId="4" fillId="0" borderId="0" xfId="0" applyFont="1" applyBorder="1" applyAlignment="1" applyProtection="1">
      <alignment vertical="center" shrinkToFit="1"/>
    </xf>
    <xf numFmtId="0" fontId="54" fillId="0" borderId="46" xfId="0" applyFont="1" applyFill="1" applyBorder="1" applyAlignment="1" applyProtection="1">
      <alignment horizontal="right" vertical="center" shrinkToFit="1"/>
    </xf>
    <xf numFmtId="0" fontId="54" fillId="0" borderId="41" xfId="0" applyFont="1" applyFill="1" applyBorder="1" applyAlignment="1" applyProtection="1">
      <alignment horizontal="right" vertical="center" shrinkToFit="1"/>
    </xf>
    <xf numFmtId="0" fontId="54" fillId="0" borderId="53" xfId="0" applyFont="1" applyFill="1" applyBorder="1" applyAlignment="1" applyProtection="1">
      <alignment horizontal="right" vertical="center" shrinkToFit="1"/>
    </xf>
    <xf numFmtId="0" fontId="54" fillId="0" borderId="244" xfId="0" applyFont="1" applyFill="1" applyBorder="1" applyAlignment="1" applyProtection="1">
      <alignment horizontal="right" vertical="center" shrinkToFit="1"/>
    </xf>
    <xf numFmtId="0" fontId="54" fillId="0" borderId="123" xfId="0" applyFont="1" applyFill="1" applyBorder="1" applyAlignment="1" applyProtection="1">
      <alignment horizontal="right" vertical="center" shrinkToFit="1"/>
    </xf>
    <xf numFmtId="0" fontId="54" fillId="0" borderId="132" xfId="0" applyFont="1" applyFill="1" applyBorder="1" applyAlignment="1" applyProtection="1">
      <alignment horizontal="right" vertical="center" shrinkToFit="1"/>
    </xf>
    <xf numFmtId="0" fontId="54" fillId="0" borderId="215" xfId="0" applyFont="1" applyFill="1" applyBorder="1" applyAlignment="1" applyProtection="1">
      <alignment horizontal="right" vertical="center" shrinkToFit="1"/>
    </xf>
    <xf numFmtId="0" fontId="54" fillId="0" borderId="138" xfId="0" applyFont="1" applyFill="1" applyBorder="1" applyAlignment="1" applyProtection="1">
      <alignment horizontal="right" vertical="center" shrinkToFit="1"/>
    </xf>
    <xf numFmtId="0" fontId="4" fillId="16" borderId="238" xfId="0" applyFont="1" applyFill="1" applyBorder="1" applyAlignment="1" applyProtection="1">
      <alignment horizontal="right" vertical="center" shrinkToFit="1"/>
      <protection locked="0"/>
    </xf>
    <xf numFmtId="49" fontId="50" fillId="0" borderId="2" xfId="0" applyNumberFormat="1" applyFont="1" applyBorder="1" applyAlignment="1" applyProtection="1">
      <alignment horizontal="right" vertical="center"/>
    </xf>
    <xf numFmtId="0" fontId="0" fillId="0" borderId="2" xfId="0" applyBorder="1">
      <alignment vertical="center"/>
    </xf>
    <xf numFmtId="0" fontId="51" fillId="0" borderId="169" xfId="0" applyFont="1" applyFill="1" applyBorder="1" applyAlignment="1" applyProtection="1">
      <alignment vertical="center" shrinkToFit="1"/>
    </xf>
    <xf numFmtId="0" fontId="51" fillId="0" borderId="170" xfId="0" applyFont="1" applyFill="1" applyBorder="1" applyAlignment="1" applyProtection="1">
      <alignment vertical="center" shrinkToFit="1"/>
    </xf>
    <xf numFmtId="0" fontId="51" fillId="0" borderId="14" xfId="0" applyFont="1" applyFill="1" applyBorder="1" applyAlignment="1" applyProtection="1">
      <alignment vertical="center" shrinkToFit="1"/>
    </xf>
    <xf numFmtId="0" fontId="2" fillId="16" borderId="120" xfId="0" applyFont="1" applyFill="1" applyBorder="1" applyProtection="1">
      <alignment vertical="center"/>
    </xf>
    <xf numFmtId="0" fontId="2" fillId="17" borderId="13" xfId="0" applyFont="1" applyFill="1" applyBorder="1" applyAlignment="1" applyProtection="1">
      <alignment horizontal="center" vertical="center"/>
    </xf>
    <xf numFmtId="0" fontId="2" fillId="17" borderId="170" xfId="0" applyFont="1" applyFill="1" applyBorder="1" applyAlignment="1" applyProtection="1">
      <alignment horizontal="center" vertical="center"/>
    </xf>
    <xf numFmtId="0" fontId="4" fillId="17" borderId="166" xfId="0" applyFont="1" applyFill="1" applyBorder="1" applyAlignment="1" applyProtection="1">
      <alignment horizontal="center" vertical="center"/>
    </xf>
    <xf numFmtId="0" fontId="4" fillId="17" borderId="168" xfId="0" applyFont="1" applyFill="1" applyBorder="1" applyAlignment="1" applyProtection="1">
      <alignment horizontal="center" vertical="center"/>
    </xf>
    <xf numFmtId="0" fontId="4" fillId="17" borderId="22" xfId="0" applyFont="1" applyFill="1" applyBorder="1" applyAlignment="1" applyProtection="1">
      <alignment horizontal="center" vertical="center"/>
    </xf>
    <xf numFmtId="0" fontId="4" fillId="17" borderId="43" xfId="0" applyFont="1" applyFill="1" applyBorder="1" applyAlignment="1" applyProtection="1">
      <alignment horizontal="center" vertical="center"/>
    </xf>
    <xf numFmtId="0" fontId="4" fillId="17" borderId="4" xfId="0" applyFont="1" applyFill="1" applyBorder="1" applyAlignment="1" applyProtection="1">
      <alignment horizontal="center" vertical="center"/>
    </xf>
    <xf numFmtId="0" fontId="4" fillId="17" borderId="173" xfId="0" applyFont="1" applyFill="1" applyBorder="1" applyAlignment="1" applyProtection="1">
      <alignment horizontal="center" vertical="center"/>
    </xf>
    <xf numFmtId="0" fontId="4" fillId="17" borderId="18" xfId="0" applyFont="1" applyFill="1" applyBorder="1" applyAlignment="1" applyProtection="1">
      <alignment horizontal="center" vertical="center"/>
    </xf>
    <xf numFmtId="0" fontId="4" fillId="17" borderId="167" xfId="0" applyFont="1" applyFill="1" applyBorder="1" applyAlignment="1" applyProtection="1">
      <alignment horizontal="center" vertical="center"/>
    </xf>
    <xf numFmtId="0" fontId="4" fillId="17" borderId="136" xfId="0" applyFont="1" applyFill="1" applyBorder="1" applyAlignment="1" applyProtection="1">
      <alignment horizontal="center" vertical="center"/>
    </xf>
    <xf numFmtId="0" fontId="4" fillId="17" borderId="208" xfId="0" applyFont="1" applyFill="1" applyBorder="1" applyAlignment="1" applyProtection="1">
      <alignment horizontal="center" vertical="center"/>
    </xf>
    <xf numFmtId="0" fontId="4" fillId="17" borderId="142" xfId="0" applyFont="1" applyFill="1" applyBorder="1" applyAlignment="1" applyProtection="1">
      <alignment horizontal="center" vertical="center"/>
    </xf>
    <xf numFmtId="0" fontId="4" fillId="17" borderId="252" xfId="0" applyFont="1" applyFill="1" applyBorder="1" applyAlignment="1" applyProtection="1">
      <alignment horizontal="center" vertical="center"/>
    </xf>
    <xf numFmtId="0" fontId="51" fillId="0" borderId="263" xfId="0" applyFont="1" applyFill="1" applyBorder="1" applyAlignment="1" applyProtection="1">
      <alignment vertical="center" shrinkToFit="1"/>
    </xf>
    <xf numFmtId="0" fontId="51" fillId="0" borderId="55" xfId="0" applyFont="1" applyFill="1" applyBorder="1" applyAlignment="1" applyProtection="1">
      <alignment vertical="center" shrinkToFit="1"/>
    </xf>
    <xf numFmtId="0" fontId="51" fillId="0" borderId="27" xfId="0" applyFont="1" applyFill="1" applyBorder="1" applyAlignment="1" applyProtection="1">
      <alignment vertical="center" shrinkToFit="1"/>
    </xf>
    <xf numFmtId="0" fontId="51" fillId="0" borderId="30" xfId="0" applyFont="1" applyFill="1" applyBorder="1" applyAlignment="1" applyProtection="1">
      <alignment vertical="center" shrinkToFit="1"/>
    </xf>
    <xf numFmtId="0" fontId="51" fillId="0" borderId="8" xfId="0" applyFont="1" applyFill="1" applyBorder="1" applyAlignment="1" applyProtection="1">
      <alignment vertical="center" shrinkToFit="1"/>
    </xf>
    <xf numFmtId="0" fontId="2" fillId="17" borderId="10" xfId="0" applyFont="1" applyFill="1" applyBorder="1" applyAlignment="1" applyProtection="1">
      <alignment vertical="center" shrinkToFit="1"/>
    </xf>
    <xf numFmtId="0" fontId="51" fillId="17" borderId="12" xfId="0" applyFont="1" applyFill="1" applyBorder="1" applyAlignment="1" applyProtection="1">
      <alignment vertical="center" shrinkToFit="1"/>
    </xf>
    <xf numFmtId="0" fontId="51" fillId="17" borderId="266" xfId="0" applyFont="1" applyFill="1" applyBorder="1" applyAlignment="1" applyProtection="1">
      <alignment vertical="center" shrinkToFit="1"/>
    </xf>
    <xf numFmtId="0" fontId="51" fillId="17" borderId="21" xfId="0" applyFont="1" applyFill="1" applyBorder="1" applyAlignment="1" applyProtection="1">
      <alignment vertical="center" shrinkToFit="1"/>
    </xf>
    <xf numFmtId="0" fontId="51" fillId="17" borderId="177" xfId="0" applyFont="1" applyFill="1" applyBorder="1" applyAlignment="1" applyProtection="1">
      <alignment vertical="center" shrinkToFit="1"/>
    </xf>
    <xf numFmtId="0" fontId="51" fillId="17" borderId="10" xfId="0" applyFont="1" applyFill="1" applyBorder="1" applyAlignment="1" applyProtection="1">
      <alignment vertical="center" shrinkToFit="1"/>
    </xf>
    <xf numFmtId="0" fontId="4" fillId="16" borderId="38" xfId="0" applyNumberFormat="1" applyFont="1" applyFill="1" applyBorder="1" applyAlignment="1" applyProtection="1">
      <alignment horizontal="right" vertical="center" shrinkToFit="1"/>
      <protection locked="0"/>
    </xf>
    <xf numFmtId="0" fontId="4" fillId="16" borderId="34" xfId="0" applyNumberFormat="1" applyFont="1" applyFill="1" applyBorder="1" applyAlignment="1" applyProtection="1">
      <alignment horizontal="right" vertical="center" shrinkToFit="1"/>
      <protection locked="0"/>
    </xf>
    <xf numFmtId="0" fontId="4" fillId="16" borderId="61" xfId="0" applyFont="1" applyFill="1" applyBorder="1" applyAlignment="1" applyProtection="1">
      <alignment horizontal="right" vertical="center" shrinkToFit="1"/>
      <protection locked="0"/>
    </xf>
    <xf numFmtId="0" fontId="4" fillId="16" borderId="36" xfId="0" applyNumberFormat="1" applyFont="1" applyFill="1" applyBorder="1" applyAlignment="1" applyProtection="1">
      <alignment horizontal="right" vertical="center" shrinkToFit="1"/>
      <protection locked="0"/>
    </xf>
    <xf numFmtId="0" fontId="4" fillId="16" borderId="157" xfId="0" applyNumberFormat="1" applyFont="1" applyFill="1" applyBorder="1" applyAlignment="1" applyProtection="1">
      <alignment horizontal="right" vertical="center" shrinkToFit="1"/>
      <protection locked="0"/>
    </xf>
    <xf numFmtId="0" fontId="4" fillId="16" borderId="12" xfId="0" applyNumberFormat="1" applyFont="1" applyFill="1" applyBorder="1" applyAlignment="1" applyProtection="1">
      <alignment horizontal="right" vertical="center" shrinkToFit="1"/>
      <protection locked="0"/>
    </xf>
    <xf numFmtId="0" fontId="4" fillId="16" borderId="176" xfId="0" applyNumberFormat="1" applyFont="1" applyFill="1" applyBorder="1" applyAlignment="1" applyProtection="1">
      <alignment horizontal="right" vertical="center" shrinkToFit="1"/>
      <protection locked="0"/>
    </xf>
    <xf numFmtId="0" fontId="4" fillId="16" borderId="58" xfId="0" applyFont="1" applyFill="1" applyBorder="1" applyAlignment="1" applyProtection="1">
      <alignment vertical="center" shrinkToFit="1"/>
      <protection locked="0"/>
    </xf>
    <xf numFmtId="0" fontId="4" fillId="16" borderId="157" xfId="0" applyFont="1" applyFill="1" applyBorder="1" applyAlignment="1" applyProtection="1">
      <alignment vertical="center" shrinkToFit="1"/>
      <protection locked="0"/>
    </xf>
    <xf numFmtId="0" fontId="4" fillId="16" borderId="176" xfId="0" applyFont="1" applyFill="1" applyBorder="1" applyAlignment="1" applyProtection="1">
      <alignment vertical="center" shrinkToFit="1"/>
      <protection locked="0"/>
    </xf>
    <xf numFmtId="0" fontId="4" fillId="16" borderId="51" xfId="0" applyFont="1" applyFill="1" applyBorder="1" applyAlignment="1" applyProtection="1">
      <alignment vertical="center" shrinkToFit="1"/>
      <protection locked="0"/>
    </xf>
    <xf numFmtId="0" fontId="4" fillId="16" borderId="217" xfId="0" applyFont="1" applyFill="1" applyBorder="1" applyAlignment="1" applyProtection="1">
      <alignment vertical="center" shrinkToFit="1"/>
      <protection locked="0"/>
    </xf>
    <xf numFmtId="0" fontId="4" fillId="16" borderId="218" xfId="0" applyFont="1" applyFill="1" applyBorder="1" applyAlignment="1" applyProtection="1">
      <alignment vertical="center" shrinkToFit="1"/>
      <protection locked="0"/>
    </xf>
    <xf numFmtId="0" fontId="52" fillId="0" borderId="4" xfId="0" applyFont="1" applyFill="1" applyBorder="1" applyAlignment="1">
      <alignment vertical="center" shrinkToFit="1"/>
    </xf>
    <xf numFmtId="0" fontId="52" fillId="0" borderId="18" xfId="0" applyFont="1" applyFill="1" applyBorder="1" applyAlignment="1">
      <alignment vertical="center" shrinkToFit="1"/>
    </xf>
    <xf numFmtId="0" fontId="0" fillId="10" borderId="72" xfId="0" applyFont="1" applyFill="1" applyBorder="1" applyAlignment="1">
      <alignment vertical="center" shrinkToFit="1"/>
    </xf>
    <xf numFmtId="0" fontId="0" fillId="10" borderId="71" xfId="0" applyFont="1" applyFill="1" applyBorder="1" applyAlignment="1">
      <alignment vertical="center" shrinkToFit="1"/>
    </xf>
    <xf numFmtId="0" fontId="52" fillId="0" borderId="43" xfId="0" applyFont="1" applyFill="1" applyBorder="1" applyAlignment="1">
      <alignment vertical="center" shrinkToFit="1"/>
    </xf>
    <xf numFmtId="0" fontId="0" fillId="10" borderId="92" xfId="0" applyFont="1" applyFill="1" applyBorder="1" applyAlignment="1">
      <alignment vertical="center" shrinkToFit="1"/>
    </xf>
    <xf numFmtId="0" fontId="0" fillId="12" borderId="72" xfId="0" applyFont="1" applyFill="1" applyBorder="1" applyAlignment="1">
      <alignment vertical="center" shrinkToFit="1"/>
    </xf>
    <xf numFmtId="0" fontId="0" fillId="12" borderId="71" xfId="0" applyFont="1" applyFill="1" applyBorder="1" applyAlignment="1">
      <alignment vertical="center" shrinkToFit="1"/>
    </xf>
    <xf numFmtId="0" fontId="52" fillId="0" borderId="22" xfId="0" applyFont="1" applyFill="1" applyBorder="1" applyAlignment="1">
      <alignment vertical="center" shrinkToFit="1"/>
    </xf>
    <xf numFmtId="0" fontId="0" fillId="13" borderId="72" xfId="0" applyFont="1" applyFill="1" applyBorder="1" applyAlignment="1">
      <alignment vertical="center" shrinkToFit="1"/>
    </xf>
    <xf numFmtId="0" fontId="0" fillId="13" borderId="4" xfId="0" applyFont="1" applyFill="1" applyBorder="1" applyAlignment="1">
      <alignment vertical="center" shrinkToFit="1"/>
    </xf>
    <xf numFmtId="0" fontId="0" fillId="13" borderId="73" xfId="0" applyFont="1" applyFill="1" applyBorder="1" applyAlignment="1">
      <alignment vertical="center" shrinkToFit="1"/>
    </xf>
    <xf numFmtId="0" fontId="52" fillId="0" borderId="49" xfId="0" applyFont="1" applyFill="1" applyBorder="1" applyAlignment="1">
      <alignment vertical="center" shrinkToFit="1"/>
    </xf>
    <xf numFmtId="0" fontId="0" fillId="14" borderId="77" xfId="0" applyFont="1" applyFill="1" applyBorder="1" applyAlignment="1">
      <alignment vertical="center" shrinkToFit="1"/>
    </xf>
    <xf numFmtId="0" fontId="0" fillId="14" borderId="70" xfId="0" applyFont="1" applyFill="1" applyBorder="1" applyAlignment="1">
      <alignment vertical="center" shrinkToFit="1"/>
    </xf>
    <xf numFmtId="0" fontId="0" fillId="14" borderId="4" xfId="0" applyFont="1" applyFill="1" applyBorder="1" applyAlignment="1">
      <alignment vertical="center" shrinkToFit="1"/>
    </xf>
    <xf numFmtId="0" fontId="0" fillId="14" borderId="71" xfId="0" applyFont="1" applyFill="1" applyBorder="1" applyAlignment="1">
      <alignment vertical="center" shrinkToFit="1"/>
    </xf>
    <xf numFmtId="0" fontId="0" fillId="0" borderId="0" xfId="0" applyFont="1" applyAlignment="1">
      <alignment vertical="center" shrinkToFit="1"/>
    </xf>
    <xf numFmtId="38" fontId="52" fillId="0" borderId="4" xfId="0" applyNumberFormat="1" applyFont="1" applyFill="1" applyBorder="1" applyAlignment="1">
      <alignment vertical="center" shrinkToFit="1"/>
    </xf>
    <xf numFmtId="0" fontId="0" fillId="10" borderId="77" xfId="0" applyFont="1" applyFill="1" applyBorder="1" applyAlignment="1">
      <alignment vertical="center" shrinkToFit="1"/>
    </xf>
    <xf numFmtId="0" fontId="0" fillId="10" borderId="74" xfId="0" applyFont="1" applyFill="1" applyBorder="1" applyAlignment="1">
      <alignment vertical="center" shrinkToFit="1"/>
    </xf>
    <xf numFmtId="0" fontId="0" fillId="10" borderId="91" xfId="0" applyFont="1" applyFill="1" applyBorder="1" applyAlignment="1">
      <alignment vertical="center" shrinkToFit="1"/>
    </xf>
    <xf numFmtId="0" fontId="52" fillId="0" borderId="77" xfId="0" applyFont="1" applyFill="1" applyBorder="1" applyAlignment="1">
      <alignment vertical="center" shrinkToFit="1"/>
    </xf>
    <xf numFmtId="0" fontId="0" fillId="10" borderId="78" xfId="0" applyFont="1" applyFill="1" applyBorder="1" applyAlignment="1">
      <alignment vertical="center" shrinkToFit="1"/>
    </xf>
    <xf numFmtId="0" fontId="0" fillId="12" borderId="74" xfId="0" applyFont="1" applyFill="1" applyBorder="1" applyAlignment="1">
      <alignment vertical="center" shrinkToFit="1"/>
    </xf>
    <xf numFmtId="0" fontId="0" fillId="12" borderId="91" xfId="0" applyFont="1" applyFill="1" applyBorder="1" applyAlignment="1">
      <alignment vertical="center" shrinkToFit="1"/>
    </xf>
    <xf numFmtId="0" fontId="0" fillId="13" borderId="74" xfId="0" applyFont="1" applyFill="1" applyBorder="1" applyAlignment="1">
      <alignment vertical="center" shrinkToFit="1"/>
    </xf>
    <xf numFmtId="0" fontId="0" fillId="13" borderId="90" xfId="0" applyFont="1" applyFill="1" applyBorder="1" applyAlignment="1">
      <alignment vertical="center" shrinkToFit="1"/>
    </xf>
    <xf numFmtId="0" fontId="0" fillId="13" borderId="75" xfId="0" applyFont="1" applyFill="1" applyBorder="1" applyAlignment="1">
      <alignment vertical="center" shrinkToFit="1"/>
    </xf>
    <xf numFmtId="0" fontId="0" fillId="14" borderId="78" xfId="0" applyFont="1" applyFill="1" applyBorder="1" applyAlignment="1">
      <alignment vertical="center" shrinkToFit="1"/>
    </xf>
    <xf numFmtId="0" fontId="0" fillId="14" borderId="89" xfId="0" applyFont="1" applyFill="1" applyBorder="1" applyAlignment="1">
      <alignment vertical="center" shrinkToFit="1"/>
    </xf>
    <xf numFmtId="0" fontId="0" fillId="14" borderId="90" xfId="0" applyFont="1" applyFill="1" applyBorder="1" applyAlignment="1">
      <alignment vertical="center" shrinkToFit="1"/>
    </xf>
    <xf numFmtId="0" fontId="0" fillId="14" borderId="91" xfId="0" applyFont="1" applyFill="1" applyBorder="1" applyAlignment="1">
      <alignment vertical="center" shrinkToFit="1"/>
    </xf>
    <xf numFmtId="0" fontId="63" fillId="0" borderId="0" xfId="0" applyFont="1">
      <alignment vertical="center"/>
    </xf>
    <xf numFmtId="0" fontId="41" fillId="0" borderId="0" xfId="0" applyFont="1">
      <alignment vertical="center"/>
    </xf>
    <xf numFmtId="0" fontId="0" fillId="17" borderId="4" xfId="0" applyFill="1" applyBorder="1" applyAlignment="1">
      <alignment horizontal="center" vertical="center"/>
    </xf>
    <xf numFmtId="0" fontId="0" fillId="17" borderId="43" xfId="0" applyFill="1" applyBorder="1">
      <alignment vertical="center"/>
    </xf>
    <xf numFmtId="0" fontId="0" fillId="17" borderId="22" xfId="0" applyFill="1" applyBorder="1">
      <alignment vertical="center"/>
    </xf>
    <xf numFmtId="38" fontId="52" fillId="0" borderId="0" xfId="0" applyNumberFormat="1" applyFont="1" applyBorder="1" applyAlignment="1">
      <alignment horizontal="right" vertical="center"/>
    </xf>
    <xf numFmtId="0" fontId="52" fillId="0" borderId="4" xfId="0" applyFont="1" applyFill="1" applyBorder="1" applyAlignment="1">
      <alignment horizontal="center" vertical="center" shrinkToFit="1"/>
    </xf>
    <xf numFmtId="0" fontId="52" fillId="0" borderId="4" xfId="0" applyFont="1" applyBorder="1" applyAlignment="1">
      <alignment horizontal="right" vertical="center" shrinkToFit="1"/>
    </xf>
    <xf numFmtId="38" fontId="52" fillId="0" borderId="4" xfId="0" applyNumberFormat="1" applyFont="1" applyBorder="1" applyAlignment="1">
      <alignment vertical="center" shrinkToFit="1"/>
    </xf>
    <xf numFmtId="0" fontId="0" fillId="17" borderId="4" xfId="0" applyFill="1" applyBorder="1" applyAlignment="1">
      <alignment horizontal="center" vertical="center" shrinkToFit="1"/>
    </xf>
    <xf numFmtId="0" fontId="52" fillId="0" borderId="4" xfId="0" applyFont="1" applyFill="1" applyBorder="1" applyAlignment="1">
      <alignment horizontal="right" vertical="center" shrinkToFit="1"/>
    </xf>
    <xf numFmtId="0" fontId="51" fillId="0" borderId="0" xfId="0" applyFont="1">
      <alignment vertical="center"/>
    </xf>
    <xf numFmtId="0" fontId="51" fillId="0" borderId="0" xfId="0" applyFont="1" applyAlignment="1">
      <alignment horizontal="center" vertical="center"/>
    </xf>
    <xf numFmtId="0" fontId="0" fillId="0" borderId="13" xfId="0" applyBorder="1">
      <alignment vertical="center"/>
    </xf>
    <xf numFmtId="0" fontId="0" fillId="0" borderId="15" xfId="0" applyBorder="1">
      <alignment vertical="center"/>
    </xf>
    <xf numFmtId="0" fontId="0" fillId="0" borderId="14" xfId="0" applyBorder="1">
      <alignment vertical="center"/>
    </xf>
    <xf numFmtId="0" fontId="0" fillId="0" borderId="27" xfId="0" applyBorder="1">
      <alignment vertical="center"/>
    </xf>
    <xf numFmtId="0" fontId="0" fillId="0" borderId="30" xfId="0" applyBorder="1">
      <alignment vertical="center"/>
    </xf>
    <xf numFmtId="0" fontId="0" fillId="0" borderId="27" xfId="0" applyBorder="1" applyAlignment="1">
      <alignment horizontal="center" vertical="center"/>
    </xf>
    <xf numFmtId="0" fontId="0" fillId="0" borderId="30" xfId="0" applyBorder="1" applyAlignment="1">
      <alignment horizontal="center" vertical="center"/>
    </xf>
    <xf numFmtId="0" fontId="0" fillId="0" borderId="11" xfId="0" applyBorder="1">
      <alignment vertical="center"/>
    </xf>
    <xf numFmtId="0" fontId="47" fillId="0" borderId="16" xfId="0" applyFont="1" applyBorder="1">
      <alignment vertical="center"/>
    </xf>
    <xf numFmtId="0" fontId="0" fillId="0" borderId="16" xfId="0" applyBorder="1">
      <alignment vertical="center"/>
    </xf>
    <xf numFmtId="0" fontId="0" fillId="0" borderId="33" xfId="0" applyBorder="1">
      <alignment vertical="center"/>
    </xf>
    <xf numFmtId="0" fontId="0" fillId="16" borderId="4" xfId="0" applyFill="1" applyBorder="1" applyAlignment="1">
      <alignment horizontal="center" vertical="center"/>
    </xf>
    <xf numFmtId="0" fontId="65" fillId="0" borderId="0" xfId="0" applyFont="1" applyBorder="1">
      <alignment vertical="center"/>
    </xf>
    <xf numFmtId="0" fontId="63" fillId="0" borderId="0" xfId="0" applyFont="1" applyBorder="1">
      <alignment vertical="center"/>
    </xf>
    <xf numFmtId="0" fontId="63" fillId="0" borderId="0" xfId="0" applyFont="1" applyBorder="1" applyAlignment="1">
      <alignment horizontal="left" vertical="center"/>
    </xf>
    <xf numFmtId="49" fontId="0" fillId="0" borderId="0" xfId="0" applyNumberFormat="1" applyAlignment="1" applyProtection="1">
      <alignment horizontal="center" vertical="center"/>
    </xf>
    <xf numFmtId="49" fontId="52"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shrinkToFit="1"/>
    </xf>
    <xf numFmtId="0" fontId="0" fillId="0" borderId="0" xfId="2" applyFont="1" applyFill="1" applyBorder="1" applyAlignment="1" applyProtection="1">
      <alignment vertical="center" shrinkToFit="1"/>
    </xf>
    <xf numFmtId="0" fontId="0" fillId="0" borderId="0" xfId="0" applyFont="1" applyFill="1" applyProtection="1">
      <alignment vertical="center"/>
    </xf>
    <xf numFmtId="0" fontId="2" fillId="0" borderId="13"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4" fillId="2" borderId="119" xfId="0" applyFont="1" applyFill="1" applyBorder="1" applyAlignment="1" applyProtection="1">
      <alignment horizontal="right" vertical="center" shrinkToFit="1"/>
    </xf>
    <xf numFmtId="0" fontId="4" fillId="2" borderId="279" xfId="0" applyFont="1" applyFill="1" applyBorder="1" applyAlignment="1" applyProtection="1">
      <alignment horizontal="right" vertical="center" shrinkToFit="1"/>
    </xf>
    <xf numFmtId="0" fontId="4" fillId="2" borderId="280" xfId="0" applyFont="1" applyFill="1" applyBorder="1" applyAlignment="1" applyProtection="1">
      <alignment horizontal="right" vertical="center" shrinkToFit="1"/>
    </xf>
    <xf numFmtId="0" fontId="4" fillId="2" borderId="245" xfId="0" applyFont="1" applyFill="1" applyBorder="1" applyAlignment="1" applyProtection="1">
      <alignment horizontal="right" vertical="center" shrinkToFit="1"/>
    </xf>
    <xf numFmtId="0" fontId="4" fillId="2" borderId="277" xfId="0" applyFont="1" applyFill="1" applyBorder="1" applyAlignment="1" applyProtection="1">
      <alignment horizontal="right" vertical="center" shrinkToFit="1"/>
    </xf>
    <xf numFmtId="0" fontId="4" fillId="2" borderId="276" xfId="0" applyFont="1" applyFill="1" applyBorder="1" applyAlignment="1" applyProtection="1">
      <alignment horizontal="right" vertical="center" shrinkToFit="1"/>
    </xf>
    <xf numFmtId="0" fontId="54" fillId="0" borderId="119" xfId="0" applyFont="1" applyFill="1" applyBorder="1" applyAlignment="1" applyProtection="1">
      <alignment horizontal="right" vertical="center" shrinkToFit="1"/>
    </xf>
    <xf numFmtId="0" fontId="54" fillId="0" borderId="279" xfId="0" applyFont="1" applyFill="1" applyBorder="1" applyAlignment="1" applyProtection="1">
      <alignment horizontal="right" vertical="center" shrinkToFit="1"/>
    </xf>
    <xf numFmtId="0" fontId="54" fillId="0" borderId="280" xfId="0" applyFont="1" applyFill="1" applyBorder="1" applyAlignment="1" applyProtection="1">
      <alignment horizontal="right" vertical="center" shrinkToFit="1"/>
    </xf>
    <xf numFmtId="0" fontId="54" fillId="0" borderId="245" xfId="0" applyFont="1" applyFill="1" applyBorder="1" applyAlignment="1" applyProtection="1">
      <alignment horizontal="right" vertical="center" shrinkToFit="1"/>
    </xf>
    <xf numFmtId="0" fontId="54" fillId="0" borderId="277" xfId="0" applyFont="1" applyFill="1" applyBorder="1" applyAlignment="1" applyProtection="1">
      <alignment horizontal="right" vertical="center" shrinkToFit="1"/>
    </xf>
    <xf numFmtId="0" fontId="54" fillId="0" borderId="276" xfId="0" applyFont="1" applyFill="1" applyBorder="1" applyAlignment="1" applyProtection="1">
      <alignment horizontal="right" vertical="center" shrinkToFit="1"/>
    </xf>
    <xf numFmtId="0" fontId="4" fillId="0" borderId="119" xfId="0" applyFont="1" applyFill="1" applyBorder="1" applyAlignment="1" applyProtection="1">
      <alignment horizontal="right" vertical="center" shrinkToFit="1"/>
    </xf>
    <xf numFmtId="0" fontId="4" fillId="0" borderId="279" xfId="0" applyFont="1" applyFill="1" applyBorder="1" applyAlignment="1" applyProtection="1">
      <alignment horizontal="right" vertical="center" shrinkToFit="1"/>
    </xf>
    <xf numFmtId="0" fontId="4" fillId="0" borderId="281" xfId="0" applyFont="1" applyFill="1" applyBorder="1" applyAlignment="1" applyProtection="1">
      <alignment horizontal="right" vertical="center" shrinkToFit="1"/>
    </xf>
    <xf numFmtId="0" fontId="4" fillId="0" borderId="282" xfId="0" applyFont="1" applyFill="1" applyBorder="1" applyAlignment="1" applyProtection="1">
      <alignment horizontal="right" vertical="center" shrinkToFit="1"/>
    </xf>
    <xf numFmtId="0" fontId="4" fillId="0" borderId="276" xfId="0" applyFont="1" applyFill="1" applyBorder="1" applyAlignment="1" applyProtection="1">
      <alignment horizontal="right" vertical="center" shrinkToFit="1"/>
    </xf>
    <xf numFmtId="0" fontId="4" fillId="2" borderId="282" xfId="0" applyFont="1" applyFill="1" applyBorder="1" applyAlignment="1" applyProtection="1">
      <alignment horizontal="right" vertical="center" shrinkToFit="1"/>
    </xf>
    <xf numFmtId="0" fontId="4" fillId="2" borderId="281" xfId="0" applyFont="1" applyFill="1" applyBorder="1" applyAlignment="1" applyProtection="1">
      <alignment horizontal="right" vertical="center" shrinkToFit="1"/>
    </xf>
    <xf numFmtId="0" fontId="4" fillId="2" borderId="283" xfId="0" applyFont="1" applyFill="1" applyBorder="1" applyAlignment="1" applyProtection="1">
      <alignment horizontal="right" vertical="center" shrinkToFit="1"/>
    </xf>
    <xf numFmtId="0" fontId="2" fillId="17" borderId="166" xfId="0" applyFont="1" applyFill="1" applyBorder="1" applyAlignment="1" applyProtection="1">
      <alignment horizontal="center" vertical="center"/>
    </xf>
    <xf numFmtId="0" fontId="2" fillId="17" borderId="168" xfId="0" applyFont="1" applyFill="1" applyBorder="1" applyAlignment="1" applyProtection="1">
      <alignment horizontal="center" vertical="center"/>
    </xf>
    <xf numFmtId="0" fontId="0" fillId="0" borderId="0" xfId="0" applyAlignment="1" applyProtection="1">
      <alignment horizontal="left" vertical="center"/>
    </xf>
    <xf numFmtId="0" fontId="0" fillId="0" borderId="0" xfId="0" applyAlignment="1">
      <alignment vertical="center" wrapText="1"/>
    </xf>
    <xf numFmtId="0" fontId="0" fillId="0" borderId="0" xfId="0" quotePrefix="1" applyNumberFormat="1" applyFont="1" applyFill="1" applyBorder="1" applyAlignment="1">
      <alignment horizontal="left" vertical="center"/>
    </xf>
    <xf numFmtId="0" fontId="65" fillId="0" borderId="0" xfId="0" quotePrefix="1" applyFont="1" applyFill="1" applyBorder="1" applyAlignment="1">
      <alignment vertical="center" shrinkToFit="1"/>
    </xf>
    <xf numFmtId="0" fontId="0" fillId="0" borderId="0" xfId="0" quotePrefix="1" applyNumberFormat="1" applyFont="1" applyFill="1" applyBorder="1" applyAlignment="1">
      <alignment vertical="center" shrinkToFit="1"/>
    </xf>
    <xf numFmtId="177" fontId="0" fillId="0" borderId="0" xfId="0" applyNumberFormat="1" applyFont="1" applyBorder="1" applyAlignment="1">
      <alignment horizontal="right" vertical="center"/>
    </xf>
    <xf numFmtId="0" fontId="0" fillId="0" borderId="0" xfId="0" applyAlignment="1">
      <alignment horizontal="right" vertical="center"/>
    </xf>
    <xf numFmtId="177" fontId="0" fillId="0" borderId="0" xfId="0" applyNumberFormat="1" applyAlignment="1">
      <alignment horizontal="right" vertical="center"/>
    </xf>
    <xf numFmtId="177" fontId="0" fillId="0" borderId="0" xfId="0" quotePrefix="1" applyNumberFormat="1" applyFont="1" applyFill="1" applyBorder="1" applyAlignment="1">
      <alignment horizontal="right" vertical="center"/>
    </xf>
    <xf numFmtId="0" fontId="4" fillId="16" borderId="28" xfId="0" applyFont="1" applyFill="1" applyBorder="1" applyAlignment="1" applyProtection="1">
      <alignment horizontal="right" vertical="center" shrinkToFit="1"/>
      <protection locked="0"/>
    </xf>
    <xf numFmtId="0" fontId="4" fillId="16" borderId="34" xfId="0" applyFont="1" applyFill="1" applyBorder="1" applyAlignment="1" applyProtection="1">
      <alignment horizontal="right" vertical="center" shrinkToFit="1"/>
      <protection locked="0"/>
    </xf>
    <xf numFmtId="0" fontId="54" fillId="0" borderId="7" xfId="0" applyFont="1" applyFill="1" applyBorder="1" applyAlignment="1" applyProtection="1">
      <alignment horizontal="right" vertical="center" shrinkToFit="1"/>
    </xf>
    <xf numFmtId="0" fontId="4" fillId="16" borderId="44" xfId="0" applyFont="1" applyFill="1" applyBorder="1" applyAlignment="1" applyProtection="1">
      <alignment horizontal="right" vertical="center" shrinkToFit="1"/>
      <protection locked="0"/>
    </xf>
    <xf numFmtId="0" fontId="4" fillId="16" borderId="38" xfId="0" applyFont="1" applyFill="1" applyBorder="1" applyAlignment="1" applyProtection="1">
      <alignment horizontal="right" vertical="center" shrinkToFit="1"/>
      <protection locked="0"/>
    </xf>
    <xf numFmtId="0" fontId="54" fillId="0" borderId="192" xfId="0" applyFont="1" applyFill="1" applyBorder="1" applyAlignment="1" applyProtection="1">
      <alignment horizontal="right" vertical="center" shrinkToFit="1"/>
    </xf>
    <xf numFmtId="0" fontId="4" fillId="16" borderId="174" xfId="0" applyFont="1" applyFill="1" applyBorder="1" applyAlignment="1" applyProtection="1">
      <alignment horizontal="right" vertical="center" shrinkToFit="1"/>
      <protection locked="0"/>
    </xf>
    <xf numFmtId="0" fontId="4" fillId="16" borderId="170" xfId="0" applyFont="1" applyFill="1" applyBorder="1" applyAlignment="1" applyProtection="1">
      <alignment horizontal="right" vertical="center" shrinkToFit="1"/>
      <protection locked="0"/>
    </xf>
    <xf numFmtId="0" fontId="54" fillId="0" borderId="5" xfId="0" applyFont="1" applyFill="1" applyBorder="1" applyAlignment="1" applyProtection="1">
      <alignment horizontal="right" vertical="center" shrinkToFit="1"/>
    </xf>
    <xf numFmtId="0" fontId="4" fillId="16" borderId="13" xfId="0" applyFont="1" applyFill="1" applyBorder="1" applyAlignment="1" applyProtection="1">
      <alignment horizontal="right" vertical="center" shrinkToFit="1"/>
      <protection locked="0"/>
    </xf>
    <xf numFmtId="0" fontId="54" fillId="0" borderId="187" xfId="0" applyFont="1" applyFill="1" applyBorder="1" applyAlignment="1" applyProtection="1">
      <alignment horizontal="right" vertical="center" shrinkToFit="1"/>
    </xf>
    <xf numFmtId="0" fontId="54" fillId="0" borderId="4" xfId="0" applyFont="1" applyFill="1" applyBorder="1" applyAlignment="1" applyProtection="1">
      <alignment horizontal="right" vertical="center" shrinkToFit="1"/>
    </xf>
    <xf numFmtId="0" fontId="54" fillId="0" borderId="189" xfId="0" applyFont="1" applyFill="1" applyBorder="1" applyAlignment="1" applyProtection="1">
      <alignment horizontal="right" vertical="center" shrinkToFit="1"/>
    </xf>
    <xf numFmtId="0" fontId="54" fillId="0" borderId="33" xfId="0" applyFont="1" applyFill="1" applyBorder="1" applyAlignment="1" applyProtection="1">
      <alignment horizontal="right" vertical="center" shrinkToFit="1"/>
    </xf>
    <xf numFmtId="0" fontId="7" fillId="0" borderId="167" xfId="0" applyFont="1" applyFill="1" applyBorder="1" applyAlignment="1" applyProtection="1">
      <alignment horizontal="center" vertical="center" textRotation="255"/>
      <protection locked="0"/>
    </xf>
    <xf numFmtId="0" fontId="10" fillId="0" borderId="0" xfId="1" applyFont="1" applyFill="1" applyBorder="1" applyAlignment="1" applyProtection="1">
      <alignment wrapText="1"/>
    </xf>
    <xf numFmtId="0" fontId="0" fillId="10" borderId="0" xfId="2" applyFont="1" applyFill="1" applyBorder="1" applyAlignment="1" applyProtection="1">
      <alignment vertical="center" shrinkToFit="1"/>
    </xf>
    <xf numFmtId="0" fontId="0" fillId="10" borderId="0" xfId="0" applyFont="1" applyFill="1" applyProtection="1">
      <alignment vertical="center"/>
    </xf>
    <xf numFmtId="0" fontId="4" fillId="0" borderId="119" xfId="0" applyFont="1" applyFill="1" applyBorder="1" applyAlignment="1" applyProtection="1">
      <alignment horizontal="right" vertical="center" shrinkToFit="1"/>
      <protection locked="0"/>
    </xf>
    <xf numFmtId="0" fontId="4" fillId="0" borderId="290" xfId="0" applyFont="1" applyFill="1" applyBorder="1" applyAlignment="1" applyProtection="1">
      <alignment horizontal="right" vertical="center" shrinkToFit="1"/>
      <protection locked="0"/>
    </xf>
    <xf numFmtId="0" fontId="4" fillId="0" borderId="282" xfId="0" applyFont="1" applyFill="1" applyBorder="1" applyAlignment="1" applyProtection="1">
      <alignment horizontal="right" vertical="center" shrinkToFit="1"/>
      <protection locked="0"/>
    </xf>
    <xf numFmtId="0" fontId="4" fillId="16" borderId="291" xfId="0" applyFont="1" applyFill="1" applyBorder="1" applyAlignment="1" applyProtection="1">
      <alignment horizontal="right" vertical="center" shrinkToFit="1"/>
      <protection locked="0"/>
    </xf>
    <xf numFmtId="0" fontId="4" fillId="16" borderId="13" xfId="0" applyFont="1" applyFill="1" applyBorder="1" applyAlignment="1" applyProtection="1">
      <alignment vertical="center" shrinkToFit="1"/>
      <protection locked="0"/>
    </xf>
    <xf numFmtId="0" fontId="4" fillId="16" borderId="44" xfId="0" applyFont="1" applyFill="1" applyBorder="1" applyAlignment="1" applyProtection="1">
      <alignment vertical="center" shrinkToFit="1"/>
      <protection locked="0"/>
    </xf>
    <xf numFmtId="0" fontId="4" fillId="16" borderId="174" xfId="0" applyFont="1" applyFill="1" applyBorder="1" applyAlignment="1" applyProtection="1">
      <alignment vertical="center" shrinkToFit="1"/>
      <protection locked="0"/>
    </xf>
    <xf numFmtId="0" fontId="4" fillId="16" borderId="28" xfId="0" applyFont="1" applyFill="1" applyBorder="1" applyAlignment="1" applyProtection="1">
      <alignment vertical="center" shrinkToFit="1"/>
      <protection locked="0"/>
    </xf>
    <xf numFmtId="0" fontId="54" fillId="0" borderId="192" xfId="0" applyFont="1" applyFill="1" applyBorder="1" applyAlignment="1" applyProtection="1">
      <alignment vertical="center" shrinkToFit="1"/>
    </xf>
    <xf numFmtId="0" fontId="4" fillId="16" borderId="62" xfId="0" applyFont="1" applyFill="1" applyBorder="1" applyAlignment="1" applyProtection="1">
      <alignment vertical="center" shrinkToFit="1"/>
      <protection locked="0"/>
    </xf>
    <xf numFmtId="0" fontId="54" fillId="0" borderId="5" xfId="0" applyFont="1" applyFill="1" applyBorder="1" applyAlignment="1" applyProtection="1">
      <alignment vertical="center" shrinkToFit="1"/>
    </xf>
    <xf numFmtId="0" fontId="4" fillId="16" borderId="179" xfId="0" applyFont="1" applyFill="1" applyBorder="1" applyAlignment="1" applyProtection="1">
      <alignment vertical="center" shrinkToFit="1"/>
      <protection locked="0"/>
    </xf>
    <xf numFmtId="0" fontId="4" fillId="16" borderId="226" xfId="0" applyFont="1" applyFill="1" applyBorder="1" applyAlignment="1" applyProtection="1">
      <alignment vertical="center" shrinkToFit="1"/>
      <protection locked="0"/>
    </xf>
    <xf numFmtId="0" fontId="54" fillId="0" borderId="191" xfId="0" applyFont="1" applyFill="1" applyBorder="1" applyAlignment="1" applyProtection="1">
      <alignment vertical="center" shrinkToFit="1"/>
    </xf>
    <xf numFmtId="0" fontId="4" fillId="16" borderId="52" xfId="0" applyFont="1" applyFill="1" applyBorder="1" applyAlignment="1" applyProtection="1">
      <alignment vertical="center" shrinkToFit="1"/>
      <protection locked="0"/>
    </xf>
    <xf numFmtId="0" fontId="54" fillId="0" borderId="6" xfId="0" applyFont="1" applyFill="1" applyBorder="1" applyAlignment="1" applyProtection="1">
      <alignment vertical="center" shrinkToFit="1"/>
    </xf>
    <xf numFmtId="0" fontId="54" fillId="0" borderId="188" xfId="0" applyFont="1" applyFill="1" applyBorder="1" applyAlignment="1" applyProtection="1">
      <alignment vertical="center" shrinkToFit="1"/>
    </xf>
    <xf numFmtId="0" fontId="54" fillId="0" borderId="10" xfId="0" applyFont="1" applyFill="1" applyBorder="1" applyAlignment="1" applyProtection="1">
      <alignment vertical="center" shrinkToFit="1"/>
    </xf>
    <xf numFmtId="0" fontId="4" fillId="0" borderId="276" xfId="0" applyFont="1" applyFill="1" applyBorder="1" applyAlignment="1" applyProtection="1">
      <alignment horizontal="right" vertical="center" shrinkToFit="1"/>
      <protection locked="0"/>
    </xf>
    <xf numFmtId="0" fontId="54" fillId="0" borderId="278" xfId="0" applyFont="1" applyFill="1" applyBorder="1" applyAlignment="1" applyProtection="1">
      <alignment horizontal="right" vertical="center" shrinkToFit="1"/>
    </xf>
    <xf numFmtId="0" fontId="4" fillId="0" borderId="278" xfId="0" applyFont="1" applyFill="1" applyBorder="1" applyAlignment="1" applyProtection="1">
      <alignment horizontal="right" vertical="center" shrinkToFit="1"/>
    </xf>
    <xf numFmtId="0" fontId="4" fillId="0" borderId="294" xfId="0" applyFont="1" applyFill="1" applyBorder="1" applyAlignment="1" applyProtection="1">
      <alignment horizontal="right" vertical="center" shrinkToFit="1"/>
      <protection locked="0"/>
    </xf>
    <xf numFmtId="0" fontId="4" fillId="2" borderId="294" xfId="0" applyFont="1" applyFill="1" applyBorder="1" applyAlignment="1" applyProtection="1">
      <alignment horizontal="right" vertical="center" shrinkToFit="1"/>
    </xf>
    <xf numFmtId="0" fontId="4" fillId="0" borderId="294" xfId="0" applyFont="1" applyFill="1" applyBorder="1" applyAlignment="1" applyProtection="1">
      <alignment horizontal="right" vertical="center" shrinkToFit="1"/>
    </xf>
    <xf numFmtId="0" fontId="54" fillId="0" borderId="281" xfId="0" applyFont="1" applyFill="1" applyBorder="1" applyAlignment="1" applyProtection="1">
      <alignment horizontal="right" vertical="center" shrinkToFit="1"/>
    </xf>
    <xf numFmtId="38" fontId="52" fillId="0" borderId="22" xfId="0" applyNumberFormat="1" applyFont="1" applyFill="1" applyBorder="1" applyAlignment="1">
      <alignment vertical="center" shrinkToFit="1"/>
    </xf>
    <xf numFmtId="177" fontId="0" fillId="12" borderId="0" xfId="0" quotePrefix="1" applyNumberFormat="1" applyFill="1" applyAlignment="1">
      <alignment horizontal="right" vertical="center"/>
    </xf>
    <xf numFmtId="0" fontId="0" fillId="10" borderId="0" xfId="0" applyFill="1" applyAlignment="1">
      <alignment horizontal="left" vertical="center"/>
    </xf>
    <xf numFmtId="0" fontId="54" fillId="0" borderId="5" xfId="0" applyFont="1" applyFill="1" applyBorder="1" applyAlignment="1" applyProtection="1">
      <alignment horizontal="right" vertical="center" shrinkToFit="1"/>
    </xf>
    <xf numFmtId="49" fontId="0" fillId="0" borderId="0" xfId="0" applyNumberFormat="1" applyFont="1" applyFill="1" applyBorder="1" applyAlignment="1" applyProtection="1">
      <alignment horizontal="center" vertical="center" shrinkToFit="1"/>
    </xf>
    <xf numFmtId="0" fontId="0" fillId="3" borderId="0" xfId="0" applyFont="1" applyFill="1" applyBorder="1" applyAlignment="1" applyProtection="1">
      <alignment horizontal="center" vertical="center" shrinkToFit="1"/>
    </xf>
    <xf numFmtId="49" fontId="0" fillId="0" borderId="0" xfId="2" applyNumberFormat="1" applyFont="1" applyFill="1" applyBorder="1" applyAlignment="1" applyProtection="1">
      <alignment horizontal="center" wrapText="1"/>
    </xf>
    <xf numFmtId="177" fontId="0" fillId="0" borderId="0" xfId="0" applyNumberFormat="1" applyFont="1" applyFill="1" applyBorder="1" applyProtection="1">
      <alignment vertical="center"/>
    </xf>
    <xf numFmtId="177" fontId="0" fillId="0" borderId="0" xfId="0" applyNumberFormat="1" applyFont="1" applyBorder="1" applyAlignment="1" applyProtection="1">
      <alignment horizontal="center" vertical="center" shrinkToFit="1"/>
    </xf>
    <xf numFmtId="177" fontId="0" fillId="0" borderId="0" xfId="0" applyNumberFormat="1" applyFont="1" applyFill="1" applyProtection="1">
      <alignment vertical="center"/>
    </xf>
    <xf numFmtId="177" fontId="0" fillId="0" borderId="0" xfId="0" applyNumberFormat="1" applyFont="1" applyFill="1" applyAlignment="1" applyProtection="1">
      <alignment vertical="center"/>
    </xf>
    <xf numFmtId="0" fontId="0" fillId="0" borderId="0" xfId="2" applyNumberFormat="1" applyFont="1" applyFill="1" applyBorder="1" applyAlignment="1" applyProtection="1">
      <alignment horizontal="center" wrapText="1"/>
    </xf>
    <xf numFmtId="49" fontId="0" fillId="0" borderId="0" xfId="0" applyNumberFormat="1" applyFont="1" applyFill="1" applyAlignment="1" applyProtection="1">
      <alignment horizontal="center" vertical="center"/>
    </xf>
    <xf numFmtId="49" fontId="0" fillId="0" borderId="0" xfId="0" applyNumberFormat="1" applyFont="1" applyFill="1" applyBorder="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Alignment="1" applyProtection="1">
      <alignment horizontal="center" vertical="center" shrinkToFit="1"/>
    </xf>
    <xf numFmtId="0" fontId="0" fillId="10" borderId="0" xfId="0" applyFont="1" applyFill="1" applyBorder="1" applyProtection="1">
      <alignment vertical="center"/>
    </xf>
    <xf numFmtId="0" fontId="4" fillId="16" borderId="36" xfId="0" applyFont="1" applyFill="1" applyBorder="1" applyAlignment="1" applyProtection="1">
      <alignment vertical="center" shrinkToFit="1"/>
      <protection locked="0"/>
    </xf>
    <xf numFmtId="0" fontId="54" fillId="0" borderId="189" xfId="0" applyFont="1" applyFill="1" applyBorder="1" applyAlignment="1" applyProtection="1">
      <alignment horizontal="right" vertical="center" shrinkToFit="1"/>
    </xf>
    <xf numFmtId="0" fontId="54" fillId="0" borderId="4" xfId="0" applyFont="1" applyFill="1" applyBorder="1" applyAlignment="1" applyProtection="1">
      <alignment horizontal="right" vertical="center" shrinkToFit="1"/>
    </xf>
    <xf numFmtId="0" fontId="0" fillId="16" borderId="61" xfId="0" applyFill="1" applyBorder="1" applyAlignment="1" applyProtection="1">
      <alignment vertical="center" shrinkToFit="1"/>
      <protection locked="0"/>
    </xf>
    <xf numFmtId="0" fontId="0" fillId="16" borderId="34" xfId="0" applyFill="1" applyBorder="1" applyAlignment="1" applyProtection="1">
      <alignment vertical="center" shrinkToFit="1"/>
      <protection locked="0"/>
    </xf>
    <xf numFmtId="0" fontId="0" fillId="16" borderId="38" xfId="0" applyFill="1" applyBorder="1" applyAlignment="1" applyProtection="1">
      <alignment vertical="center" shrinkToFit="1"/>
      <protection locked="0"/>
    </xf>
    <xf numFmtId="0" fontId="0" fillId="16" borderId="62" xfId="0" applyFill="1" applyBorder="1" applyAlignment="1" applyProtection="1">
      <alignment vertical="center" shrinkToFit="1"/>
      <protection locked="0"/>
    </xf>
    <xf numFmtId="0" fontId="4" fillId="16" borderId="178" xfId="0" applyFont="1" applyFill="1" applyBorder="1" applyAlignment="1" applyProtection="1">
      <alignment vertical="center" shrinkToFit="1"/>
      <protection locked="0"/>
    </xf>
    <xf numFmtId="0" fontId="54" fillId="0" borderId="7" xfId="0" applyFont="1" applyFill="1" applyBorder="1" applyAlignment="1" applyProtection="1">
      <alignment vertical="center" shrinkToFit="1"/>
    </xf>
    <xf numFmtId="0" fontId="4" fillId="16" borderId="60" xfId="0" applyFont="1" applyFill="1" applyBorder="1" applyAlignment="1" applyProtection="1">
      <alignment horizontal="right" vertical="center" shrinkToFit="1"/>
      <protection locked="0"/>
    </xf>
    <xf numFmtId="0" fontId="54" fillId="0" borderId="192" xfId="0" applyFont="1" applyFill="1" applyBorder="1" applyAlignment="1" applyProtection="1">
      <alignment horizontal="right" vertical="center" shrinkToFit="1"/>
    </xf>
    <xf numFmtId="0" fontId="4" fillId="0" borderId="13" xfId="0" applyFont="1" applyBorder="1" applyAlignment="1" applyProtection="1">
      <alignment horizontal="center" vertical="center"/>
    </xf>
    <xf numFmtId="0" fontId="54" fillId="0" borderId="187" xfId="0" applyFont="1" applyFill="1" applyBorder="1" applyAlignment="1" applyProtection="1">
      <alignment horizontal="right" vertical="center" shrinkToFit="1"/>
    </xf>
    <xf numFmtId="0" fontId="54" fillId="0" borderId="11" xfId="0" applyFont="1" applyFill="1" applyBorder="1" applyAlignment="1" applyProtection="1">
      <alignment horizontal="right" vertical="center" shrinkToFit="1"/>
    </xf>
    <xf numFmtId="0" fontId="54" fillId="0" borderId="175" xfId="0" applyFont="1" applyFill="1" applyBorder="1" applyAlignment="1" applyProtection="1">
      <alignment horizontal="right" vertical="center" shrinkToFit="1"/>
    </xf>
    <xf numFmtId="0" fontId="54" fillId="0" borderId="4" xfId="0" applyFont="1" applyFill="1" applyBorder="1" applyAlignment="1" applyProtection="1">
      <alignment horizontal="right" vertical="center" shrinkToFit="1"/>
    </xf>
    <xf numFmtId="0" fontId="54" fillId="0" borderId="214" xfId="0" applyFont="1" applyFill="1" applyBorder="1" applyAlignment="1" applyProtection="1">
      <alignment horizontal="right" vertical="center" shrinkToFit="1"/>
    </xf>
    <xf numFmtId="0" fontId="54" fillId="0" borderId="9" xfId="0" applyFont="1" applyFill="1" applyBorder="1" applyAlignment="1" applyProtection="1">
      <alignment horizontal="right" vertical="center" shrinkToFit="1"/>
    </xf>
    <xf numFmtId="0" fontId="4" fillId="0" borderId="222" xfId="0" applyFont="1" applyFill="1" applyBorder="1" applyAlignment="1" applyProtection="1">
      <alignment horizontal="center" vertical="center"/>
    </xf>
    <xf numFmtId="0" fontId="54" fillId="0" borderId="238" xfId="0" applyFont="1" applyFill="1" applyBorder="1" applyAlignment="1" applyProtection="1">
      <alignment horizontal="right" vertical="center" shrinkToFit="1"/>
    </xf>
    <xf numFmtId="0" fontId="54" fillId="0" borderId="16" xfId="0" applyFont="1" applyFill="1" applyBorder="1" applyAlignment="1" applyProtection="1">
      <alignment horizontal="right" vertical="center" shrinkToFit="1"/>
    </xf>
    <xf numFmtId="0" fontId="54" fillId="0" borderId="60" xfId="0" applyFont="1" applyFill="1" applyBorder="1" applyAlignment="1" applyProtection="1">
      <alignment horizontal="right" vertical="center" shrinkToFit="1"/>
    </xf>
    <xf numFmtId="0" fontId="54" fillId="0" borderId="172" xfId="0" applyFont="1" applyFill="1" applyBorder="1" applyAlignment="1" applyProtection="1">
      <alignment horizontal="right" vertical="center" shrinkToFit="1"/>
    </xf>
    <xf numFmtId="0" fontId="54" fillId="0" borderId="222" xfId="0" applyFont="1" applyFill="1" applyBorder="1" applyAlignment="1" applyProtection="1">
      <alignment horizontal="right" vertical="center" shrinkToFit="1"/>
    </xf>
    <xf numFmtId="0" fontId="54" fillId="0" borderId="14" xfId="0" applyFont="1" applyFill="1" applyBorder="1" applyAlignment="1" applyProtection="1">
      <alignment horizontal="right" vertical="center" shrinkToFit="1"/>
    </xf>
    <xf numFmtId="0" fontId="54" fillId="0" borderId="33" xfId="0" applyFont="1" applyFill="1" applyBorder="1" applyAlignment="1" applyProtection="1">
      <alignment horizontal="right" vertical="center" shrinkToFit="1"/>
    </xf>
    <xf numFmtId="0" fontId="54" fillId="0" borderId="8" xfId="0" applyFont="1" applyFill="1" applyBorder="1" applyAlignment="1" applyProtection="1">
      <alignment horizontal="right" vertical="center" shrinkToFit="1"/>
    </xf>
    <xf numFmtId="0" fontId="4" fillId="0" borderId="11" xfId="0" applyFont="1" applyBorder="1" applyAlignment="1" applyProtection="1">
      <alignment horizontal="center" vertical="center"/>
    </xf>
    <xf numFmtId="0" fontId="4" fillId="0" borderId="43"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13" xfId="0" applyFont="1" applyBorder="1" applyAlignment="1" applyProtection="1">
      <alignment horizontal="center" vertical="center" shrinkToFit="1"/>
    </xf>
    <xf numFmtId="0" fontId="4" fillId="0" borderId="175" xfId="0" applyFont="1" applyFill="1" applyBorder="1" applyAlignment="1" applyProtection="1">
      <alignment horizontal="center" vertical="center"/>
    </xf>
    <xf numFmtId="0" fontId="45" fillId="0" borderId="29" xfId="3" applyBorder="1" applyAlignment="1" applyProtection="1">
      <alignment vertical="center"/>
    </xf>
    <xf numFmtId="0" fontId="4" fillId="16" borderId="297" xfId="0" applyFont="1" applyFill="1" applyBorder="1" applyAlignment="1" applyProtection="1">
      <alignment horizontal="right" vertical="center" shrinkToFit="1"/>
      <protection locked="0"/>
    </xf>
    <xf numFmtId="0" fontId="4" fillId="16" borderId="298" xfId="0" applyFont="1" applyFill="1" applyBorder="1" applyAlignment="1" applyProtection="1">
      <alignment horizontal="right" vertical="center" shrinkToFit="1"/>
      <protection locked="0"/>
    </xf>
    <xf numFmtId="0" fontId="54" fillId="0" borderId="299" xfId="0" applyFont="1" applyFill="1" applyBorder="1" applyAlignment="1" applyProtection="1">
      <alignment horizontal="right" vertical="center" shrinkToFit="1"/>
    </xf>
    <xf numFmtId="0" fontId="4" fillId="16" borderId="300" xfId="0" applyFont="1" applyFill="1" applyBorder="1" applyAlignment="1" applyProtection="1">
      <alignment horizontal="right" vertical="center" shrinkToFit="1"/>
      <protection locked="0"/>
    </xf>
    <xf numFmtId="0" fontId="54" fillId="0" borderId="301" xfId="0" applyFont="1" applyFill="1" applyBorder="1" applyAlignment="1" applyProtection="1">
      <alignment horizontal="right" vertical="center" shrinkToFit="1"/>
    </xf>
    <xf numFmtId="0" fontId="51" fillId="0" borderId="0" xfId="0" applyFont="1" applyFill="1">
      <alignment vertical="center"/>
    </xf>
    <xf numFmtId="0" fontId="51" fillId="0" borderId="0" xfId="0" applyFont="1" applyFill="1" applyAlignment="1">
      <alignment horizontal="center" vertical="center"/>
    </xf>
    <xf numFmtId="0" fontId="54" fillId="0" borderId="15" xfId="0" applyFont="1" applyFill="1" applyBorder="1" applyAlignment="1" applyProtection="1">
      <alignment vertical="center" shrinkToFit="1"/>
    </xf>
    <xf numFmtId="0" fontId="71" fillId="0" borderId="0" xfId="0" applyFont="1">
      <alignment vertical="center"/>
    </xf>
    <xf numFmtId="0" fontId="71" fillId="0" borderId="0" xfId="0" quotePrefix="1" applyNumberFormat="1" applyFont="1" applyFill="1" applyBorder="1" applyAlignment="1">
      <alignment vertical="center" shrinkToFit="1"/>
    </xf>
    <xf numFmtId="0" fontId="71" fillId="0" borderId="0" xfId="0" quotePrefix="1" applyNumberFormat="1" applyFont="1" applyFill="1" applyBorder="1" applyAlignment="1">
      <alignment horizontal="left" vertical="center"/>
    </xf>
    <xf numFmtId="177" fontId="71" fillId="0" borderId="0" xfId="0" quotePrefix="1" applyNumberFormat="1" applyFont="1" applyFill="1" applyBorder="1" applyAlignment="1">
      <alignment horizontal="right" vertical="center"/>
    </xf>
    <xf numFmtId="0" fontId="71" fillId="0" borderId="0" xfId="0" applyFont="1" applyAlignment="1">
      <alignment horizontal="left" vertical="center"/>
    </xf>
    <xf numFmtId="0" fontId="54" fillId="0" borderId="192" xfId="0" applyFont="1" applyFill="1" applyBorder="1" applyAlignment="1" applyProtection="1">
      <alignment horizontal="right" vertical="center" shrinkToFit="1"/>
    </xf>
    <xf numFmtId="0" fontId="54" fillId="0" borderId="4" xfId="0" applyFont="1" applyFill="1" applyBorder="1" applyAlignment="1" applyProtection="1">
      <alignment horizontal="right" vertical="center" shrinkToFit="1"/>
    </xf>
    <xf numFmtId="0" fontId="54" fillId="0" borderId="189" xfId="0" applyFont="1" applyFill="1" applyBorder="1" applyAlignment="1" applyProtection="1">
      <alignment horizontal="right" vertical="center" shrinkToFit="1"/>
    </xf>
    <xf numFmtId="0" fontId="54" fillId="0" borderId="8" xfId="0" applyFont="1" applyFill="1" applyBorder="1" applyAlignment="1" applyProtection="1">
      <alignment horizontal="right" vertical="center" shrinkToFit="1"/>
    </xf>
    <xf numFmtId="0" fontId="4" fillId="0" borderId="15" xfId="0" applyFont="1" applyBorder="1" applyAlignment="1" applyProtection="1">
      <alignment horizontal="center" vertical="center" shrinkToFit="1"/>
    </xf>
    <xf numFmtId="49" fontId="0" fillId="10" borderId="0" xfId="2" applyNumberFormat="1" applyFont="1" applyFill="1" applyBorder="1" applyAlignment="1" applyProtection="1">
      <alignment horizontal="center" wrapText="1"/>
    </xf>
    <xf numFmtId="0" fontId="71" fillId="0" borderId="0" xfId="0" applyFont="1" applyFill="1" applyBorder="1" applyAlignment="1">
      <alignment horizontal="right" vertical="center"/>
    </xf>
    <xf numFmtId="177" fontId="0" fillId="16" borderId="0" xfId="0" applyNumberFormat="1" applyFill="1">
      <alignment vertical="center"/>
    </xf>
    <xf numFmtId="177" fontId="71" fillId="16" borderId="0" xfId="0" applyNumberFormat="1" applyFont="1" applyFill="1">
      <alignment vertical="center"/>
    </xf>
    <xf numFmtId="177" fontId="47" fillId="16" borderId="0" xfId="0" applyNumberFormat="1" applyFont="1" applyFill="1">
      <alignment vertical="center"/>
    </xf>
    <xf numFmtId="0" fontId="54" fillId="0" borderId="189" xfId="0" applyFont="1" applyFill="1" applyBorder="1" applyAlignment="1" applyProtection="1">
      <alignment horizontal="right" vertical="center" shrinkToFit="1"/>
    </xf>
    <xf numFmtId="0" fontId="54" fillId="0" borderId="4" xfId="0" applyFont="1" applyFill="1" applyBorder="1" applyAlignment="1" applyProtection="1">
      <alignment horizontal="right" vertical="center" shrinkToFit="1"/>
    </xf>
    <xf numFmtId="0" fontId="54" fillId="0" borderId="173" xfId="0" applyFont="1" applyFill="1" applyBorder="1" applyAlignment="1" applyProtection="1">
      <alignment horizontal="right" vertical="center" shrinkToFit="1"/>
    </xf>
    <xf numFmtId="49" fontId="47" fillId="0" borderId="0" xfId="0" applyNumberFormat="1" applyFont="1" applyAlignment="1" applyProtection="1">
      <alignment horizontal="center" vertical="center"/>
    </xf>
    <xf numFmtId="49" fontId="47" fillId="0" borderId="0" xfId="2" applyNumberFormat="1" applyFont="1" applyFill="1" applyBorder="1" applyAlignment="1" applyProtection="1">
      <alignment horizontal="center" wrapText="1"/>
    </xf>
    <xf numFmtId="0" fontId="47" fillId="8" borderId="0" xfId="0" applyFont="1" applyFill="1" applyProtection="1">
      <alignment vertical="center"/>
    </xf>
    <xf numFmtId="0" fontId="47" fillId="10" borderId="0" xfId="2" applyFont="1" applyFill="1" applyBorder="1" applyAlignment="1" applyProtection="1">
      <alignment vertical="center" shrinkToFit="1"/>
    </xf>
    <xf numFmtId="0" fontId="4" fillId="16" borderId="16" xfId="0" applyFont="1" applyFill="1" applyBorder="1" applyAlignment="1" applyProtection="1">
      <alignment horizontal="right" vertical="center" shrinkToFit="1"/>
      <protection locked="0"/>
    </xf>
    <xf numFmtId="0" fontId="4" fillId="16" borderId="33" xfId="0" applyFont="1" applyFill="1" applyBorder="1" applyAlignment="1" applyProtection="1">
      <alignment horizontal="right" vertical="center" shrinkToFit="1"/>
      <protection locked="0"/>
    </xf>
    <xf numFmtId="0" fontId="30" fillId="0" borderId="15" xfId="0" applyFont="1" applyBorder="1" applyAlignment="1" applyProtection="1">
      <alignment horizontal="center" vertical="center"/>
    </xf>
    <xf numFmtId="0" fontId="46" fillId="0" borderId="29" xfId="0" applyFont="1" applyBorder="1" applyAlignment="1">
      <alignment horizontal="center"/>
    </xf>
    <xf numFmtId="0" fontId="2" fillId="0" borderId="18" xfId="0" applyFont="1" applyBorder="1" applyAlignment="1" applyProtection="1">
      <alignment horizontal="center" vertical="center" wrapText="1"/>
    </xf>
    <xf numFmtId="0" fontId="2" fillId="0" borderId="22"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30"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15" xfId="0" applyFont="1" applyBorder="1" applyAlignment="1" applyProtection="1">
      <alignment horizontal="center" vertical="center"/>
    </xf>
    <xf numFmtId="0" fontId="6" fillId="10" borderId="111" xfId="0" applyFont="1" applyFill="1" applyBorder="1" applyAlignment="1" applyProtection="1">
      <alignment vertical="center" wrapText="1"/>
    </xf>
    <xf numFmtId="0" fontId="6" fillId="10" borderId="112" xfId="0" applyFont="1" applyFill="1" applyBorder="1" applyAlignment="1" applyProtection="1">
      <alignment vertical="center" wrapText="1"/>
    </xf>
    <xf numFmtId="0" fontId="6" fillId="10" borderId="113" xfId="0" applyFont="1" applyFill="1" applyBorder="1" applyAlignment="1" applyProtection="1">
      <alignment vertical="center" wrapText="1"/>
    </xf>
    <xf numFmtId="0" fontId="6" fillId="10" borderId="11" xfId="0" applyFont="1" applyFill="1" applyBorder="1" applyAlignment="1" applyProtection="1">
      <alignment vertical="center" wrapText="1"/>
    </xf>
    <xf numFmtId="0" fontId="6" fillId="10" borderId="16" xfId="0" applyFont="1" applyFill="1" applyBorder="1" applyAlignment="1" applyProtection="1">
      <alignment vertical="center" wrapText="1"/>
    </xf>
    <xf numFmtId="0" fontId="6" fillId="10" borderId="33" xfId="0" applyFont="1" applyFill="1" applyBorder="1" applyAlignment="1" applyProtection="1">
      <alignment vertical="center" wrapText="1"/>
    </xf>
    <xf numFmtId="0" fontId="2" fillId="16" borderId="13" xfId="0" applyFont="1" applyFill="1" applyBorder="1" applyAlignment="1" applyProtection="1">
      <alignment vertical="top" wrapText="1"/>
      <protection locked="0"/>
    </xf>
    <xf numFmtId="0" fontId="2" fillId="16" borderId="15" xfId="0" applyFont="1" applyFill="1" applyBorder="1" applyAlignment="1" applyProtection="1">
      <alignment vertical="top" wrapText="1"/>
      <protection locked="0"/>
    </xf>
    <xf numFmtId="0" fontId="2" fillId="16" borderId="14" xfId="0" applyFont="1" applyFill="1" applyBorder="1" applyAlignment="1" applyProtection="1">
      <alignment vertical="top" wrapText="1"/>
      <protection locked="0"/>
    </xf>
    <xf numFmtId="0" fontId="2" fillId="16" borderId="27" xfId="0" applyFont="1" applyFill="1" applyBorder="1" applyAlignment="1" applyProtection="1">
      <alignment vertical="top" wrapText="1"/>
      <protection locked="0"/>
    </xf>
    <xf numFmtId="0" fontId="2" fillId="16" borderId="0" xfId="0" applyFont="1" applyFill="1" applyBorder="1" applyAlignment="1" applyProtection="1">
      <alignment vertical="top" wrapText="1"/>
      <protection locked="0"/>
    </xf>
    <xf numFmtId="0" fontId="2" fillId="16" borderId="30" xfId="0" applyFont="1" applyFill="1" applyBorder="1" applyAlignment="1" applyProtection="1">
      <alignment vertical="top" wrapText="1"/>
      <protection locked="0"/>
    </xf>
    <xf numFmtId="0" fontId="51" fillId="0" borderId="13" xfId="0" applyFont="1" applyFill="1" applyBorder="1" applyAlignment="1" applyProtection="1">
      <alignment horizontal="right" vertical="center" shrinkToFit="1"/>
    </xf>
    <xf numFmtId="0" fontId="51" fillId="0" borderId="14" xfId="0" applyFont="1" applyFill="1" applyBorder="1" applyAlignment="1" applyProtection="1">
      <alignment horizontal="right" vertical="center" shrinkToFit="1"/>
    </xf>
    <xf numFmtId="0" fontId="2" fillId="0" borderId="43"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6" xfId="0" applyFont="1" applyBorder="1" applyAlignment="1" applyProtection="1">
      <alignment horizontal="center" vertical="center"/>
    </xf>
    <xf numFmtId="0" fontId="6" fillId="10" borderId="27" xfId="0" applyFont="1" applyFill="1" applyBorder="1" applyAlignment="1" applyProtection="1">
      <alignment vertical="center" wrapText="1"/>
    </xf>
    <xf numFmtId="0" fontId="6" fillId="10" borderId="0" xfId="0" applyFont="1" applyFill="1" applyBorder="1" applyAlignment="1" applyProtection="1">
      <alignment vertical="center" wrapText="1"/>
    </xf>
    <xf numFmtId="0" fontId="6" fillId="10" borderId="30" xfId="0" applyFont="1" applyFill="1" applyBorder="1" applyAlignment="1" applyProtection="1">
      <alignment vertical="center" wrapText="1"/>
    </xf>
    <xf numFmtId="0" fontId="2" fillId="16" borderId="114" xfId="0" applyFont="1" applyFill="1" applyBorder="1" applyAlignment="1" applyProtection="1">
      <alignment vertical="top" wrapText="1"/>
      <protection locked="0"/>
    </xf>
    <xf numFmtId="0" fontId="2" fillId="16" borderId="115" xfId="0" applyFont="1" applyFill="1" applyBorder="1" applyAlignment="1" applyProtection="1">
      <alignment vertical="top" wrapText="1"/>
      <protection locked="0"/>
    </xf>
    <xf numFmtId="0" fontId="2" fillId="16" borderId="116" xfId="0" applyFont="1" applyFill="1" applyBorder="1" applyAlignment="1" applyProtection="1">
      <alignment vertical="top" wrapText="1"/>
      <protection locked="0"/>
    </xf>
    <xf numFmtId="0" fontId="51" fillId="0" borderId="18" xfId="0" applyFont="1" applyFill="1" applyBorder="1" applyAlignment="1" applyProtection="1">
      <alignment horizontal="right" vertical="center" shrinkToFit="1"/>
    </xf>
    <xf numFmtId="0" fontId="51" fillId="0" borderId="22" xfId="0" applyFont="1" applyFill="1" applyBorder="1" applyAlignment="1" applyProtection="1">
      <alignment horizontal="right" vertical="center" shrinkToFit="1"/>
    </xf>
    <xf numFmtId="0" fontId="44" fillId="10" borderId="0" xfId="0" applyFont="1" applyFill="1" applyBorder="1" applyAlignment="1" applyProtection="1">
      <alignment horizontal="left" vertical="center" wrapText="1"/>
    </xf>
    <xf numFmtId="0" fontId="51" fillId="0" borderId="27" xfId="0" applyFont="1" applyFill="1" applyBorder="1" applyAlignment="1" applyProtection="1">
      <alignment horizontal="right" vertical="center" shrinkToFit="1"/>
    </xf>
    <xf numFmtId="0" fontId="51" fillId="0" borderId="0" xfId="0" applyFont="1" applyFill="1" applyBorder="1" applyAlignment="1" applyProtection="1">
      <alignment horizontal="right" vertical="center" shrinkToFit="1"/>
    </xf>
    <xf numFmtId="0" fontId="51" fillId="0" borderId="30" xfId="0" applyFont="1" applyFill="1" applyBorder="1" applyAlignment="1" applyProtection="1">
      <alignment horizontal="right" vertical="center" shrinkToFit="1"/>
    </xf>
    <xf numFmtId="0" fontId="2" fillId="17" borderId="18" xfId="0" applyFont="1" applyFill="1" applyBorder="1" applyAlignment="1">
      <alignment horizontal="center" vertical="center" shrinkToFit="1"/>
    </xf>
    <xf numFmtId="0" fontId="2" fillId="17" borderId="22" xfId="0" applyFont="1" applyFill="1" applyBorder="1" applyAlignment="1">
      <alignment horizontal="center" vertical="center" shrinkToFit="1"/>
    </xf>
    <xf numFmtId="0" fontId="2" fillId="0" borderId="43" xfId="0" applyFont="1" applyBorder="1" applyAlignment="1">
      <alignment vertical="center" wrapText="1" shrinkToFit="1"/>
    </xf>
    <xf numFmtId="0" fontId="2" fillId="0" borderId="22" xfId="0" applyFont="1" applyBorder="1" applyAlignment="1">
      <alignment vertical="center" wrapText="1" shrinkToFit="1"/>
    </xf>
    <xf numFmtId="0" fontId="2" fillId="0" borderId="4" xfId="0" applyFont="1" applyBorder="1" applyAlignment="1" applyProtection="1">
      <alignment horizontal="center" vertical="center" wrapText="1"/>
    </xf>
    <xf numFmtId="0" fontId="2" fillId="15" borderId="18" xfId="0" applyFont="1" applyFill="1" applyBorder="1" applyAlignment="1" applyProtection="1">
      <alignment horizontal="center" vertical="center"/>
    </xf>
    <xf numFmtId="0" fontId="2" fillId="15" borderId="22" xfId="0" applyFont="1" applyFill="1" applyBorder="1" applyAlignment="1" applyProtection="1">
      <alignment horizontal="center" vertical="center"/>
    </xf>
    <xf numFmtId="0" fontId="68" fillId="10" borderId="0" xfId="0" applyFont="1" applyFill="1" applyBorder="1" applyAlignment="1" applyProtection="1">
      <alignment horizontal="left" vertical="center" wrapText="1"/>
    </xf>
    <xf numFmtId="0" fontId="2" fillId="0" borderId="13"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27"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3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2" fillId="0" borderId="11" xfId="0" applyFont="1" applyBorder="1" applyAlignment="1" applyProtection="1">
      <alignment vertical="center" wrapText="1"/>
    </xf>
    <xf numFmtId="0" fontId="2" fillId="0" borderId="16" xfId="0" applyFont="1" applyBorder="1" applyAlignment="1" applyProtection="1">
      <alignment vertical="center" wrapText="1"/>
    </xf>
    <xf numFmtId="0" fontId="2" fillId="0" borderId="33" xfId="0" applyFont="1" applyBorder="1" applyAlignment="1" applyProtection="1">
      <alignment vertical="center" wrapText="1"/>
    </xf>
    <xf numFmtId="0" fontId="2" fillId="0" borderId="18" xfId="0" applyFont="1" applyBorder="1" applyAlignment="1" applyProtection="1">
      <alignment horizontal="center" vertical="center" shrinkToFit="1"/>
    </xf>
    <xf numFmtId="0" fontId="2" fillId="0" borderId="43" xfId="0" applyFont="1" applyBorder="1" applyAlignment="1" applyProtection="1">
      <alignment horizontal="center" vertical="center" shrinkToFit="1"/>
    </xf>
    <xf numFmtId="0" fontId="2" fillId="0" borderId="22" xfId="0" applyFont="1" applyBorder="1" applyAlignment="1" applyProtection="1">
      <alignment horizontal="center" vertical="center" shrinkToFit="1"/>
    </xf>
    <xf numFmtId="0" fontId="2" fillId="0" borderId="5"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47" xfId="0" applyFont="1" applyBorder="1" applyAlignment="1" applyProtection="1">
      <alignment horizontal="center" vertical="center"/>
    </xf>
    <xf numFmtId="0" fontId="2" fillId="0" borderId="48" xfId="0" applyFont="1" applyBorder="1" applyAlignment="1" applyProtection="1">
      <alignment horizontal="center" vertical="center"/>
    </xf>
    <xf numFmtId="0" fontId="2" fillId="0" borderId="18" xfId="0" applyFont="1" applyBorder="1" applyAlignment="1" applyProtection="1">
      <alignment vertical="center" wrapText="1"/>
    </xf>
    <xf numFmtId="0" fontId="2" fillId="0" borderId="43" xfId="0" applyFont="1" applyBorder="1" applyAlignment="1" applyProtection="1">
      <alignment vertical="center" wrapText="1"/>
    </xf>
    <xf numFmtId="0" fontId="2" fillId="0" borderId="22" xfId="0" applyFont="1" applyBorder="1" applyAlignment="1" applyProtection="1">
      <alignment vertical="center" wrapText="1"/>
    </xf>
    <xf numFmtId="0" fontId="2" fillId="0" borderId="170" xfId="0" applyFont="1" applyBorder="1" applyAlignment="1" applyProtection="1">
      <alignment horizontal="center" vertical="center"/>
    </xf>
    <xf numFmtId="0" fontId="2" fillId="0" borderId="55" xfId="0" applyFont="1" applyBorder="1" applyAlignment="1" applyProtection="1">
      <alignment horizontal="center" vertical="center"/>
    </xf>
    <xf numFmtId="0" fontId="2" fillId="0" borderId="171" xfId="0" applyFont="1" applyBorder="1" applyAlignment="1" applyProtection="1">
      <alignment horizontal="center" vertical="center"/>
    </xf>
    <xf numFmtId="0" fontId="2" fillId="0" borderId="22"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textRotation="255"/>
    </xf>
    <xf numFmtId="0" fontId="2" fillId="0" borderId="8" xfId="0" applyFont="1" applyBorder="1" applyAlignment="1" applyProtection="1">
      <alignment horizontal="center" vertical="center" textRotation="255"/>
    </xf>
    <xf numFmtId="0" fontId="2" fillId="0" borderId="9" xfId="0" applyFont="1" applyBorder="1" applyAlignment="1" applyProtection="1">
      <alignment horizontal="center" vertical="center" textRotation="255"/>
    </xf>
    <xf numFmtId="0" fontId="51" fillId="17" borderId="10" xfId="0" applyFont="1" applyFill="1" applyBorder="1" applyAlignment="1" applyProtection="1">
      <alignment horizontal="right" vertical="center" shrinkToFit="1"/>
    </xf>
    <xf numFmtId="0" fontId="51" fillId="0" borderId="27" xfId="0" applyFont="1" applyFill="1" applyBorder="1" applyAlignment="1" applyProtection="1">
      <alignment vertical="center" shrinkToFit="1"/>
    </xf>
    <xf numFmtId="0" fontId="51" fillId="0" borderId="30" xfId="0" applyFont="1" applyFill="1" applyBorder="1" applyAlignment="1" applyProtection="1">
      <alignment vertical="center" shrinkToFit="1"/>
    </xf>
    <xf numFmtId="0" fontId="51" fillId="17" borderId="10" xfId="0" applyFont="1" applyFill="1" applyBorder="1" applyAlignment="1" applyProtection="1">
      <alignment vertical="center" shrinkToFit="1"/>
    </xf>
    <xf numFmtId="0" fontId="51" fillId="17" borderId="12" xfId="0" applyFont="1" applyFill="1" applyBorder="1" applyAlignment="1" applyProtection="1">
      <alignment vertical="center" shrinkToFit="1"/>
    </xf>
    <xf numFmtId="0" fontId="2" fillId="16" borderId="117" xfId="0" applyFont="1" applyFill="1" applyBorder="1" applyAlignment="1" applyProtection="1">
      <alignment vertical="center" shrinkToFit="1"/>
      <protection locked="0"/>
    </xf>
    <xf numFmtId="0" fontId="2" fillId="16" borderId="118" xfId="0" applyFont="1" applyFill="1" applyBorder="1" applyAlignment="1" applyProtection="1">
      <alignment vertical="center" shrinkToFit="1"/>
      <protection locked="0"/>
    </xf>
    <xf numFmtId="0" fontId="2" fillId="16" borderId="27" xfId="0" applyFont="1" applyFill="1" applyBorder="1" applyAlignment="1" applyProtection="1">
      <alignment vertical="center" shrinkToFit="1"/>
      <protection locked="0"/>
    </xf>
    <xf numFmtId="0" fontId="2" fillId="16" borderId="30" xfId="0" applyFont="1" applyFill="1" applyBorder="1" applyAlignment="1" applyProtection="1">
      <alignment vertical="center" shrinkToFit="1"/>
      <protection locked="0"/>
    </xf>
    <xf numFmtId="0" fontId="2" fillId="16" borderId="264" xfId="0" applyFont="1" applyFill="1" applyBorder="1" applyAlignment="1" applyProtection="1">
      <alignment vertical="center" shrinkToFit="1"/>
      <protection locked="0"/>
    </xf>
    <xf numFmtId="0" fontId="2" fillId="16" borderId="125" xfId="0" applyFont="1" applyFill="1" applyBorder="1" applyAlignment="1" applyProtection="1">
      <alignment vertical="center" shrinkToFit="1"/>
      <protection locked="0"/>
    </xf>
    <xf numFmtId="0" fontId="6" fillId="18" borderId="169" xfId="0" applyFont="1" applyFill="1" applyBorder="1" applyAlignment="1" applyProtection="1">
      <alignment horizontal="center" vertical="top" wrapText="1"/>
    </xf>
    <xf numFmtId="0" fontId="6" fillId="0" borderId="0" xfId="0" applyFont="1" applyBorder="1" applyAlignment="1" applyProtection="1">
      <alignment horizontal="center" vertical="top" wrapText="1"/>
    </xf>
    <xf numFmtId="0" fontId="6" fillId="0" borderId="160" xfId="0" applyFont="1" applyFill="1" applyBorder="1" applyAlignment="1" applyProtection="1">
      <alignment horizontal="center" vertical="top" wrapText="1"/>
    </xf>
    <xf numFmtId="0" fontId="6" fillId="0" borderId="161" xfId="0" applyFont="1" applyFill="1" applyBorder="1" applyAlignment="1" applyProtection="1">
      <alignment horizontal="center" vertical="top" wrapText="1"/>
    </xf>
    <xf numFmtId="38" fontId="51" fillId="15" borderId="275" xfId="0" applyNumberFormat="1" applyFont="1" applyFill="1" applyBorder="1" applyAlignment="1" applyProtection="1">
      <alignment horizontal="right" vertical="center" shrinkToFit="1"/>
    </xf>
    <xf numFmtId="38" fontId="51" fillId="15" borderId="269" xfId="0" applyNumberFormat="1" applyFont="1" applyFill="1" applyBorder="1" applyAlignment="1" applyProtection="1">
      <alignment horizontal="right" vertical="center" shrinkToFit="1"/>
    </xf>
    <xf numFmtId="0" fontId="6" fillId="18" borderId="0" xfId="0" applyFont="1" applyFill="1" applyBorder="1" applyAlignment="1" applyProtection="1">
      <alignment horizontal="center" vertical="top" wrapText="1"/>
    </xf>
    <xf numFmtId="0" fontId="6" fillId="18" borderId="30" xfId="0" applyFont="1" applyFill="1" applyBorder="1" applyAlignment="1" applyProtection="1">
      <alignment horizontal="center" vertical="top" wrapText="1"/>
    </xf>
    <xf numFmtId="0" fontId="6" fillId="18" borderId="60" xfId="0" applyFont="1" applyFill="1" applyBorder="1" applyAlignment="1" applyProtection="1">
      <alignment horizontal="center" vertical="top" wrapText="1"/>
    </xf>
    <xf numFmtId="0" fontId="7" fillId="0" borderId="4" xfId="0" applyFont="1" applyFill="1" applyBorder="1" applyAlignment="1" applyProtection="1">
      <alignment horizontal="center" vertical="center" textRotation="255"/>
    </xf>
    <xf numFmtId="0" fontId="8" fillId="18" borderId="22" xfId="0" applyFont="1" applyFill="1" applyBorder="1" applyAlignment="1" applyProtection="1">
      <alignment horizontal="center" vertical="center" textRotation="1"/>
    </xf>
    <xf numFmtId="0" fontId="8" fillId="18" borderId="4" xfId="0" applyFont="1" applyFill="1" applyBorder="1" applyAlignment="1" applyProtection="1">
      <alignment horizontal="center" vertical="center" textRotation="1"/>
    </xf>
    <xf numFmtId="0" fontId="2" fillId="16" borderId="13" xfId="0" applyFont="1" applyFill="1" applyBorder="1" applyAlignment="1" applyProtection="1">
      <alignment vertical="center" shrinkToFit="1"/>
      <protection locked="0"/>
    </xf>
    <xf numFmtId="0" fontId="2" fillId="16" borderId="15" xfId="0" applyFont="1" applyFill="1" applyBorder="1" applyAlignment="1" applyProtection="1">
      <alignment vertical="center" shrinkToFit="1"/>
      <protection locked="0"/>
    </xf>
    <xf numFmtId="0" fontId="51" fillId="18" borderId="174" xfId="0" applyFont="1" applyFill="1" applyBorder="1" applyAlignment="1" applyProtection="1">
      <alignment vertical="center" shrinkToFit="1"/>
    </xf>
    <xf numFmtId="0" fontId="51" fillId="18" borderId="265" xfId="0" applyFont="1" applyFill="1" applyBorder="1" applyAlignment="1" applyProtection="1">
      <alignment vertical="center" shrinkToFit="1"/>
    </xf>
    <xf numFmtId="0" fontId="51" fillId="17" borderId="53" xfId="0" applyFont="1" applyFill="1" applyBorder="1" applyAlignment="1" applyProtection="1">
      <alignment vertical="center" shrinkToFit="1"/>
    </xf>
    <xf numFmtId="0" fontId="51" fillId="17" borderId="176" xfId="0" applyFont="1" applyFill="1" applyBorder="1" applyAlignment="1" applyProtection="1">
      <alignment vertical="center" shrinkToFit="1"/>
    </xf>
    <xf numFmtId="0" fontId="51" fillId="17" borderId="268" xfId="0" applyFont="1" applyFill="1" applyBorder="1" applyAlignment="1" applyProtection="1">
      <alignment vertical="center" shrinkToFit="1"/>
    </xf>
    <xf numFmtId="0" fontId="51" fillId="15" borderId="271" xfId="0" applyFont="1" applyFill="1" applyBorder="1" applyAlignment="1" applyProtection="1">
      <alignment horizontal="right" vertical="center" shrinkToFit="1"/>
    </xf>
    <xf numFmtId="0" fontId="52" fillId="15" borderId="272" xfId="0" applyFont="1" applyFill="1" applyBorder="1" applyAlignment="1" applyProtection="1">
      <alignment horizontal="right" vertical="center" shrinkToFit="1"/>
    </xf>
    <xf numFmtId="0" fontId="51" fillId="18" borderId="164" xfId="0" applyFont="1" applyFill="1" applyBorder="1" applyAlignment="1" applyProtection="1">
      <alignment vertical="center" shrinkToFit="1"/>
    </xf>
    <xf numFmtId="0" fontId="51" fillId="18" borderId="14" xfId="0" applyFont="1" applyFill="1" applyBorder="1" applyAlignment="1" applyProtection="1">
      <alignment vertical="center" shrinkToFit="1"/>
    </xf>
    <xf numFmtId="0" fontId="2" fillId="16" borderId="265" xfId="0" applyFont="1" applyFill="1" applyBorder="1" applyAlignment="1" applyProtection="1">
      <alignment vertical="center" shrinkToFit="1"/>
      <protection locked="0"/>
    </xf>
    <xf numFmtId="0" fontId="51" fillId="17" borderId="270" xfId="0" applyFont="1" applyFill="1" applyBorder="1" applyAlignment="1" applyProtection="1">
      <alignment vertical="center" shrinkToFit="1"/>
    </xf>
    <xf numFmtId="0" fontId="51" fillId="0" borderId="243" xfId="0" applyFont="1" applyFill="1" applyBorder="1" applyAlignment="1" applyProtection="1">
      <alignment vertical="center" shrinkToFit="1"/>
    </xf>
    <xf numFmtId="0" fontId="51" fillId="0" borderId="145" xfId="0" applyFont="1" applyFill="1" applyBorder="1" applyAlignment="1" applyProtection="1">
      <alignment vertical="center" shrinkToFit="1"/>
    </xf>
    <xf numFmtId="49" fontId="22" fillId="0" borderId="29" xfId="0" applyNumberFormat="1" applyFont="1" applyBorder="1" applyAlignment="1" applyProtection="1">
      <alignment horizontal="right" vertical="center"/>
    </xf>
    <xf numFmtId="49" fontId="23" fillId="0" borderId="29" xfId="0" applyNumberFormat="1" applyFont="1" applyBorder="1" applyAlignment="1" applyProtection="1">
      <alignment horizontal="right" vertical="center"/>
    </xf>
    <xf numFmtId="49" fontId="23" fillId="0" borderId="50" xfId="0" applyNumberFormat="1" applyFont="1" applyBorder="1" applyAlignment="1" applyProtection="1">
      <alignment horizontal="right" vertical="center"/>
    </xf>
    <xf numFmtId="0" fontId="9" fillId="0" borderId="1" xfId="0" applyFont="1" applyBorder="1" applyAlignment="1" applyProtection="1">
      <alignment horizontal="center" vertical="center"/>
    </xf>
    <xf numFmtId="0" fontId="9" fillId="0" borderId="0" xfId="0" applyFont="1" applyBorder="1" applyAlignment="1" applyProtection="1">
      <alignment horizontal="center" vertical="center"/>
    </xf>
    <xf numFmtId="0" fontId="60" fillId="0" borderId="0" xfId="0" applyFont="1" applyBorder="1" applyAlignment="1" applyProtection="1">
      <alignment horizontal="center" vertical="center"/>
    </xf>
    <xf numFmtId="0" fontId="60" fillId="0" borderId="2" xfId="0" applyFont="1" applyBorder="1" applyAlignment="1" applyProtection="1">
      <alignment horizontal="center" vertical="center"/>
    </xf>
    <xf numFmtId="0" fontId="3" fillId="0" borderId="0" xfId="0" applyFont="1" applyBorder="1" applyAlignment="1" applyProtection="1">
      <alignment horizontal="right" vertical="center"/>
    </xf>
    <xf numFmtId="0" fontId="61" fillId="0" borderId="0" xfId="0" applyFont="1" applyBorder="1" applyAlignment="1" applyProtection="1">
      <alignment horizontal="right" vertical="center"/>
    </xf>
    <xf numFmtId="0" fontId="6" fillId="18" borderId="170" xfId="0" applyFont="1" applyFill="1" applyBorder="1" applyAlignment="1" applyProtection="1">
      <alignment horizontal="center" vertical="top" wrapText="1"/>
    </xf>
    <xf numFmtId="176" fontId="5" fillId="16" borderId="13" xfId="0" quotePrefix="1" applyNumberFormat="1" applyFont="1" applyFill="1" applyBorder="1" applyAlignment="1" applyProtection="1">
      <alignment horizontal="center" vertical="center" shrinkToFit="1"/>
      <protection locked="0"/>
    </xf>
    <xf numFmtId="176" fontId="5" fillId="16" borderId="15" xfId="0" applyNumberFormat="1" applyFont="1" applyFill="1" applyBorder="1" applyAlignment="1" applyProtection="1">
      <alignment horizontal="center" vertical="center" shrinkToFit="1"/>
      <protection locked="0"/>
    </xf>
    <xf numFmtId="176" fontId="5" fillId="16" borderId="14" xfId="0" applyNumberFormat="1" applyFont="1" applyFill="1" applyBorder="1" applyAlignment="1" applyProtection="1">
      <alignment horizontal="center" vertical="center" shrinkToFit="1"/>
      <protection locked="0"/>
    </xf>
    <xf numFmtId="176" fontId="5" fillId="16" borderId="11" xfId="0" applyNumberFormat="1" applyFont="1" applyFill="1" applyBorder="1" applyAlignment="1" applyProtection="1">
      <alignment horizontal="center" vertical="center" shrinkToFit="1"/>
      <protection locked="0"/>
    </xf>
    <xf numFmtId="176" fontId="5" fillId="16" borderId="16" xfId="0" applyNumberFormat="1" applyFont="1" applyFill="1" applyBorder="1" applyAlignment="1" applyProtection="1">
      <alignment horizontal="center" vertical="center" shrinkToFit="1"/>
      <protection locked="0"/>
    </xf>
    <xf numFmtId="176" fontId="5" fillId="16" borderId="33" xfId="0" applyNumberFormat="1" applyFont="1" applyFill="1" applyBorder="1" applyAlignment="1" applyProtection="1">
      <alignment horizontal="center" vertical="center" shrinkToFit="1"/>
      <protection locked="0"/>
    </xf>
    <xf numFmtId="0" fontId="53" fillId="0" borderId="13" xfId="0" applyNumberFormat="1" applyFont="1" applyFill="1" applyBorder="1" applyAlignment="1" applyProtection="1">
      <alignment horizontal="center" vertical="center" shrinkToFit="1"/>
    </xf>
    <xf numFmtId="0" fontId="53" fillId="0" borderId="15" xfId="0" applyNumberFormat="1" applyFont="1" applyFill="1" applyBorder="1" applyAlignment="1" applyProtection="1">
      <alignment horizontal="center" vertical="center" shrinkToFit="1"/>
    </xf>
    <xf numFmtId="0" fontId="53" fillId="0" borderId="14" xfId="0" applyNumberFormat="1" applyFont="1" applyFill="1" applyBorder="1" applyAlignment="1" applyProtection="1">
      <alignment horizontal="center" vertical="center" shrinkToFit="1"/>
    </xf>
    <xf numFmtId="0" fontId="53" fillId="0" borderId="11" xfId="0" applyNumberFormat="1" applyFont="1" applyFill="1" applyBorder="1" applyAlignment="1" applyProtection="1">
      <alignment horizontal="center" vertical="center" shrinkToFit="1"/>
    </xf>
    <xf numFmtId="0" fontId="53" fillId="0" borderId="16" xfId="0" applyNumberFormat="1" applyFont="1" applyFill="1" applyBorder="1" applyAlignment="1" applyProtection="1">
      <alignment horizontal="center" vertical="center" shrinkToFit="1"/>
    </xf>
    <xf numFmtId="0" fontId="53" fillId="0" borderId="33" xfId="0" applyNumberFormat="1" applyFont="1" applyFill="1" applyBorder="1" applyAlignment="1" applyProtection="1">
      <alignment horizontal="center" vertical="center" shrinkToFit="1"/>
    </xf>
    <xf numFmtId="0" fontId="5" fillId="0" borderId="13"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33" xfId="0" applyFont="1" applyBorder="1" applyAlignment="1" applyProtection="1">
      <alignment horizontal="center" vertical="center"/>
    </xf>
    <xf numFmtId="0" fontId="6" fillId="0" borderId="22" xfId="0" applyFont="1" applyBorder="1" applyAlignment="1" applyProtection="1">
      <alignment horizontal="center" vertical="center" wrapText="1"/>
    </xf>
    <xf numFmtId="0" fontId="6" fillId="0" borderId="4" xfId="0" applyFont="1" applyBorder="1" applyAlignment="1" applyProtection="1">
      <alignment horizontal="center" vertical="center"/>
    </xf>
    <xf numFmtId="0" fontId="6" fillId="0" borderId="14"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8" xfId="0" applyFont="1" applyBorder="1" applyAlignment="1" applyProtection="1">
      <alignment horizontal="center" vertical="top" wrapText="1"/>
    </xf>
    <xf numFmtId="0" fontId="4" fillId="0" borderId="13" xfId="0" applyFont="1" applyBorder="1" applyAlignment="1" applyProtection="1">
      <alignment horizontal="left" vertical="center" wrapText="1"/>
    </xf>
    <xf numFmtId="0" fontId="4" fillId="0" borderId="15" xfId="0" applyFont="1" applyBorder="1" applyAlignment="1" applyProtection="1">
      <alignment horizontal="left" vertical="center" wrapText="1"/>
    </xf>
    <xf numFmtId="0" fontId="4" fillId="0" borderId="14"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33" xfId="0" applyFont="1" applyBorder="1" applyAlignment="1" applyProtection="1">
      <alignment horizontal="left" vertical="center" wrapText="1"/>
    </xf>
    <xf numFmtId="49" fontId="2" fillId="0" borderId="0" xfId="0" applyNumberFormat="1" applyFont="1" applyBorder="1" applyAlignment="1" applyProtection="1">
      <alignment horizontal="center" vertical="center"/>
    </xf>
    <xf numFmtId="49" fontId="2" fillId="0" borderId="30" xfId="0" applyNumberFormat="1" applyFont="1" applyBorder="1" applyAlignment="1" applyProtection="1">
      <alignment horizontal="center" vertical="center"/>
    </xf>
    <xf numFmtId="0" fontId="6" fillId="0" borderId="27" xfId="0" applyFont="1" applyBorder="1" applyAlignment="1" applyProtection="1">
      <alignment horizontal="center" vertical="top" wrapText="1"/>
    </xf>
    <xf numFmtId="0" fontId="51" fillId="0" borderId="13" xfId="0" applyFont="1" applyFill="1" applyBorder="1" applyAlignment="1" applyProtection="1">
      <alignment vertical="center" shrinkToFit="1"/>
    </xf>
    <xf numFmtId="0" fontId="51" fillId="0" borderId="14" xfId="0" applyFont="1" applyFill="1" applyBorder="1" applyAlignment="1" applyProtection="1">
      <alignment vertical="center" shrinkToFit="1"/>
    </xf>
    <xf numFmtId="0" fontId="2" fillId="16" borderId="14" xfId="0" applyFont="1" applyFill="1" applyBorder="1" applyAlignment="1" applyProtection="1">
      <alignment vertical="center" shrinkToFit="1"/>
      <protection locked="0"/>
    </xf>
    <xf numFmtId="0" fontId="7" fillId="0" borderId="22" xfId="0" applyFont="1" applyFill="1" applyBorder="1" applyAlignment="1" applyProtection="1">
      <alignment horizontal="center" vertical="center" textRotation="255"/>
    </xf>
    <xf numFmtId="0" fontId="7" fillId="0" borderId="18" xfId="0" applyFont="1" applyFill="1" applyBorder="1" applyAlignment="1" applyProtection="1">
      <alignment horizontal="center" vertical="center" textRotation="255"/>
    </xf>
    <xf numFmtId="0" fontId="0" fillId="0" borderId="4" xfId="0" applyBorder="1" applyAlignment="1" applyProtection="1">
      <alignment horizontal="center" vertical="center"/>
    </xf>
    <xf numFmtId="0" fontId="2" fillId="16" borderId="4" xfId="0" applyFont="1" applyFill="1" applyBorder="1" applyAlignment="1" applyProtection="1">
      <alignment horizontal="center" vertical="center" shrinkToFit="1"/>
      <protection locked="0"/>
    </xf>
    <xf numFmtId="0" fontId="0" fillId="16" borderId="4" xfId="0" applyFill="1" applyBorder="1" applyAlignment="1" applyProtection="1">
      <alignment horizontal="center" vertical="center" shrinkToFit="1"/>
      <protection locked="0"/>
    </xf>
    <xf numFmtId="0" fontId="4" fillId="18" borderId="22" xfId="0" applyFont="1" applyFill="1" applyBorder="1" applyAlignment="1" applyProtection="1">
      <alignment horizontal="center" vertical="center"/>
    </xf>
    <xf numFmtId="0" fontId="4" fillId="18" borderId="4" xfId="0" applyFont="1" applyFill="1" applyBorder="1" applyAlignment="1" applyProtection="1">
      <alignment horizontal="center" vertical="center"/>
    </xf>
    <xf numFmtId="0" fontId="8" fillId="18" borderId="167" xfId="0" applyFont="1" applyFill="1" applyBorder="1" applyAlignment="1" applyProtection="1">
      <alignment horizontal="center" vertical="center" textRotation="1"/>
    </xf>
    <xf numFmtId="0" fontId="6" fillId="18" borderId="9" xfId="0" applyFont="1" applyFill="1" applyBorder="1" applyAlignment="1" applyProtection="1">
      <alignment horizontal="center" vertical="center" wrapText="1"/>
    </xf>
    <xf numFmtId="0" fontId="6" fillId="18" borderId="4" xfId="0" applyFont="1" applyFill="1" applyBorder="1" applyAlignment="1" applyProtection="1">
      <alignment horizontal="center" vertical="center" wrapText="1"/>
    </xf>
    <xf numFmtId="0" fontId="6" fillId="18" borderId="5" xfId="0" applyFont="1" applyFill="1" applyBorder="1" applyAlignment="1" applyProtection="1">
      <alignment horizontal="center" vertical="center" wrapText="1"/>
    </xf>
    <xf numFmtId="0" fontId="6" fillId="18" borderId="9" xfId="0" applyFont="1" applyFill="1" applyBorder="1" applyAlignment="1" applyProtection="1">
      <alignment horizontal="center" vertical="center"/>
    </xf>
    <xf numFmtId="0" fontId="6" fillId="18" borderId="4" xfId="0" applyFont="1" applyFill="1" applyBorder="1" applyAlignment="1" applyProtection="1">
      <alignment horizontal="center" vertical="center"/>
    </xf>
    <xf numFmtId="0" fontId="2" fillId="16" borderId="0" xfId="0" applyFont="1" applyFill="1" applyBorder="1" applyAlignment="1" applyProtection="1">
      <alignment vertical="center" shrinkToFit="1"/>
      <protection locked="0"/>
    </xf>
    <xf numFmtId="0" fontId="51" fillId="17" borderId="21" xfId="0" applyFont="1" applyFill="1" applyBorder="1" applyAlignment="1" applyProtection="1">
      <alignment vertical="center" shrinkToFit="1"/>
    </xf>
    <xf numFmtId="49" fontId="2" fillId="16" borderId="15" xfId="0" applyNumberFormat="1" applyFont="1" applyFill="1" applyBorder="1" applyAlignment="1" applyProtection="1">
      <alignment horizontal="center" vertical="center"/>
      <protection locked="0"/>
    </xf>
    <xf numFmtId="49" fontId="2" fillId="16" borderId="11" xfId="0" applyNumberFormat="1" applyFont="1" applyFill="1" applyBorder="1" applyAlignment="1" applyProtection="1">
      <alignment horizontal="center" vertical="center"/>
      <protection locked="0"/>
    </xf>
    <xf numFmtId="49" fontId="0" fillId="16" borderId="16" xfId="0" applyNumberFormat="1" applyFill="1" applyBorder="1" applyAlignment="1" applyProtection="1">
      <alignment horizontal="center" vertical="center"/>
      <protection locked="0"/>
    </xf>
    <xf numFmtId="0" fontId="2" fillId="0" borderId="158" xfId="0" applyFont="1" applyFill="1" applyBorder="1" applyAlignment="1" applyProtection="1">
      <alignment horizontal="center" vertical="center"/>
    </xf>
    <xf numFmtId="0" fontId="2" fillId="0" borderId="159" xfId="0" applyFont="1" applyFill="1" applyBorder="1" applyAlignment="1" applyProtection="1">
      <alignment horizontal="center" vertical="center"/>
    </xf>
    <xf numFmtId="49" fontId="2" fillId="16" borderId="16" xfId="0" applyNumberFormat="1" applyFont="1" applyFill="1" applyBorder="1" applyAlignment="1" applyProtection="1">
      <alignment horizontal="center" vertical="center"/>
      <protection locked="0"/>
    </xf>
    <xf numFmtId="49" fontId="0" fillId="16" borderId="33" xfId="0" applyNumberFormat="1" applyFill="1" applyBorder="1" applyAlignment="1" applyProtection="1">
      <alignment horizontal="center" vertical="center"/>
      <protection locked="0"/>
    </xf>
    <xf numFmtId="0" fontId="4" fillId="9" borderId="13" xfId="0" applyFont="1" applyFill="1" applyBorder="1" applyAlignment="1" applyProtection="1">
      <alignment vertical="center" wrapText="1"/>
    </xf>
    <xf numFmtId="0" fontId="10" fillId="9" borderId="15" xfId="0" applyFont="1" applyFill="1" applyBorder="1" applyAlignment="1" applyProtection="1">
      <alignment vertical="center" wrapText="1"/>
    </xf>
    <xf numFmtId="0" fontId="10" fillId="9" borderId="14" xfId="0" applyFont="1" applyFill="1" applyBorder="1" applyAlignment="1" applyProtection="1">
      <alignment vertical="center" wrapText="1"/>
    </xf>
    <xf numFmtId="0" fontId="10" fillId="9" borderId="11" xfId="0" applyFont="1" applyFill="1" applyBorder="1" applyAlignment="1" applyProtection="1">
      <alignment vertical="center" wrapText="1"/>
    </xf>
    <xf numFmtId="0" fontId="10" fillId="9" borderId="16" xfId="0" applyFont="1" applyFill="1" applyBorder="1" applyAlignment="1" applyProtection="1">
      <alignment vertical="center" wrapText="1"/>
    </xf>
    <xf numFmtId="0" fontId="10" fillId="9" borderId="33" xfId="0" applyFont="1" applyFill="1" applyBorder="1" applyAlignment="1" applyProtection="1">
      <alignment vertical="center" wrapText="1"/>
    </xf>
    <xf numFmtId="0" fontId="6" fillId="0" borderId="30" xfId="0" applyFont="1" applyBorder="1" applyAlignment="1" applyProtection="1">
      <alignment horizontal="center" vertical="top" wrapText="1"/>
    </xf>
    <xf numFmtId="0" fontId="6" fillId="0" borderId="11" xfId="0" applyFont="1" applyBorder="1" applyAlignment="1" applyProtection="1">
      <alignment horizontal="center" vertical="top" wrapText="1"/>
    </xf>
    <xf numFmtId="0" fontId="6" fillId="0" borderId="33" xfId="0" applyFont="1" applyBorder="1" applyAlignment="1" applyProtection="1">
      <alignment horizontal="center" vertical="top" wrapText="1"/>
    </xf>
    <xf numFmtId="0" fontId="7" fillId="18" borderId="166" xfId="0" applyFont="1" applyFill="1" applyBorder="1" applyAlignment="1" applyProtection="1">
      <alignment horizontal="center" vertical="center" textRotation="1"/>
    </xf>
    <xf numFmtId="0" fontId="7" fillId="18" borderId="167" xfId="0" applyFont="1" applyFill="1" applyBorder="1" applyAlignment="1" applyProtection="1">
      <alignment horizontal="center" vertical="center" textRotation="1"/>
    </xf>
    <xf numFmtId="0" fontId="8" fillId="0" borderId="22" xfId="0" applyFont="1" applyFill="1" applyBorder="1" applyAlignment="1" applyProtection="1">
      <alignment horizontal="center" vertical="center" textRotation="255"/>
    </xf>
    <xf numFmtId="0" fontId="8" fillId="0" borderId="18" xfId="0" applyFont="1" applyFill="1" applyBorder="1" applyAlignment="1" applyProtection="1">
      <alignment horizontal="center" vertical="center" textRotation="255"/>
    </xf>
    <xf numFmtId="0" fontId="51" fillId="0" borderId="273" xfId="0" applyFont="1" applyFill="1" applyBorder="1" applyAlignment="1" applyProtection="1">
      <alignment horizontal="right" vertical="center" shrinkToFit="1"/>
    </xf>
    <xf numFmtId="0" fontId="52" fillId="0" borderId="274" xfId="0" applyFont="1" applyFill="1" applyBorder="1" applyAlignment="1" applyProtection="1">
      <alignment horizontal="right" vertical="center" shrinkToFit="1"/>
    </xf>
    <xf numFmtId="0" fontId="51" fillId="0" borderId="160" xfId="0" applyFont="1" applyFill="1" applyBorder="1" applyAlignment="1" applyProtection="1">
      <alignment horizontal="right" vertical="center" shrinkToFit="1"/>
    </xf>
    <xf numFmtId="0" fontId="52" fillId="0" borderId="161" xfId="0" applyFont="1" applyFill="1" applyBorder="1" applyAlignment="1" applyProtection="1">
      <alignment horizontal="right" vertical="center" shrinkToFit="1"/>
    </xf>
    <xf numFmtId="0" fontId="2" fillId="16" borderId="120" xfId="0" applyFont="1" applyFill="1" applyBorder="1" applyAlignment="1" applyProtection="1">
      <alignment vertical="center" shrinkToFit="1"/>
      <protection locked="0"/>
    </xf>
    <xf numFmtId="0" fontId="51" fillId="0" borderId="164" xfId="0" applyFont="1" applyFill="1" applyBorder="1" applyAlignment="1" applyProtection="1">
      <alignment horizontal="right" vertical="center" shrinkToFit="1"/>
    </xf>
    <xf numFmtId="0" fontId="52" fillId="0" borderId="165" xfId="0" applyFont="1" applyFill="1" applyBorder="1" applyAlignment="1" applyProtection="1">
      <alignment horizontal="right" vertical="center" shrinkToFit="1"/>
    </xf>
    <xf numFmtId="0" fontId="7" fillId="0" borderId="162" xfId="0" applyFont="1" applyFill="1" applyBorder="1" applyAlignment="1" applyProtection="1">
      <alignment horizontal="center" vertical="center" textRotation="255"/>
    </xf>
    <xf numFmtId="0" fontId="7" fillId="0" borderId="163" xfId="0" applyFont="1" applyFill="1" applyBorder="1" applyAlignment="1" applyProtection="1">
      <alignment horizontal="center" vertical="center" textRotation="255"/>
    </xf>
    <xf numFmtId="0" fontId="51" fillId="18" borderId="13" xfId="0" applyFont="1" applyFill="1" applyBorder="1" applyAlignment="1" applyProtection="1">
      <alignment vertical="center" shrinkToFit="1"/>
    </xf>
    <xf numFmtId="0" fontId="51" fillId="17" borderId="267" xfId="0" applyFont="1" applyFill="1" applyBorder="1" applyAlignment="1" applyProtection="1">
      <alignment vertical="center" shrinkToFit="1"/>
    </xf>
    <xf numFmtId="0" fontId="8" fillId="18" borderId="168" xfId="0" applyFont="1" applyFill="1" applyBorder="1" applyAlignment="1" applyProtection="1">
      <alignment horizontal="center" vertical="center" textRotation="1"/>
    </xf>
    <xf numFmtId="0" fontId="51" fillId="18" borderId="15" xfId="0" applyFont="1" applyFill="1" applyBorder="1" applyAlignment="1" applyProtection="1">
      <alignment vertical="center" shrinkToFit="1"/>
    </xf>
    <xf numFmtId="0" fontId="4" fillId="0" borderId="276" xfId="0" applyFont="1" applyFill="1" applyBorder="1" applyAlignment="1" applyProtection="1">
      <alignment horizontal="center" vertical="center"/>
    </xf>
    <xf numFmtId="0" fontId="4" fillId="0" borderId="44" xfId="0" applyFont="1" applyFill="1" applyBorder="1" applyAlignment="1" applyProtection="1">
      <alignment horizontal="center" vertical="center" shrinkToFit="1"/>
    </xf>
    <xf numFmtId="0" fontId="0" fillId="0" borderId="45" xfId="0" applyFont="1" applyFill="1" applyBorder="1" applyAlignment="1" applyProtection="1">
      <alignment horizontal="center" vertical="center" shrinkToFit="1"/>
    </xf>
    <xf numFmtId="0" fontId="4" fillId="0" borderId="13"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27" xfId="0" applyFill="1" applyBorder="1" applyAlignment="1" applyProtection="1">
      <alignment horizontal="center" vertical="center" shrinkToFit="1"/>
    </xf>
    <xf numFmtId="0" fontId="0" fillId="0" borderId="30" xfId="0" applyFill="1" applyBorder="1" applyAlignment="1" applyProtection="1">
      <alignment horizontal="center" vertical="center" shrinkToFit="1"/>
    </xf>
    <xf numFmtId="0" fontId="4" fillId="0" borderId="35" xfId="0" applyFont="1" applyFill="1" applyBorder="1" applyAlignment="1" applyProtection="1">
      <alignment horizontal="center" vertical="center" shrinkToFit="1"/>
    </xf>
    <xf numFmtId="0" fontId="4" fillId="0" borderId="20" xfId="0" applyFont="1" applyFill="1" applyBorder="1" applyAlignment="1" applyProtection="1">
      <alignment horizontal="center" vertical="center" shrinkToFit="1"/>
    </xf>
    <xf numFmtId="0" fontId="4" fillId="0" borderId="12" xfId="0" applyFont="1" applyFill="1" applyBorder="1" applyAlignment="1" applyProtection="1">
      <alignment horizontal="center" vertical="center" shrinkToFit="1"/>
    </xf>
    <xf numFmtId="0" fontId="4" fillId="0" borderId="21" xfId="0" applyFont="1" applyFill="1" applyBorder="1" applyAlignment="1" applyProtection="1">
      <alignment horizontal="center" vertical="center" shrinkToFit="1"/>
    </xf>
    <xf numFmtId="0" fontId="4" fillId="0" borderId="36" xfId="0" applyFont="1" applyFill="1" applyBorder="1" applyAlignment="1" applyProtection="1">
      <alignment horizontal="center" vertical="center" shrinkToFit="1"/>
    </xf>
    <xf numFmtId="0" fontId="4" fillId="0" borderId="42" xfId="0" applyFont="1" applyFill="1" applyBorder="1" applyAlignment="1" applyProtection="1">
      <alignment horizontal="center" vertical="center" shrinkToFit="1"/>
    </xf>
    <xf numFmtId="0" fontId="4" fillId="0" borderId="53" xfId="0" applyFont="1" applyFill="1" applyBorder="1" applyAlignment="1" applyProtection="1">
      <alignment horizontal="center" vertical="center" shrinkToFit="1"/>
    </xf>
    <xf numFmtId="0" fontId="4" fillId="0" borderId="46" xfId="0" applyFont="1" applyFill="1" applyBorder="1" applyAlignment="1" applyProtection="1">
      <alignment horizontal="center" vertical="center" shrinkToFit="1"/>
    </xf>
    <xf numFmtId="0" fontId="10" fillId="0" borderId="20" xfId="0" applyFont="1" applyFill="1" applyBorder="1" applyAlignment="1" applyProtection="1">
      <alignment horizontal="center" vertical="center" shrinkToFit="1"/>
    </xf>
    <xf numFmtId="0" fontId="4" fillId="0" borderId="11" xfId="0" applyFont="1" applyFill="1" applyBorder="1" applyAlignment="1" applyProtection="1">
      <alignment horizontal="center" vertical="center" shrinkToFit="1"/>
    </xf>
    <xf numFmtId="0" fontId="4" fillId="0" borderId="33" xfId="0" applyFont="1" applyFill="1" applyBorder="1" applyAlignment="1" applyProtection="1">
      <alignment horizontal="center" vertical="center" shrinkToFit="1"/>
    </xf>
    <xf numFmtId="0" fontId="0" fillId="0" borderId="20" xfId="0" applyFont="1" applyFill="1" applyBorder="1" applyAlignment="1" applyProtection="1">
      <alignment horizontal="center" vertical="center" shrinkToFit="1"/>
    </xf>
    <xf numFmtId="0" fontId="4" fillId="0" borderId="16"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shrinkToFit="1"/>
    </xf>
    <xf numFmtId="0" fontId="0" fillId="0" borderId="119" xfId="0" applyBorder="1" applyAlignment="1" applyProtection="1">
      <alignment horizontal="center" vertical="center" shrinkToFit="1"/>
    </xf>
    <xf numFmtId="0" fontId="0" fillId="0" borderId="278" xfId="0" applyBorder="1" applyAlignment="1" applyProtection="1">
      <alignment horizontal="center" vertical="center" shrinkToFit="1"/>
    </xf>
    <xf numFmtId="0" fontId="0" fillId="0" borderId="119" xfId="0" applyBorder="1" applyAlignment="1" applyProtection="1">
      <alignment horizontal="center" vertical="center" textRotation="255" shrinkToFit="1"/>
    </xf>
    <xf numFmtId="0" fontId="0" fillId="0" borderId="277" xfId="0" applyBorder="1" applyAlignment="1" applyProtection="1">
      <alignment horizontal="center" vertical="center" shrinkToFit="1"/>
    </xf>
    <xf numFmtId="0" fontId="0" fillId="0" borderId="15" xfId="0" applyFill="1" applyBorder="1" applyAlignment="1" applyProtection="1">
      <alignment horizontal="center" vertical="center" shrinkToFit="1"/>
    </xf>
    <xf numFmtId="0" fontId="0" fillId="0" borderId="11" xfId="0" applyFill="1" applyBorder="1" applyAlignment="1" applyProtection="1">
      <alignment horizontal="center" vertical="center" shrinkToFit="1"/>
    </xf>
    <xf numFmtId="0" fontId="0" fillId="0" borderId="16" xfId="0" applyFill="1" applyBorder="1" applyAlignment="1" applyProtection="1">
      <alignment horizontal="center" vertical="center" shrinkToFit="1"/>
    </xf>
    <xf numFmtId="0" fontId="0" fillId="0" borderId="33" xfId="0" applyFill="1" applyBorder="1" applyAlignment="1" applyProtection="1">
      <alignment horizontal="center" vertical="center" shrinkToFit="1"/>
    </xf>
    <xf numFmtId="0" fontId="4" fillId="0" borderId="276" xfId="0" applyFont="1" applyFill="1" applyBorder="1" applyAlignment="1" applyProtection="1">
      <alignment horizontal="center" vertical="center" shrinkToFit="1"/>
    </xf>
    <xf numFmtId="0" fontId="4" fillId="0" borderId="14" xfId="0" applyFont="1" applyFill="1" applyBorder="1" applyAlignment="1" applyProtection="1">
      <alignment horizontal="center" vertical="center" shrinkToFit="1"/>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33" xfId="0" applyFont="1" applyBorder="1" applyAlignment="1" applyProtection="1">
      <alignment horizontal="center" vertical="center"/>
    </xf>
    <xf numFmtId="0" fontId="4" fillId="0" borderId="18" xfId="0" applyFont="1" applyBorder="1" applyAlignment="1" applyProtection="1">
      <alignment horizontal="center" vertical="center" shrinkToFit="1"/>
    </xf>
    <xf numFmtId="0" fontId="4" fillId="0" borderId="43" xfId="0" applyFont="1" applyBorder="1" applyAlignment="1" applyProtection="1">
      <alignment horizontal="center" vertical="center" shrinkToFit="1"/>
    </xf>
    <xf numFmtId="0" fontId="0" fillId="0" borderId="42" xfId="0" applyFill="1" applyBorder="1" applyAlignment="1" applyProtection="1">
      <alignment horizontal="center" vertical="center" shrinkToFit="1"/>
    </xf>
    <xf numFmtId="0" fontId="4" fillId="0" borderId="6" xfId="0" applyFont="1" applyFill="1" applyBorder="1" applyAlignment="1" applyProtection="1">
      <alignment horizontal="center" vertical="center" shrinkToFit="1"/>
    </xf>
    <xf numFmtId="0" fontId="0" fillId="0" borderId="6" xfId="0" applyFill="1" applyBorder="1" applyAlignment="1" applyProtection="1">
      <alignment horizontal="center" vertical="center" shrinkToFit="1"/>
    </xf>
    <xf numFmtId="0" fontId="4" fillId="0" borderId="51" xfId="0" applyFont="1" applyFill="1" applyBorder="1" applyAlignment="1" applyProtection="1">
      <alignment horizontal="center" vertical="center"/>
    </xf>
    <xf numFmtId="0" fontId="4" fillId="0" borderId="58" xfId="0" applyFont="1" applyFill="1" applyBorder="1" applyAlignment="1" applyProtection="1">
      <alignment horizontal="center" vertical="center"/>
    </xf>
    <xf numFmtId="0" fontId="4" fillId="0" borderId="45" xfId="0" applyFont="1" applyFill="1" applyBorder="1" applyAlignment="1" applyProtection="1">
      <alignment horizontal="center" vertical="center" shrinkToFit="1"/>
    </xf>
    <xf numFmtId="0" fontId="4" fillId="0" borderId="10" xfId="0" applyFont="1" applyFill="1" applyBorder="1" applyAlignment="1" applyProtection="1">
      <alignment horizontal="center" vertical="center" shrinkToFit="1"/>
    </xf>
    <xf numFmtId="0" fontId="4" fillId="0" borderId="18" xfId="0" applyFont="1" applyFill="1" applyBorder="1" applyAlignment="1" applyProtection="1">
      <alignment horizontal="center" vertical="center" shrinkToFit="1"/>
    </xf>
    <xf numFmtId="0" fontId="4" fillId="0" borderId="22" xfId="0" applyFont="1" applyFill="1" applyBorder="1" applyAlignment="1" applyProtection="1">
      <alignment horizontal="center" vertical="center" shrinkToFit="1"/>
    </xf>
    <xf numFmtId="0" fontId="4" fillId="0" borderId="38" xfId="0" applyFont="1" applyFill="1" applyBorder="1" applyAlignment="1" applyProtection="1">
      <alignment horizontal="center" vertical="center" shrinkToFit="1"/>
    </xf>
    <xf numFmtId="0" fontId="4" fillId="0" borderId="26" xfId="0" applyFont="1" applyFill="1" applyBorder="1" applyAlignment="1" applyProtection="1">
      <alignment horizontal="center" vertical="center" shrinkToFit="1"/>
    </xf>
    <xf numFmtId="0" fontId="54" fillId="0" borderId="17" xfId="0" applyFont="1" applyFill="1" applyBorder="1" applyAlignment="1" applyProtection="1">
      <alignment horizontal="center" vertical="center" shrinkToFit="1"/>
    </xf>
    <xf numFmtId="0" fontId="4" fillId="0" borderId="11"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4" xfId="0"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shrinkToFit="1"/>
    </xf>
    <xf numFmtId="0" fontId="4" fillId="0" borderId="185" xfId="0" applyFont="1" applyBorder="1" applyAlignment="1" applyProtection="1">
      <alignment horizontal="center" vertical="center"/>
    </xf>
    <xf numFmtId="0" fontId="4" fillId="0" borderId="186" xfId="0" applyFont="1" applyBorder="1" applyAlignment="1" applyProtection="1">
      <alignment horizontal="center" vertical="center"/>
    </xf>
    <xf numFmtId="0" fontId="4" fillId="0" borderId="187" xfId="0" applyFont="1" applyBorder="1" applyAlignment="1" applyProtection="1">
      <alignment horizontal="center" vertical="center"/>
    </xf>
    <xf numFmtId="0" fontId="4" fillId="0" borderId="174" xfId="0" applyFont="1" applyBorder="1" applyAlignment="1" applyProtection="1">
      <alignment horizontal="center" vertical="center"/>
    </xf>
    <xf numFmtId="0" fontId="4" fillId="0" borderId="175" xfId="0" applyFont="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43" xfId="0" applyFont="1" applyFill="1" applyBorder="1" applyAlignment="1" applyProtection="1">
      <alignment horizontal="center" vertical="center" shrinkToFit="1"/>
    </xf>
    <xf numFmtId="0" fontId="4" fillId="0" borderId="3"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59"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16" borderId="36" xfId="0" applyFont="1" applyFill="1" applyBorder="1" applyAlignment="1" applyProtection="1">
      <alignment vertical="center" shrinkToFit="1"/>
      <protection locked="0"/>
    </xf>
    <xf numFmtId="0" fontId="4" fillId="16" borderId="41" xfId="0" applyFont="1" applyFill="1" applyBorder="1" applyAlignment="1" applyProtection="1">
      <alignment vertical="center" shrinkToFit="1"/>
      <protection locked="0"/>
    </xf>
    <xf numFmtId="0" fontId="4" fillId="16" borderId="12" xfId="0" applyFont="1" applyFill="1" applyBorder="1" applyAlignment="1" applyProtection="1">
      <alignment vertical="center" shrinkToFit="1"/>
      <protection locked="0"/>
    </xf>
    <xf numFmtId="0" fontId="4" fillId="16" borderId="53" xfId="0" applyFont="1" applyFill="1" applyBorder="1" applyAlignment="1" applyProtection="1">
      <alignment vertical="center" shrinkToFit="1"/>
      <protection locked="0"/>
    </xf>
    <xf numFmtId="0" fontId="4" fillId="0" borderId="5" xfId="0" applyFont="1" applyFill="1" applyBorder="1" applyAlignment="1" applyProtection="1">
      <alignment horizontal="center" vertical="center" shrinkToFit="1"/>
    </xf>
    <xf numFmtId="0" fontId="0" fillId="0" borderId="5" xfId="0" applyFill="1" applyBorder="1" applyAlignment="1" applyProtection="1">
      <alignment horizontal="center" vertical="center" shrinkToFit="1"/>
    </xf>
    <xf numFmtId="0" fontId="4" fillId="20" borderId="11" xfId="0" applyFont="1" applyFill="1" applyBorder="1" applyAlignment="1" applyProtection="1">
      <alignment horizontal="center" vertical="center" shrinkToFit="1"/>
    </xf>
    <xf numFmtId="0" fontId="0" fillId="20" borderId="33" xfId="0" applyFill="1" applyBorder="1" applyAlignment="1" applyProtection="1">
      <alignment horizontal="center" vertical="center" shrinkToFit="1"/>
    </xf>
    <xf numFmtId="0" fontId="4" fillId="20" borderId="12" xfId="0" applyFont="1" applyFill="1" applyBorder="1" applyAlignment="1" applyProtection="1">
      <alignment horizontal="center" vertical="center" shrinkToFit="1"/>
    </xf>
    <xf numFmtId="0" fontId="0" fillId="20" borderId="21" xfId="0" applyFill="1" applyBorder="1" applyAlignment="1" applyProtection="1">
      <alignment horizontal="center" vertical="center" shrinkToFit="1"/>
    </xf>
    <xf numFmtId="0" fontId="4" fillId="20" borderId="36" xfId="0" applyFont="1" applyFill="1" applyBorder="1" applyAlignment="1" applyProtection="1">
      <alignment horizontal="center" vertical="center" shrinkToFit="1"/>
    </xf>
    <xf numFmtId="0" fontId="0" fillId="20" borderId="42" xfId="0" applyFill="1" applyBorder="1" applyAlignment="1" applyProtection="1">
      <alignment horizontal="center" vertical="center" shrinkToFit="1"/>
    </xf>
    <xf numFmtId="0" fontId="4" fillId="0" borderId="5" xfId="0" applyFont="1" applyBorder="1" applyAlignment="1" applyProtection="1">
      <alignment horizontal="center" vertical="center" textRotation="255"/>
    </xf>
    <xf numFmtId="0" fontId="4" fillId="0" borderId="8" xfId="0" applyFont="1" applyBorder="1" applyAlignment="1" applyProtection="1">
      <alignment horizontal="center" vertical="center" textRotation="255"/>
    </xf>
    <xf numFmtId="0" fontId="4" fillId="0" borderId="9" xfId="0" applyFont="1" applyBorder="1" applyAlignment="1" applyProtection="1">
      <alignment horizontal="center" vertical="center" textRotation="255"/>
    </xf>
    <xf numFmtId="0" fontId="4" fillId="0" borderId="1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41" xfId="0" applyFont="1" applyFill="1" applyBorder="1" applyAlignment="1" applyProtection="1">
      <alignment horizontal="center" vertical="center" shrinkToFit="1"/>
    </xf>
    <xf numFmtId="0" fontId="4" fillId="20" borderId="27" xfId="0" applyFont="1" applyFill="1" applyBorder="1" applyAlignment="1" applyProtection="1">
      <alignment horizontal="center" vertical="center"/>
    </xf>
    <xf numFmtId="0" fontId="4" fillId="20" borderId="0" xfId="0" applyFont="1" applyFill="1" applyBorder="1" applyAlignment="1" applyProtection="1">
      <alignment horizontal="center" vertical="center"/>
    </xf>
    <xf numFmtId="0" fontId="4" fillId="20" borderId="30" xfId="0" applyFont="1" applyFill="1" applyBorder="1" applyAlignment="1" applyProtection="1">
      <alignment horizontal="center" vertical="center"/>
    </xf>
    <xf numFmtId="0" fontId="4" fillId="20" borderId="35" xfId="0" applyFont="1" applyFill="1" applyBorder="1" applyAlignment="1" applyProtection="1">
      <alignment horizontal="center" vertical="center" shrinkToFit="1"/>
    </xf>
    <xf numFmtId="0" fontId="0" fillId="20" borderId="46" xfId="0" applyFill="1" applyBorder="1" applyAlignment="1" applyProtection="1">
      <alignment horizontal="center" vertical="center" shrinkToFit="1"/>
    </xf>
    <xf numFmtId="0" fontId="0" fillId="20" borderId="20" xfId="0" applyFill="1" applyBorder="1" applyAlignment="1" applyProtection="1">
      <alignment horizontal="center" vertical="center" shrinkToFit="1"/>
    </xf>
    <xf numFmtId="0" fontId="4" fillId="20" borderId="41" xfId="0" applyFont="1" applyFill="1" applyBorder="1" applyAlignment="1" applyProtection="1">
      <alignment horizontal="center" vertical="center" shrinkToFit="1"/>
    </xf>
    <xf numFmtId="0" fontId="4" fillId="20" borderId="42" xfId="0" applyFont="1" applyFill="1" applyBorder="1" applyAlignment="1" applyProtection="1">
      <alignment horizontal="center" vertical="center" shrinkToFit="1"/>
    </xf>
    <xf numFmtId="0" fontId="0" fillId="0" borderId="0" xfId="0" applyFill="1" applyBorder="1" applyAlignment="1" applyProtection="1">
      <alignment horizontal="center" vertical="center" shrinkToFit="1"/>
    </xf>
    <xf numFmtId="0" fontId="4" fillId="0" borderId="13"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99" xfId="0" applyFont="1" applyBorder="1" applyAlignment="1" applyProtection="1">
      <alignment horizontal="center" vertical="center"/>
    </xf>
    <xf numFmtId="0" fontId="4" fillId="0" borderId="43"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16" borderId="35" xfId="0" applyFont="1" applyFill="1" applyBorder="1" applyAlignment="1" applyProtection="1">
      <alignment horizontal="center" vertical="center" shrinkToFit="1"/>
      <protection locked="0"/>
    </xf>
    <xf numFmtId="0" fontId="4" fillId="16" borderId="46" xfId="0" applyFont="1" applyFill="1" applyBorder="1" applyAlignment="1" applyProtection="1">
      <alignment horizontal="center" vertical="center" shrinkToFit="1"/>
      <protection locked="0"/>
    </xf>
    <xf numFmtId="0" fontId="4" fillId="16" borderId="20" xfId="0" applyFont="1" applyFill="1" applyBorder="1" applyAlignment="1" applyProtection="1">
      <alignment horizontal="center" vertical="center" shrinkToFit="1"/>
      <protection locked="0"/>
    </xf>
    <xf numFmtId="0" fontId="4" fillId="16" borderId="36" xfId="0" applyFont="1" applyFill="1" applyBorder="1" applyAlignment="1" applyProtection="1">
      <alignment horizontal="center" vertical="center" shrinkToFit="1"/>
      <protection locked="0"/>
    </xf>
    <xf numFmtId="0" fontId="4" fillId="16" borderId="41" xfId="0" applyFont="1" applyFill="1" applyBorder="1" applyAlignment="1" applyProtection="1">
      <alignment horizontal="center" vertical="center" shrinkToFit="1"/>
      <protection locked="0"/>
    </xf>
    <xf numFmtId="0" fontId="4" fillId="16" borderId="42" xfId="0" applyFont="1" applyFill="1" applyBorder="1" applyAlignment="1" applyProtection="1">
      <alignment horizontal="center" vertical="center" shrinkToFit="1"/>
      <protection locked="0"/>
    </xf>
    <xf numFmtId="0" fontId="4" fillId="16" borderId="35" xfId="0" applyFont="1" applyFill="1" applyBorder="1" applyAlignment="1" applyProtection="1">
      <alignment vertical="center" shrinkToFit="1"/>
      <protection locked="0"/>
    </xf>
    <xf numFmtId="0" fontId="4" fillId="16" borderId="46" xfId="0" applyFont="1" applyFill="1" applyBorder="1" applyAlignment="1" applyProtection="1">
      <alignment vertical="center" shrinkToFit="1"/>
      <protection locked="0"/>
    </xf>
    <xf numFmtId="0" fontId="4" fillId="17" borderId="18" xfId="0" applyFont="1" applyFill="1" applyBorder="1" applyAlignment="1" applyProtection="1">
      <alignment horizontal="center" vertical="center" shrinkToFit="1"/>
    </xf>
    <xf numFmtId="0" fontId="4" fillId="17" borderId="43" xfId="0" applyFont="1" applyFill="1" applyBorder="1" applyAlignment="1" applyProtection="1">
      <alignment horizontal="center" vertical="center" shrinkToFit="1"/>
    </xf>
    <xf numFmtId="0" fontId="4" fillId="17" borderId="22" xfId="0" applyFont="1" applyFill="1" applyBorder="1" applyAlignment="1" applyProtection="1">
      <alignment horizontal="center" vertical="center" shrinkToFit="1"/>
    </xf>
    <xf numFmtId="0" fontId="4" fillId="0" borderId="276" xfId="0" applyFont="1" applyBorder="1" applyAlignment="1" applyProtection="1">
      <alignment horizontal="center" vertical="center" shrinkToFit="1"/>
    </xf>
    <xf numFmtId="0" fontId="0" fillId="0" borderId="276" xfId="0" applyBorder="1" applyAlignment="1" applyProtection="1">
      <alignment horizontal="center" vertical="center" shrinkToFit="1"/>
    </xf>
    <xf numFmtId="0" fontId="10" fillId="0" borderId="43" xfId="0" applyFont="1" applyFill="1" applyBorder="1" applyAlignment="1" applyProtection="1">
      <alignment horizontal="center" vertical="center" shrinkToFit="1"/>
    </xf>
    <xf numFmtId="0" fontId="10" fillId="0" borderId="22" xfId="0" applyFont="1" applyFill="1" applyBorder="1" applyAlignment="1" applyProtection="1">
      <alignment horizontal="center" vertical="center" shrinkToFit="1"/>
    </xf>
    <xf numFmtId="0" fontId="4" fillId="0" borderId="38"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0" fillId="0" borderId="22" xfId="0" applyFill="1" applyBorder="1" applyAlignment="1" applyProtection="1">
      <alignment horizontal="center" vertical="center" shrinkToFit="1"/>
    </xf>
    <xf numFmtId="0" fontId="4" fillId="0" borderId="6" xfId="0" applyFont="1" applyFill="1" applyBorder="1" applyAlignment="1" applyProtection="1">
      <alignment horizontal="center" vertical="center"/>
    </xf>
    <xf numFmtId="0" fontId="4" fillId="20" borderId="5" xfId="0" applyFont="1" applyFill="1" applyBorder="1" applyAlignment="1" applyProtection="1">
      <alignment horizontal="center" vertical="center"/>
    </xf>
    <xf numFmtId="0" fontId="4" fillId="20" borderId="18" xfId="0" applyFont="1" applyFill="1" applyBorder="1" applyAlignment="1" applyProtection="1">
      <alignment horizontal="center" vertical="center" shrinkToFit="1"/>
    </xf>
    <xf numFmtId="0" fontId="0" fillId="20" borderId="22" xfId="0" applyFill="1" applyBorder="1" applyAlignment="1" applyProtection="1">
      <alignment horizontal="center" vertical="center" shrinkToFit="1"/>
    </xf>
    <xf numFmtId="0" fontId="4" fillId="0" borderId="15" xfId="0" applyFont="1" applyFill="1" applyBorder="1" applyAlignment="1" applyProtection="1">
      <alignment horizontal="center" vertical="center" shrinkToFit="1"/>
    </xf>
    <xf numFmtId="0" fontId="4" fillId="0" borderId="27"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30" xfId="0" applyFont="1" applyFill="1" applyBorder="1" applyAlignment="1" applyProtection="1">
      <alignment horizontal="center" vertical="center" shrinkToFit="1"/>
    </xf>
    <xf numFmtId="0" fontId="4" fillId="0" borderId="51" xfId="0" applyFont="1" applyFill="1" applyBorder="1" applyAlignment="1" applyProtection="1">
      <alignment horizontal="center" vertical="center" shrinkToFit="1"/>
    </xf>
    <xf numFmtId="0" fontId="4" fillId="0" borderId="52" xfId="0" applyFont="1" applyFill="1" applyBorder="1" applyAlignment="1" applyProtection="1">
      <alignment horizontal="center" vertical="center" shrinkToFit="1"/>
    </xf>
    <xf numFmtId="0" fontId="4" fillId="20" borderId="54" xfId="0" applyFont="1" applyFill="1" applyBorder="1" applyAlignment="1" applyProtection="1">
      <alignment horizontal="center" vertical="center"/>
    </xf>
    <xf numFmtId="0" fontId="4" fillId="20" borderId="55" xfId="0" applyFont="1" applyFill="1" applyBorder="1" applyAlignment="1" applyProtection="1">
      <alignment horizontal="center" vertical="center"/>
    </xf>
    <xf numFmtId="0" fontId="4" fillId="20" borderId="6"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43"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20" borderId="2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54" fillId="0" borderId="24" xfId="0" applyFont="1" applyFill="1" applyBorder="1" applyAlignment="1" applyProtection="1">
      <alignment horizontal="center" vertical="center" shrinkToFit="1"/>
    </xf>
    <xf numFmtId="0" fontId="69" fillId="19" borderId="284" xfId="0" applyFont="1" applyFill="1" applyBorder="1" applyAlignment="1" applyProtection="1">
      <alignment horizontal="center" vertical="center"/>
    </xf>
    <xf numFmtId="0" fontId="69" fillId="19" borderId="285" xfId="0" applyFont="1" applyFill="1" applyBorder="1" applyAlignment="1" applyProtection="1">
      <alignment horizontal="center" vertical="center"/>
    </xf>
    <xf numFmtId="0" fontId="69" fillId="19" borderId="286"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0" fontId="14" fillId="0" borderId="53" xfId="0" applyFont="1" applyFill="1" applyBorder="1" applyAlignment="1" applyProtection="1">
      <alignment horizontal="center" vertical="center"/>
    </xf>
    <xf numFmtId="0" fontId="14" fillId="0" borderId="21" xfId="0" applyFont="1" applyFill="1" applyBorder="1" applyAlignment="1" applyProtection="1">
      <alignment horizontal="center" vertical="center"/>
    </xf>
    <xf numFmtId="0" fontId="0" fillId="20" borderId="41" xfId="0" applyFill="1" applyBorder="1" applyAlignment="1" applyProtection="1">
      <alignment horizontal="center" vertical="center" shrinkToFit="1"/>
    </xf>
    <xf numFmtId="0" fontId="4" fillId="0" borderId="54"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20" borderId="53" xfId="0" applyFont="1" applyFill="1" applyBorder="1" applyAlignment="1" applyProtection="1">
      <alignment horizontal="center" vertical="center" shrinkToFit="1"/>
    </xf>
    <xf numFmtId="0" fontId="4" fillId="20" borderId="12" xfId="0" applyFont="1" applyFill="1" applyBorder="1" applyAlignment="1" applyProtection="1">
      <alignment horizontal="center" vertical="center"/>
    </xf>
    <xf numFmtId="0" fontId="4" fillId="20" borderId="53" xfId="0" applyFont="1" applyFill="1" applyBorder="1" applyAlignment="1" applyProtection="1">
      <alignment horizontal="center" vertical="center"/>
    </xf>
    <xf numFmtId="0" fontId="4" fillId="20" borderId="21"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0" fillId="0" borderId="21" xfId="0" applyFill="1" applyBorder="1" applyAlignment="1" applyProtection="1">
      <alignment horizontal="center" vertical="center" shrinkToFit="1"/>
    </xf>
    <xf numFmtId="0" fontId="4" fillId="0" borderId="12"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20" borderId="16" xfId="0" applyFont="1" applyFill="1" applyBorder="1" applyAlignment="1" applyProtection="1">
      <alignment horizontal="center" vertical="center" shrinkToFit="1"/>
    </xf>
    <xf numFmtId="0" fontId="4" fillId="20" borderId="33" xfId="0" applyFont="1" applyFill="1" applyBorder="1" applyAlignment="1" applyProtection="1">
      <alignment horizontal="center" vertical="center" shrinkToFit="1"/>
    </xf>
    <xf numFmtId="0" fontId="4" fillId="20" borderId="44" xfId="0" applyFont="1" applyFill="1" applyBorder="1" applyAlignment="1" applyProtection="1">
      <alignment horizontal="center" vertical="center" shrinkToFit="1"/>
    </xf>
    <xf numFmtId="0" fontId="4" fillId="20" borderId="29" xfId="0" applyFont="1" applyFill="1" applyBorder="1" applyAlignment="1" applyProtection="1">
      <alignment horizontal="center" vertical="center" shrinkToFit="1"/>
    </xf>
    <xf numFmtId="0" fontId="4" fillId="20" borderId="45" xfId="0" applyFont="1" applyFill="1" applyBorder="1" applyAlignment="1" applyProtection="1">
      <alignment horizontal="center" vertical="center" shrinkToFit="1"/>
    </xf>
    <xf numFmtId="0" fontId="4" fillId="20" borderId="43" xfId="0" applyFont="1" applyFill="1" applyBorder="1" applyAlignment="1" applyProtection="1">
      <alignment horizontal="center" vertical="center" shrinkToFit="1"/>
    </xf>
    <xf numFmtId="0" fontId="4" fillId="20" borderId="22" xfId="0" applyFont="1" applyFill="1" applyBorder="1" applyAlignment="1" applyProtection="1">
      <alignment horizontal="center" vertical="center" shrinkToFit="1"/>
    </xf>
    <xf numFmtId="0" fontId="4" fillId="20" borderId="13" xfId="0" applyFont="1" applyFill="1" applyBorder="1" applyAlignment="1" applyProtection="1">
      <alignment horizontal="center" vertical="center" shrinkToFit="1"/>
    </xf>
    <xf numFmtId="0" fontId="4" fillId="20" borderId="15" xfId="0" applyFont="1" applyFill="1" applyBorder="1" applyAlignment="1" applyProtection="1">
      <alignment horizontal="center" vertical="center" shrinkToFit="1"/>
    </xf>
    <xf numFmtId="0" fontId="4" fillId="20" borderId="14" xfId="0" applyFont="1" applyFill="1" applyBorder="1" applyAlignment="1" applyProtection="1">
      <alignment horizontal="center" vertical="center" shrinkToFit="1"/>
    </xf>
    <xf numFmtId="0" fontId="4" fillId="0" borderId="27" xfId="0" applyFont="1" applyFill="1" applyBorder="1" applyAlignment="1" applyProtection="1">
      <alignment horizontal="center" vertical="center" wrapText="1" shrinkToFit="1"/>
    </xf>
    <xf numFmtId="0" fontId="4" fillId="0" borderId="0" xfId="0" applyFont="1" applyFill="1" applyBorder="1" applyAlignment="1" applyProtection="1">
      <alignment horizontal="center" vertical="center" wrapText="1" shrinkToFit="1"/>
    </xf>
    <xf numFmtId="0" fontId="4" fillId="0" borderId="30" xfId="0" applyFont="1" applyFill="1" applyBorder="1" applyAlignment="1" applyProtection="1">
      <alignment horizontal="center" vertical="center" wrapText="1" shrinkToFit="1"/>
    </xf>
    <xf numFmtId="0" fontId="4" fillId="0" borderId="11" xfId="0" applyFont="1" applyFill="1" applyBorder="1" applyAlignment="1" applyProtection="1">
      <alignment horizontal="center" vertical="center" wrapText="1" shrinkToFit="1"/>
    </xf>
    <xf numFmtId="0" fontId="4" fillId="0" borderId="16" xfId="0" applyFont="1" applyFill="1" applyBorder="1" applyAlignment="1" applyProtection="1">
      <alignment horizontal="center" vertical="center" wrapText="1" shrinkToFit="1"/>
    </xf>
    <xf numFmtId="0" fontId="4" fillId="0" borderId="33" xfId="0" applyFont="1" applyFill="1" applyBorder="1" applyAlignment="1" applyProtection="1">
      <alignment horizontal="center" vertical="center" wrapText="1" shrinkToFit="1"/>
    </xf>
    <xf numFmtId="0" fontId="4" fillId="0" borderId="31" xfId="0" applyFont="1" applyFill="1" applyBorder="1" applyAlignment="1" applyProtection="1">
      <alignment horizontal="center" vertical="center"/>
    </xf>
    <xf numFmtId="0" fontId="4" fillId="20" borderId="8" xfId="0" applyFont="1" applyFill="1" applyBorder="1" applyAlignment="1" applyProtection="1">
      <alignment horizontal="center" vertical="center"/>
    </xf>
    <xf numFmtId="0" fontId="4" fillId="20" borderId="61" xfId="0" applyFont="1" applyFill="1" applyBorder="1" applyAlignment="1" applyProtection="1">
      <alignment horizontal="center" vertical="center"/>
    </xf>
    <xf numFmtId="0" fontId="4" fillId="20" borderId="62" xfId="0" applyFont="1" applyFill="1" applyBorder="1" applyAlignment="1" applyProtection="1">
      <alignment horizontal="center" vertical="center"/>
    </xf>
    <xf numFmtId="0" fontId="4" fillId="0" borderId="36" xfId="0" applyFont="1" applyFill="1" applyBorder="1" applyAlignment="1" applyProtection="1">
      <alignment horizontal="center" vertical="center"/>
    </xf>
    <xf numFmtId="0" fontId="4" fillId="0" borderId="41" xfId="0" applyFont="1" applyFill="1" applyBorder="1" applyAlignment="1" applyProtection="1">
      <alignment horizontal="center" vertical="center"/>
    </xf>
    <xf numFmtId="0" fontId="4" fillId="0" borderId="42" xfId="0" applyFont="1" applyFill="1" applyBorder="1" applyAlignment="1" applyProtection="1">
      <alignment horizontal="center" vertical="center"/>
    </xf>
    <xf numFmtId="0" fontId="69" fillId="19" borderId="292" xfId="0" applyFont="1" applyFill="1" applyBorder="1" applyAlignment="1" applyProtection="1">
      <alignment horizontal="center" vertical="center"/>
    </xf>
    <xf numFmtId="0" fontId="70" fillId="19" borderId="292" xfId="0" applyFont="1" applyFill="1" applyBorder="1" applyAlignment="1" applyProtection="1">
      <alignment horizontal="center" vertical="center"/>
    </xf>
    <xf numFmtId="0" fontId="70" fillId="19" borderId="293" xfId="0" applyFont="1" applyFill="1" applyBorder="1" applyAlignment="1" applyProtection="1">
      <alignment horizontal="center" vertical="center"/>
    </xf>
    <xf numFmtId="0" fontId="2" fillId="0" borderId="27" xfId="0" applyFont="1" applyBorder="1" applyAlignment="1" applyProtection="1">
      <alignment horizontal="center" vertical="center" textRotation="255"/>
    </xf>
    <xf numFmtId="0" fontId="2" fillId="0" borderId="11" xfId="0" applyFont="1" applyBorder="1" applyAlignment="1" applyProtection="1">
      <alignment horizontal="center" vertical="center" textRotation="255"/>
    </xf>
    <xf numFmtId="0" fontId="4" fillId="0" borderId="61"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0" fillId="0" borderId="20" xfId="0" applyFill="1" applyBorder="1" applyAlignment="1" applyProtection="1">
      <alignment horizontal="center" vertical="center" shrinkToFit="1"/>
    </xf>
    <xf numFmtId="0" fontId="0" fillId="0" borderId="38" xfId="0" applyFill="1" applyBorder="1" applyAlignment="1" applyProtection="1">
      <alignment horizontal="center" vertical="center"/>
    </xf>
    <xf numFmtId="0" fontId="0" fillId="0" borderId="26" xfId="0" applyFill="1" applyBorder="1" applyAlignment="1" applyProtection="1">
      <alignment horizontal="center" vertical="center"/>
    </xf>
    <xf numFmtId="0" fontId="4" fillId="0" borderId="3" xfId="0" applyFont="1" applyFill="1" applyBorder="1" applyAlignment="1" applyProtection="1">
      <alignment horizontal="center" vertical="center" shrinkToFit="1"/>
    </xf>
    <xf numFmtId="0" fontId="0" fillId="0" borderId="4" xfId="0" applyFill="1" applyBorder="1" applyAlignment="1" applyProtection="1">
      <alignment horizontal="center" vertical="center" shrinkToFit="1"/>
    </xf>
    <xf numFmtId="0" fontId="5" fillId="0" borderId="0" xfId="0" applyFont="1" applyFill="1" applyBorder="1" applyAlignment="1" applyProtection="1">
      <alignment horizontal="center"/>
    </xf>
    <xf numFmtId="0" fontId="5" fillId="0" borderId="16" xfId="0" applyFont="1" applyFill="1" applyBorder="1" applyAlignment="1" applyProtection="1">
      <alignment horizontal="center"/>
    </xf>
    <xf numFmtId="0" fontId="4" fillId="0" borderId="4" xfId="0" applyFont="1" applyFill="1" applyBorder="1" applyAlignment="1" applyProtection="1">
      <alignment horizontal="center" vertical="center" wrapText="1" shrinkToFit="1"/>
    </xf>
    <xf numFmtId="0" fontId="4" fillId="20" borderId="9" xfId="0" applyFont="1" applyFill="1" applyBorder="1" applyAlignment="1" applyProtection="1">
      <alignment horizontal="center" vertical="center"/>
    </xf>
    <xf numFmtId="0" fontId="69" fillId="19" borderId="287" xfId="0" applyFont="1" applyFill="1" applyBorder="1" applyAlignment="1" applyProtection="1">
      <alignment horizontal="center" vertical="center"/>
    </xf>
    <xf numFmtId="0" fontId="69" fillId="19" borderId="288" xfId="0" applyFont="1" applyFill="1" applyBorder="1" applyAlignment="1" applyProtection="1">
      <alignment horizontal="center" vertical="center"/>
    </xf>
    <xf numFmtId="0" fontId="69" fillId="19" borderId="289" xfId="0" applyFont="1" applyFill="1" applyBorder="1" applyAlignment="1" applyProtection="1">
      <alignment horizontal="center" vertical="center"/>
    </xf>
    <xf numFmtId="0" fontId="70" fillId="19" borderId="285" xfId="0" applyFont="1" applyFill="1" applyBorder="1" applyAlignment="1" applyProtection="1">
      <alignment horizontal="center" vertical="center"/>
    </xf>
    <xf numFmtId="0" fontId="70" fillId="19" borderId="286" xfId="0" applyFont="1" applyFill="1" applyBorder="1" applyAlignment="1" applyProtection="1">
      <alignment horizontal="center" vertical="center"/>
    </xf>
    <xf numFmtId="0" fontId="4" fillId="20" borderId="10" xfId="0" applyFont="1" applyFill="1" applyBorder="1" applyAlignment="1" applyProtection="1">
      <alignment horizontal="center" vertical="center"/>
    </xf>
    <xf numFmtId="0" fontId="54" fillId="20" borderId="25" xfId="0" applyFont="1" applyFill="1" applyBorder="1" applyAlignment="1" applyProtection="1">
      <alignment horizontal="center" vertical="center"/>
    </xf>
    <xf numFmtId="0" fontId="4" fillId="20" borderId="4" xfId="0" applyFont="1" applyFill="1" applyBorder="1" applyAlignment="1" applyProtection="1">
      <alignment horizontal="center" vertical="center"/>
    </xf>
    <xf numFmtId="0" fontId="0" fillId="20" borderId="38" xfId="0" applyFill="1" applyBorder="1" applyAlignment="1" applyProtection="1">
      <alignment horizontal="center" vertical="center"/>
    </xf>
    <xf numFmtId="0" fontId="0" fillId="20" borderId="26" xfId="0" applyFill="1" applyBorder="1" applyAlignment="1" applyProtection="1">
      <alignment horizontal="center" vertical="center"/>
    </xf>
    <xf numFmtId="0" fontId="0" fillId="0" borderId="29" xfId="0" applyFont="1" applyFill="1" applyBorder="1" applyAlignment="1" applyProtection="1">
      <alignment horizontal="center" vertical="center" shrinkToFit="1"/>
    </xf>
    <xf numFmtId="0" fontId="0" fillId="0" borderId="43" xfId="0" applyFill="1" applyBorder="1" applyAlignment="1" applyProtection="1">
      <alignment horizontal="center" vertical="center" shrinkToFit="1"/>
    </xf>
    <xf numFmtId="0" fontId="0" fillId="0" borderId="46" xfId="0" applyFill="1" applyBorder="1" applyAlignment="1" applyProtection="1">
      <alignment horizontal="center" vertical="center" shrinkToFit="1"/>
    </xf>
    <xf numFmtId="0" fontId="6" fillId="0" borderId="9" xfId="0" applyFont="1" applyFill="1" applyBorder="1" applyAlignment="1" applyProtection="1">
      <alignment horizontal="center" vertical="center" shrinkToFit="1"/>
    </xf>
    <xf numFmtId="0" fontId="4" fillId="16" borderId="12" xfId="0" applyFont="1" applyFill="1" applyBorder="1" applyAlignment="1" applyProtection="1">
      <alignment horizontal="center" vertical="center" shrinkToFit="1"/>
      <protection locked="0"/>
    </xf>
    <xf numFmtId="0" fontId="4" fillId="16" borderId="53" xfId="0" applyFont="1" applyFill="1" applyBorder="1" applyAlignment="1" applyProtection="1">
      <alignment horizontal="center" vertical="center" shrinkToFit="1"/>
      <protection locked="0"/>
    </xf>
    <xf numFmtId="0" fontId="4" fillId="16" borderId="21" xfId="0" applyFont="1" applyFill="1" applyBorder="1" applyAlignment="1" applyProtection="1">
      <alignment horizontal="center" vertical="center" shrinkToFit="1"/>
      <protection locked="0"/>
    </xf>
    <xf numFmtId="0" fontId="53" fillId="0" borderId="0" xfId="0" applyNumberFormat="1" applyFont="1" applyFill="1" applyBorder="1" applyAlignment="1" applyProtection="1">
      <alignment horizontal="center" shrinkToFit="1"/>
    </xf>
    <xf numFmtId="0" fontId="53" fillId="0" borderId="16" xfId="0" applyNumberFormat="1" applyFont="1" applyFill="1" applyBorder="1" applyAlignment="1" applyProtection="1">
      <alignment horizontal="center" shrinkToFit="1"/>
    </xf>
    <xf numFmtId="0" fontId="2" fillId="0" borderId="133" xfId="0" applyFont="1" applyBorder="1" applyAlignment="1" applyProtection="1">
      <alignment horizontal="center" vertical="center"/>
    </xf>
    <xf numFmtId="0" fontId="2" fillId="0" borderId="134" xfId="0" applyFont="1" applyBorder="1" applyAlignment="1" applyProtection="1">
      <alignment horizontal="center" vertical="center"/>
    </xf>
    <xf numFmtId="0" fontId="2" fillId="0" borderId="151" xfId="0" applyFont="1" applyBorder="1" applyAlignment="1" applyProtection="1">
      <alignment horizontal="center" vertical="center"/>
    </xf>
    <xf numFmtId="0" fontId="2" fillId="0" borderId="135" xfId="0" applyFont="1" applyBorder="1" applyAlignment="1" applyProtection="1">
      <alignment horizontal="center" vertical="center"/>
    </xf>
    <xf numFmtId="0" fontId="2" fillId="0" borderId="246" xfId="0" applyFont="1" applyBorder="1" applyAlignment="1" applyProtection="1">
      <alignment horizontal="center" vertical="center"/>
    </xf>
    <xf numFmtId="0" fontId="54" fillId="0" borderId="13" xfId="0" applyFont="1" applyFill="1" applyBorder="1" applyAlignment="1" applyProtection="1">
      <alignment horizontal="right" vertical="center" shrinkToFit="1"/>
    </xf>
    <xf numFmtId="0" fontId="54" fillId="0" borderId="27" xfId="0" applyFont="1" applyFill="1" applyBorder="1" applyAlignment="1" applyProtection="1">
      <alignment horizontal="right" vertical="center" shrinkToFit="1"/>
    </xf>
    <xf numFmtId="0" fontId="54" fillId="0" borderId="246" xfId="0" applyFont="1" applyFill="1" applyBorder="1" applyAlignment="1" applyProtection="1">
      <alignment horizontal="right" vertical="center" shrinkToFit="1"/>
    </xf>
    <xf numFmtId="0" fontId="54" fillId="0" borderId="174" xfId="0" applyFont="1" applyFill="1" applyBorder="1" applyAlignment="1" applyProtection="1">
      <alignment horizontal="right" vertical="center" shrinkToFit="1"/>
    </xf>
    <xf numFmtId="0" fontId="10" fillId="0" borderId="1" xfId="0" applyFont="1" applyBorder="1" applyAlignment="1">
      <alignment horizontal="right" vertical="center" shrinkToFit="1"/>
    </xf>
    <xf numFmtId="0" fontId="10" fillId="0" borderId="262" xfId="0" applyFont="1" applyBorder="1" applyAlignment="1">
      <alignment horizontal="right" vertical="center" shrinkToFit="1"/>
    </xf>
    <xf numFmtId="0" fontId="54" fillId="0" borderId="192" xfId="0" applyFont="1" applyFill="1" applyBorder="1" applyAlignment="1" applyProtection="1">
      <alignment horizontal="right" vertical="center" shrinkToFit="1"/>
    </xf>
    <xf numFmtId="0" fontId="10" fillId="0" borderId="186" xfId="0" applyFont="1" applyBorder="1" applyAlignment="1">
      <alignment horizontal="right" vertical="center" shrinkToFit="1"/>
    </xf>
    <xf numFmtId="0" fontId="10" fillId="0" borderId="242" xfId="0" applyFont="1" applyBorder="1" applyAlignment="1">
      <alignment horizontal="right" vertical="center" shrinkToFit="1"/>
    </xf>
    <xf numFmtId="0" fontId="54" fillId="0" borderId="247" xfId="0" applyFont="1" applyFill="1" applyBorder="1" applyAlignment="1" applyProtection="1">
      <alignment horizontal="right" vertical="center" shrinkToFit="1"/>
    </xf>
    <xf numFmtId="0" fontId="10" fillId="0" borderId="248" xfId="0" applyFont="1" applyBorder="1" applyAlignment="1">
      <alignment horizontal="right" vertical="center" shrinkToFit="1"/>
    </xf>
    <xf numFmtId="0" fontId="10" fillId="0" borderId="249" xfId="0" applyFont="1" applyBorder="1" applyAlignment="1">
      <alignment horizontal="right" vertical="center" shrinkToFit="1"/>
    </xf>
    <xf numFmtId="0" fontId="4" fillId="0" borderId="130" xfId="0" applyFont="1" applyBorder="1" applyAlignment="1" applyProtection="1">
      <alignment horizontal="center" vertical="center" shrinkToFit="1"/>
    </xf>
    <xf numFmtId="0" fontId="4" fillId="0" borderId="131" xfId="0" applyFont="1" applyBorder="1" applyAlignment="1" applyProtection="1">
      <alignment horizontal="center" vertical="center" shrinkToFit="1"/>
    </xf>
    <xf numFmtId="0" fontId="4" fillId="0" borderId="250" xfId="0" applyFont="1" applyBorder="1" applyAlignment="1" applyProtection="1">
      <alignment horizontal="center" vertical="center"/>
    </xf>
    <xf numFmtId="0" fontId="4" fillId="0" borderId="131" xfId="0" applyFont="1" applyBorder="1" applyAlignment="1" applyProtection="1">
      <alignment horizontal="center" vertical="center"/>
    </xf>
    <xf numFmtId="0" fontId="4" fillId="0" borderId="251" xfId="0" applyFont="1" applyBorder="1" applyAlignment="1" applyProtection="1">
      <alignment horizontal="center" vertical="center"/>
    </xf>
    <xf numFmtId="0" fontId="4" fillId="17" borderId="252" xfId="0" applyFont="1" applyFill="1" applyBorder="1" applyAlignment="1" applyProtection="1">
      <alignment horizontal="center" vertical="center" shrinkToFit="1"/>
    </xf>
    <xf numFmtId="0" fontId="4" fillId="0" borderId="243" xfId="0" applyFont="1" applyBorder="1" applyAlignment="1" applyProtection="1">
      <alignment horizontal="center" vertical="center"/>
    </xf>
    <xf numFmtId="0" fontId="4" fillId="0" borderId="129" xfId="0" applyFont="1" applyBorder="1" applyAlignment="1" applyProtection="1">
      <alignment horizontal="center" vertical="center"/>
    </xf>
    <xf numFmtId="0" fontId="2" fillId="0" borderId="253" xfId="0" applyFont="1" applyBorder="1" applyAlignment="1" applyProtection="1">
      <alignment horizontal="center" vertical="center"/>
    </xf>
    <xf numFmtId="0" fontId="2" fillId="0" borderId="254" xfId="0" applyFont="1" applyBorder="1" applyAlignment="1" applyProtection="1">
      <alignment horizontal="center" vertical="center"/>
    </xf>
    <xf numFmtId="0" fontId="2" fillId="0" borderId="255" xfId="0" applyFont="1" applyBorder="1" applyAlignment="1" applyProtection="1">
      <alignment horizontal="center" vertical="center"/>
    </xf>
    <xf numFmtId="0" fontId="2" fillId="0" borderId="256" xfId="0" applyFont="1" applyBorder="1" applyAlignment="1" applyProtection="1">
      <alignment horizontal="center" vertical="center"/>
    </xf>
    <xf numFmtId="0" fontId="2" fillId="0" borderId="257" xfId="0" applyFont="1" applyBorder="1" applyAlignment="1" applyProtection="1">
      <alignment horizontal="center" vertical="center"/>
    </xf>
    <xf numFmtId="0" fontId="2" fillId="0" borderId="258" xfId="0" applyFont="1" applyBorder="1" applyAlignment="1" applyProtection="1">
      <alignment horizontal="center" vertical="center"/>
    </xf>
    <xf numFmtId="0" fontId="2" fillId="0" borderId="259" xfId="0" applyFont="1" applyBorder="1" applyAlignment="1" applyProtection="1">
      <alignment horizontal="center" vertical="center"/>
    </xf>
    <xf numFmtId="0" fontId="2" fillId="0" borderId="260" xfId="0" applyFont="1" applyBorder="1" applyAlignment="1" applyProtection="1">
      <alignment horizontal="center" vertical="center"/>
    </xf>
    <xf numFmtId="0" fontId="2" fillId="0" borderId="261" xfId="0" applyFont="1" applyBorder="1" applyAlignment="1" applyProtection="1">
      <alignment horizontal="center" vertical="center"/>
    </xf>
    <xf numFmtId="0" fontId="4" fillId="0" borderId="119" xfId="0" applyFont="1" applyBorder="1" applyAlignment="1" applyProtection="1">
      <alignment horizontal="center" vertical="center" shrinkToFit="1"/>
    </xf>
    <xf numFmtId="0" fontId="2" fillId="0" borderId="119" xfId="0" applyFont="1" applyFill="1" applyBorder="1" applyAlignment="1" applyProtection="1">
      <alignment horizontal="center" vertical="center" shrinkToFit="1"/>
    </xf>
    <xf numFmtId="0" fontId="2" fillId="0" borderId="277" xfId="0" applyFont="1" applyFill="1" applyBorder="1" applyAlignment="1" applyProtection="1">
      <alignment horizontal="center" vertical="center" shrinkToFit="1"/>
    </xf>
    <xf numFmtId="0" fontId="2" fillId="0" borderId="278" xfId="0" applyFont="1" applyFill="1" applyBorder="1" applyAlignment="1" applyProtection="1">
      <alignment horizontal="center" vertical="center" shrinkToFit="1"/>
    </xf>
    <xf numFmtId="0" fontId="4" fillId="0" borderId="119" xfId="0" applyFont="1" applyFill="1" applyBorder="1" applyAlignment="1" applyProtection="1">
      <alignment horizontal="center" vertical="center"/>
    </xf>
    <xf numFmtId="0" fontId="4" fillId="0" borderId="278" xfId="0" applyFont="1" applyFill="1" applyBorder="1" applyAlignment="1" applyProtection="1">
      <alignment horizontal="center" vertical="center"/>
    </xf>
    <xf numFmtId="0" fontId="4" fillId="0" borderId="119" xfId="0" applyFont="1" applyFill="1" applyBorder="1" applyAlignment="1" applyProtection="1">
      <alignment horizontal="center" vertical="center" shrinkToFit="1"/>
    </xf>
    <xf numFmtId="0" fontId="4" fillId="0" borderId="277" xfId="0" applyFont="1" applyFill="1" applyBorder="1" applyAlignment="1" applyProtection="1">
      <alignment horizontal="center" vertical="center" shrinkToFit="1"/>
    </xf>
    <xf numFmtId="0" fontId="4" fillId="0" borderId="278" xfId="0" applyFont="1" applyFill="1" applyBorder="1" applyAlignment="1" applyProtection="1">
      <alignment horizontal="center" vertical="center" shrinkToFit="1"/>
    </xf>
    <xf numFmtId="0" fontId="54" fillId="0" borderId="4" xfId="0" applyFont="1" applyFill="1" applyBorder="1" applyAlignment="1" applyProtection="1">
      <alignment horizontal="center" vertical="center"/>
    </xf>
    <xf numFmtId="0" fontId="55" fillId="0" borderId="4" xfId="0" applyFont="1" applyFill="1" applyBorder="1" applyAlignment="1" applyProtection="1">
      <alignment horizontal="center" vertical="center"/>
    </xf>
    <xf numFmtId="0" fontId="55" fillId="0" borderId="5" xfId="0" applyFont="1" applyFill="1" applyBorder="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4"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5" xfId="0" applyFont="1" applyBorder="1" applyAlignment="1" applyProtection="1">
      <alignment horizontal="center" vertical="center"/>
    </xf>
    <xf numFmtId="0" fontId="54" fillId="0" borderId="18" xfId="0" applyFont="1" applyFill="1" applyBorder="1" applyAlignment="1" applyProtection="1">
      <alignment horizontal="right" vertical="center" shrinkToFit="1"/>
    </xf>
    <xf numFmtId="0" fontId="55" fillId="0" borderId="13" xfId="0" applyFont="1" applyFill="1" applyBorder="1" applyAlignment="1" applyProtection="1">
      <alignment horizontal="right" vertical="center" shrinkToFit="1"/>
    </xf>
    <xf numFmtId="0" fontId="54" fillId="0" borderId="168" xfId="0" applyFont="1" applyFill="1" applyBorder="1" applyAlignment="1" applyProtection="1">
      <alignment horizontal="right" vertical="center" shrinkToFit="1"/>
    </xf>
    <xf numFmtId="0" fontId="55" fillId="0" borderId="170" xfId="0" applyFont="1" applyFill="1" applyBorder="1" applyAlignment="1" applyProtection="1">
      <alignment horizontal="right" vertical="center" shrinkToFit="1"/>
    </xf>
    <xf numFmtId="0" fontId="54" fillId="0" borderId="4" xfId="0" applyFont="1" applyFill="1" applyBorder="1" applyAlignment="1" applyProtection="1">
      <alignment horizontal="right" vertical="center" shrinkToFit="1"/>
    </xf>
    <xf numFmtId="0" fontId="55" fillId="0" borderId="5" xfId="0" applyFont="1" applyFill="1" applyBorder="1" applyAlignment="1" applyProtection="1">
      <alignment horizontal="right" vertical="center" shrinkToFit="1"/>
    </xf>
    <xf numFmtId="0" fontId="54" fillId="0" borderId="214" xfId="0" applyFont="1" applyFill="1" applyBorder="1" applyAlignment="1" applyProtection="1">
      <alignment horizontal="right" vertical="center" shrinkToFit="1"/>
    </xf>
    <xf numFmtId="0" fontId="55" fillId="0" borderId="215" xfId="0" applyFont="1" applyFill="1" applyBorder="1" applyAlignment="1" applyProtection="1">
      <alignment horizontal="right" vertical="center" shrinkToFit="1"/>
    </xf>
    <xf numFmtId="0" fontId="54" fillId="0" borderId="209" xfId="0" applyFont="1" applyFill="1" applyBorder="1" applyAlignment="1" applyProtection="1">
      <alignment horizontal="right" vertical="center" shrinkToFit="1"/>
    </xf>
    <xf numFmtId="0" fontId="55" fillId="0" borderId="210" xfId="0" applyFont="1" applyFill="1" applyBorder="1" applyAlignment="1" applyProtection="1">
      <alignment horizontal="right" vertical="center" shrinkToFit="1"/>
    </xf>
    <xf numFmtId="0" fontId="54" fillId="0" borderId="140" xfId="0" applyFont="1" applyFill="1" applyBorder="1" applyAlignment="1" applyProtection="1">
      <alignment horizontal="right" vertical="center" shrinkToFit="1"/>
    </xf>
    <xf numFmtId="0" fontId="55" fillId="0" borderId="143" xfId="0" applyFont="1" applyFill="1" applyBorder="1" applyAlignment="1" applyProtection="1">
      <alignment horizontal="right" vertical="center" shrinkToFit="1"/>
    </xf>
    <xf numFmtId="0" fontId="54" fillId="0" borderId="11" xfId="0" applyFont="1" applyFill="1" applyBorder="1" applyAlignment="1" applyProtection="1">
      <alignment horizontal="right" vertical="center" shrinkToFit="1"/>
    </xf>
    <xf numFmtId="0" fontId="55" fillId="0" borderId="18" xfId="0" applyFont="1" applyFill="1" applyBorder="1" applyAlignment="1" applyProtection="1">
      <alignment horizontal="right" vertical="center" shrinkToFit="1"/>
    </xf>
    <xf numFmtId="0" fontId="54" fillId="0" borderId="171" xfId="0" applyFont="1" applyFill="1" applyBorder="1" applyAlignment="1" applyProtection="1">
      <alignment horizontal="right" vertical="center" shrinkToFit="1"/>
    </xf>
    <xf numFmtId="0" fontId="55" fillId="0" borderId="168" xfId="0" applyFont="1" applyFill="1" applyBorder="1" applyAlignment="1" applyProtection="1">
      <alignment horizontal="right" vertical="center" shrinkToFit="1"/>
    </xf>
    <xf numFmtId="0" fontId="54" fillId="0" borderId="9" xfId="0" applyFont="1" applyFill="1" applyBorder="1" applyAlignment="1" applyProtection="1">
      <alignment horizontal="right" vertical="center" shrinkToFit="1"/>
    </xf>
    <xf numFmtId="0" fontId="55" fillId="0" borderId="4" xfId="0" applyFont="1" applyFill="1" applyBorder="1" applyAlignment="1" applyProtection="1">
      <alignment horizontal="right" vertical="center" shrinkToFit="1"/>
    </xf>
    <xf numFmtId="0" fontId="2" fillId="0" borderId="13" xfId="0" applyFont="1" applyFill="1" applyBorder="1" applyAlignment="1" applyProtection="1">
      <alignment horizontal="center" vertical="center" shrinkToFit="1"/>
    </xf>
    <xf numFmtId="0" fontId="2" fillId="0" borderId="15" xfId="0" applyFont="1" applyFill="1" applyBorder="1" applyAlignment="1" applyProtection="1">
      <alignment horizontal="center" vertical="center" shrinkToFit="1"/>
    </xf>
    <xf numFmtId="0" fontId="54" fillId="0" borderId="187" xfId="0" applyFont="1" applyFill="1" applyBorder="1" applyAlignment="1" applyProtection="1">
      <alignment horizontal="right" vertical="center" shrinkToFit="1"/>
    </xf>
    <xf numFmtId="0" fontId="55" fillId="0" borderId="189" xfId="0" applyFont="1" applyFill="1" applyBorder="1" applyAlignment="1" applyProtection="1">
      <alignment horizontal="right" vertical="center" shrinkToFit="1"/>
    </xf>
    <xf numFmtId="0" fontId="54" fillId="0" borderId="175" xfId="0" applyFont="1" applyFill="1" applyBorder="1" applyAlignment="1" applyProtection="1">
      <alignment horizontal="right" vertical="center" shrinkToFit="1"/>
    </xf>
    <xf numFmtId="0" fontId="55" fillId="0" borderId="173" xfId="0" applyFont="1" applyFill="1" applyBorder="1" applyAlignment="1" applyProtection="1">
      <alignment horizontal="right" vertical="center" shrinkToFit="1"/>
    </xf>
    <xf numFmtId="0" fontId="54" fillId="0" borderId="173" xfId="0" applyFont="1" applyFill="1" applyBorder="1" applyAlignment="1" applyProtection="1">
      <alignment horizontal="right" vertical="center" shrinkToFit="1"/>
    </xf>
    <xf numFmtId="0" fontId="55" fillId="0" borderId="174" xfId="0" applyFont="1" applyFill="1" applyBorder="1" applyAlignment="1" applyProtection="1">
      <alignment horizontal="right" vertical="center" shrinkToFit="1"/>
    </xf>
    <xf numFmtId="0" fontId="54" fillId="0" borderId="130" xfId="0" applyFont="1" applyFill="1" applyBorder="1" applyAlignment="1" applyProtection="1">
      <alignment horizontal="right" vertical="center" shrinkToFit="1"/>
    </xf>
    <xf numFmtId="0" fontId="55" fillId="0" borderId="136" xfId="0" applyFont="1" applyFill="1" applyBorder="1" applyAlignment="1" applyProtection="1">
      <alignment horizontal="right" vertical="center" shrinkToFit="1"/>
    </xf>
    <xf numFmtId="0" fontId="54" fillId="0" borderId="207" xfId="0" applyFont="1" applyFill="1" applyBorder="1" applyAlignment="1" applyProtection="1">
      <alignment horizontal="right" vertical="center" shrinkToFit="1"/>
    </xf>
    <xf numFmtId="0" fontId="55" fillId="0" borderId="208" xfId="0" applyFont="1" applyFill="1" applyBorder="1" applyAlignment="1" applyProtection="1">
      <alignment horizontal="right" vertical="center" shrinkToFit="1"/>
    </xf>
    <xf numFmtId="0" fontId="54" fillId="0" borderId="212" xfId="0" applyFont="1" applyFill="1" applyBorder="1" applyAlignment="1" applyProtection="1">
      <alignment horizontal="right" vertical="center" shrinkToFit="1"/>
    </xf>
    <xf numFmtId="0" fontId="55" fillId="0" borderId="213" xfId="0" applyFont="1" applyFill="1" applyBorder="1" applyAlignment="1" applyProtection="1">
      <alignment horizontal="right" vertical="center" shrinkToFit="1"/>
    </xf>
    <xf numFmtId="0" fontId="54" fillId="0" borderId="189" xfId="0" applyFont="1" applyFill="1" applyBorder="1" applyAlignment="1" applyProtection="1">
      <alignment horizontal="right" vertical="center" shrinkToFit="1"/>
    </xf>
    <xf numFmtId="0" fontId="55" fillId="0" borderId="192" xfId="0" applyFont="1" applyFill="1" applyBorder="1" applyAlignment="1" applyProtection="1">
      <alignment horizontal="right" vertical="center" shrinkToFit="1"/>
    </xf>
    <xf numFmtId="0" fontId="4" fillId="2" borderId="7"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0" fillId="2" borderId="27" xfId="0" applyFill="1" applyBorder="1" applyAlignment="1" applyProtection="1">
      <alignment horizontal="center" vertical="center"/>
    </xf>
    <xf numFmtId="0" fontId="0" fillId="2" borderId="30" xfId="0"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54" fillId="0" borderId="37" xfId="0" applyFont="1" applyFill="1" applyBorder="1" applyAlignment="1" applyProtection="1">
      <alignment horizontal="center" vertical="center" shrinkToFit="1"/>
    </xf>
    <xf numFmtId="0" fontId="54" fillId="0" borderId="57" xfId="0" applyFont="1" applyFill="1" applyBorder="1" applyAlignment="1" applyProtection="1">
      <alignment horizontal="center" vertical="center" shrinkToFit="1"/>
    </xf>
    <xf numFmtId="0" fontId="0" fillId="0" borderId="3" xfId="0" applyFill="1" applyBorder="1" applyAlignment="1" applyProtection="1">
      <alignment horizontal="center" vertical="center" shrinkToFit="1"/>
    </xf>
    <xf numFmtId="0" fontId="54" fillId="0" borderId="17" xfId="0" applyFont="1" applyFill="1" applyBorder="1" applyAlignment="1" applyProtection="1">
      <alignment horizontal="center" vertical="center"/>
    </xf>
    <xf numFmtId="0" fontId="4" fillId="16" borderId="6" xfId="0" applyFont="1" applyFill="1" applyBorder="1" applyAlignment="1" applyProtection="1">
      <alignment horizontal="left" vertical="center" shrinkToFit="1"/>
      <protection locked="0"/>
    </xf>
    <xf numFmtId="49" fontId="4" fillId="16" borderId="36" xfId="0" applyNumberFormat="1" applyFont="1" applyFill="1" applyBorder="1" applyAlignment="1" applyProtection="1">
      <alignment horizontal="center" vertical="center" shrinkToFit="1"/>
      <protection locked="0"/>
    </xf>
    <xf numFmtId="49" fontId="4" fillId="16" borderId="41" xfId="0" applyNumberFormat="1" applyFont="1" applyFill="1" applyBorder="1" applyAlignment="1" applyProtection="1">
      <alignment horizontal="center" vertical="center" shrinkToFit="1"/>
      <protection locked="0"/>
    </xf>
    <xf numFmtId="49" fontId="4" fillId="16" borderId="42" xfId="0" applyNumberFormat="1" applyFont="1" applyFill="1" applyBorder="1" applyAlignment="1" applyProtection="1">
      <alignment horizontal="center" vertical="center" shrinkToFit="1"/>
      <protection locked="0"/>
    </xf>
    <xf numFmtId="0" fontId="54" fillId="0" borderId="9" xfId="0" applyFont="1" applyFill="1" applyBorder="1" applyAlignment="1" applyProtection="1">
      <alignment horizontal="center" vertical="center"/>
    </xf>
    <xf numFmtId="0" fontId="5" fillId="0" borderId="144" xfId="0" applyFont="1" applyFill="1" applyBorder="1" applyAlignment="1" applyProtection="1">
      <alignment horizontal="center" vertical="center"/>
    </xf>
    <xf numFmtId="0" fontId="5" fillId="0" borderId="139" xfId="0" applyFont="1" applyBorder="1" applyAlignment="1" applyProtection="1">
      <alignment horizontal="center" vertical="center"/>
    </xf>
    <xf numFmtId="0" fontId="5" fillId="0" borderId="141" xfId="0" applyFont="1" applyBorder="1" applyAlignment="1" applyProtection="1">
      <alignment horizontal="center" vertical="center"/>
    </xf>
    <xf numFmtId="0" fontId="5" fillId="0" borderId="142" xfId="0" applyFont="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3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33" xfId="0" applyFont="1" applyFill="1" applyBorder="1" applyAlignment="1" applyProtection="1">
      <alignment horizontal="center" vertical="center"/>
    </xf>
    <xf numFmtId="0" fontId="2" fillId="0" borderId="13" xfId="0" applyFont="1" applyFill="1" applyBorder="1" applyAlignment="1" applyProtection="1">
      <alignment horizontal="center" vertical="center" wrapText="1" shrinkToFit="1"/>
    </xf>
    <xf numFmtId="0" fontId="2" fillId="0" borderId="14" xfId="0" applyFont="1" applyFill="1" applyBorder="1" applyAlignment="1" applyProtection="1">
      <alignment horizontal="center" vertical="center" shrinkToFit="1"/>
    </xf>
    <xf numFmtId="0" fontId="2" fillId="0" borderId="27" xfId="0" applyFont="1" applyFill="1" applyBorder="1" applyAlignment="1" applyProtection="1">
      <alignment horizontal="center" vertical="center" shrinkToFit="1"/>
    </xf>
    <xf numFmtId="0" fontId="2" fillId="0" borderId="0" xfId="0" applyFont="1" applyFill="1" applyBorder="1" applyAlignment="1" applyProtection="1">
      <alignment horizontal="center" vertical="center" shrinkToFit="1"/>
    </xf>
    <xf numFmtId="0" fontId="2" fillId="0" borderId="30" xfId="0" applyFont="1" applyFill="1" applyBorder="1" applyAlignment="1" applyProtection="1">
      <alignment horizontal="center" vertical="center" shrinkToFit="1"/>
    </xf>
    <xf numFmtId="0" fontId="2" fillId="0" borderId="11" xfId="0" applyFont="1" applyFill="1" applyBorder="1" applyAlignment="1" applyProtection="1">
      <alignment horizontal="center" vertical="center" shrinkToFit="1"/>
    </xf>
    <xf numFmtId="0" fontId="2" fillId="0" borderId="16" xfId="0" applyFont="1" applyFill="1" applyBorder="1" applyAlignment="1" applyProtection="1">
      <alignment horizontal="center" vertical="center" shrinkToFit="1"/>
    </xf>
    <xf numFmtId="0" fontId="2" fillId="0" borderId="33" xfId="0" applyFont="1" applyFill="1" applyBorder="1" applyAlignment="1" applyProtection="1">
      <alignment horizontal="center" vertical="center" shrinkToFit="1"/>
    </xf>
    <xf numFmtId="0" fontId="2" fillId="0" borderId="139" xfId="0" applyFont="1" applyFill="1" applyBorder="1" applyAlignment="1" applyProtection="1">
      <alignment horizontal="center" vertical="center"/>
    </xf>
    <xf numFmtId="0" fontId="27" fillId="0" borderId="139" xfId="0" applyFont="1" applyFill="1" applyBorder="1" applyAlignment="1" applyProtection="1">
      <alignment horizontal="center" vertical="center"/>
    </xf>
    <xf numFmtId="0" fontId="27" fillId="0" borderId="142" xfId="0" applyFont="1" applyFill="1" applyBorder="1" applyAlignment="1" applyProtection="1">
      <alignment horizontal="center" vertical="center"/>
    </xf>
    <xf numFmtId="0" fontId="69" fillId="19" borderId="18" xfId="0" applyFont="1" applyFill="1" applyBorder="1" applyAlignment="1" applyProtection="1">
      <alignment horizontal="center" vertical="center"/>
    </xf>
    <xf numFmtId="0" fontId="69" fillId="19" borderId="16" xfId="0" applyFont="1" applyFill="1" applyBorder="1" applyAlignment="1" applyProtection="1">
      <alignment horizontal="center" vertical="center"/>
    </xf>
    <xf numFmtId="0" fontId="70" fillId="19" borderId="16" xfId="0" applyFont="1" applyFill="1" applyBorder="1" applyAlignment="1" applyProtection="1">
      <alignment horizontal="center" vertical="center"/>
    </xf>
    <xf numFmtId="0" fontId="70" fillId="19" borderId="33" xfId="0" applyFont="1" applyFill="1" applyBorder="1" applyAlignment="1" applyProtection="1">
      <alignment horizontal="center" vertical="center"/>
    </xf>
    <xf numFmtId="0" fontId="4" fillId="0" borderId="9"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7" xfId="0" applyFont="1" applyFill="1" applyBorder="1" applyAlignment="1" applyProtection="1">
      <alignment horizontal="center" vertical="center" shrinkToFit="1"/>
    </xf>
    <xf numFmtId="0" fontId="4" fillId="0" borderId="8" xfId="0" applyFont="1" applyFill="1" applyBorder="1" applyAlignment="1" applyProtection="1">
      <alignment horizontal="center" vertical="center" shrinkToFit="1"/>
    </xf>
    <xf numFmtId="0" fontId="4" fillId="2" borderId="4" xfId="0" applyFont="1" applyFill="1" applyBorder="1" applyAlignment="1" applyProtection="1">
      <alignment horizontal="center" vertical="center"/>
    </xf>
    <xf numFmtId="0" fontId="4" fillId="2" borderId="276" xfId="0" applyFont="1" applyFill="1" applyBorder="1" applyAlignment="1" applyProtection="1">
      <alignment horizontal="center" vertical="center"/>
    </xf>
    <xf numFmtId="0" fontId="4" fillId="2" borderId="119" xfId="0" applyFont="1" applyFill="1" applyBorder="1" applyAlignment="1" applyProtection="1">
      <alignment horizontal="center" vertical="center" shrinkToFit="1"/>
    </xf>
    <xf numFmtId="0" fontId="0" fillId="2" borderId="119" xfId="0" applyFill="1" applyBorder="1" applyAlignment="1" applyProtection="1">
      <alignment horizontal="center" vertical="center" shrinkToFit="1"/>
    </xf>
    <xf numFmtId="0" fontId="4" fillId="2" borderId="12" xfId="0" applyFont="1" applyFill="1" applyBorder="1" applyAlignment="1" applyProtection="1">
      <alignment horizontal="center" vertical="center"/>
    </xf>
    <xf numFmtId="0" fontId="4" fillId="2" borderId="21" xfId="0" applyFont="1" applyFill="1" applyBorder="1" applyAlignment="1" applyProtection="1">
      <alignment horizontal="center" vertical="center"/>
    </xf>
    <xf numFmtId="0" fontId="4" fillId="0" borderId="35"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30" xfId="0" applyFill="1" applyBorder="1" applyAlignment="1" applyProtection="1">
      <alignment horizontal="center" vertical="center"/>
    </xf>
    <xf numFmtId="0" fontId="0" fillId="0" borderId="11" xfId="0" applyBorder="1" applyAlignment="1" applyProtection="1">
      <alignment horizontal="center" vertical="center"/>
    </xf>
    <xf numFmtId="0" fontId="0" fillId="0" borderId="33" xfId="0" applyBorder="1" applyAlignment="1" applyProtection="1">
      <alignment horizontal="center" vertical="center"/>
    </xf>
    <xf numFmtId="0" fontId="4" fillId="0" borderId="4" xfId="0" applyFont="1" applyBorder="1" applyAlignment="1" applyProtection="1">
      <alignment horizontal="center" vertical="center"/>
    </xf>
    <xf numFmtId="0" fontId="4" fillId="2" borderId="35" xfId="0" applyFont="1" applyFill="1" applyBorder="1" applyAlignment="1" applyProtection="1">
      <alignment horizontal="center" vertical="center"/>
    </xf>
    <xf numFmtId="0" fontId="4" fillId="2" borderId="20" xfId="0" applyFont="1" applyFill="1" applyBorder="1" applyAlignment="1" applyProtection="1">
      <alignment horizontal="center" vertical="center"/>
    </xf>
    <xf numFmtId="0" fontId="4" fillId="0" borderId="18" xfId="0" applyFont="1" applyBorder="1" applyAlignment="1" applyProtection="1">
      <alignment horizontal="center" vertical="center"/>
    </xf>
    <xf numFmtId="0" fontId="15" fillId="0" borderId="18" xfId="0" applyFont="1" applyFill="1" applyBorder="1" applyAlignment="1" applyProtection="1">
      <alignment horizontal="center" vertical="center" shrinkToFit="1"/>
    </xf>
    <xf numFmtId="0" fontId="15" fillId="0" borderId="43" xfId="0" applyFont="1" applyFill="1" applyBorder="1" applyAlignment="1" applyProtection="1">
      <alignment horizontal="center" vertical="center" shrinkToFit="1"/>
    </xf>
    <xf numFmtId="0" fontId="15" fillId="0" borderId="22" xfId="0" applyFont="1" applyFill="1" applyBorder="1" applyAlignment="1" applyProtection="1">
      <alignment horizontal="center" vertical="center" shrinkToFit="1"/>
    </xf>
    <xf numFmtId="0" fontId="54" fillId="0" borderId="25" xfId="0" applyFont="1" applyFill="1" applyBorder="1" applyAlignment="1" applyProtection="1">
      <alignment horizontal="center" vertical="center"/>
    </xf>
    <xf numFmtId="0" fontId="0" fillId="0" borderId="10" xfId="0" applyFill="1" applyBorder="1" applyAlignment="1" applyProtection="1">
      <alignment horizontal="center" vertical="center" shrinkToFit="1"/>
    </xf>
    <xf numFmtId="0" fontId="11" fillId="0" borderId="62" xfId="0" applyFont="1" applyFill="1" applyBorder="1" applyAlignment="1" applyProtection="1">
      <alignment horizontal="center" vertical="center" shrinkToFit="1"/>
    </xf>
    <xf numFmtId="0" fontId="0" fillId="0" borderId="19" xfId="0" applyFill="1" applyBorder="1" applyAlignment="1" applyProtection="1">
      <alignment horizontal="center" vertical="center" shrinkToFit="1"/>
    </xf>
    <xf numFmtId="0" fontId="4" fillId="0" borderId="295" xfId="0" applyFont="1" applyFill="1" applyBorder="1" applyAlignment="1" applyProtection="1">
      <alignment horizontal="center" vertical="center" shrinkToFit="1"/>
    </xf>
    <xf numFmtId="0" fontId="4" fillId="0" borderId="296" xfId="0" applyFont="1" applyFill="1" applyBorder="1" applyAlignment="1" applyProtection="1">
      <alignment horizontal="center" vertical="center" shrinkToFit="1"/>
    </xf>
    <xf numFmtId="0" fontId="10" fillId="0" borderId="0" xfId="0" applyFont="1" applyFill="1" applyBorder="1" applyAlignment="1" applyProtection="1">
      <alignment horizontal="center" vertical="center"/>
    </xf>
    <xf numFmtId="0" fontId="0" fillId="0" borderId="8" xfId="0" applyFill="1" applyBorder="1" applyAlignment="1" applyProtection="1">
      <alignment horizontal="center" vertical="center" shrinkToFit="1"/>
    </xf>
    <xf numFmtId="0" fontId="4" fillId="0" borderId="5" xfId="0" applyFont="1" applyFill="1" applyBorder="1" applyAlignment="1" applyProtection="1">
      <alignment horizontal="center" vertical="center" textRotation="255"/>
    </xf>
    <xf numFmtId="0" fontId="4" fillId="0" borderId="8" xfId="0" applyFont="1" applyFill="1" applyBorder="1" applyAlignment="1" applyProtection="1">
      <alignment horizontal="center" vertical="center" textRotation="255"/>
    </xf>
    <xf numFmtId="0" fontId="4" fillId="0" borderId="9" xfId="0" applyFont="1" applyFill="1" applyBorder="1" applyAlignment="1" applyProtection="1">
      <alignment horizontal="center" vertical="center" textRotation="255"/>
    </xf>
    <xf numFmtId="0" fontId="2" fillId="0" borderId="276" xfId="0" applyFont="1" applyFill="1" applyBorder="1" applyAlignment="1" applyProtection="1">
      <alignment horizontal="center" vertical="center" shrinkToFit="1"/>
    </xf>
    <xf numFmtId="0" fontId="69" fillId="19" borderId="13" xfId="0" applyFont="1" applyFill="1" applyBorder="1" applyAlignment="1" applyProtection="1">
      <alignment horizontal="center" vertical="center"/>
    </xf>
    <xf numFmtId="0" fontId="70" fillId="19" borderId="15" xfId="0" applyFont="1" applyFill="1" applyBorder="1" applyAlignment="1" applyProtection="1">
      <alignment horizontal="center" vertical="center"/>
    </xf>
    <xf numFmtId="0" fontId="70" fillId="19" borderId="14" xfId="0" applyFont="1" applyFill="1" applyBorder="1" applyAlignment="1" applyProtection="1">
      <alignment horizontal="center" vertical="center"/>
    </xf>
    <xf numFmtId="49" fontId="4" fillId="16" borderId="12" xfId="0" applyNumberFormat="1" applyFont="1" applyFill="1" applyBorder="1" applyAlignment="1" applyProtection="1">
      <alignment horizontal="center" vertical="center" shrinkToFit="1"/>
      <protection locked="0"/>
    </xf>
    <xf numFmtId="49" fontId="4" fillId="16" borderId="53" xfId="0" applyNumberFormat="1" applyFont="1" applyFill="1" applyBorder="1" applyAlignment="1" applyProtection="1">
      <alignment horizontal="center" vertical="center" shrinkToFit="1"/>
      <protection locked="0"/>
    </xf>
    <xf numFmtId="49" fontId="4" fillId="16" borderId="21" xfId="0" applyNumberFormat="1" applyFont="1" applyFill="1" applyBorder="1" applyAlignment="1" applyProtection="1">
      <alignment horizontal="center" vertical="center" shrinkToFit="1"/>
      <protection locked="0"/>
    </xf>
    <xf numFmtId="0" fontId="2" fillId="0" borderId="174" xfId="0" applyFont="1" applyFill="1" applyBorder="1" applyAlignment="1" applyProtection="1">
      <alignment horizontal="center" vertical="center"/>
    </xf>
    <xf numFmtId="0" fontId="2" fillId="0" borderId="175" xfId="0" applyFont="1" applyFill="1" applyBorder="1" applyAlignment="1" applyProtection="1">
      <alignment horizontal="center" vertical="center"/>
    </xf>
    <xf numFmtId="0" fontId="4" fillId="16" borderId="10" xfId="0" applyFont="1" applyFill="1" applyBorder="1" applyAlignment="1" applyProtection="1">
      <alignment horizontal="left" vertical="center" shrinkToFit="1"/>
      <protection locked="0"/>
    </xf>
    <xf numFmtId="0" fontId="0" fillId="0" borderId="22" xfId="0" applyFont="1" applyFill="1" applyBorder="1" applyAlignment="1" applyProtection="1">
      <alignment horizontal="center" vertical="center" shrinkToFit="1"/>
    </xf>
    <xf numFmtId="0" fontId="4" fillId="0" borderId="39" xfId="0" applyFont="1" applyFill="1" applyBorder="1" applyAlignment="1" applyProtection="1">
      <alignment horizontal="center" vertical="center" shrinkToFit="1"/>
    </xf>
    <xf numFmtId="0" fontId="0" fillId="0" borderId="23" xfId="0" applyFill="1" applyBorder="1" applyAlignment="1" applyProtection="1">
      <alignment horizontal="center" vertical="center" shrinkToFit="1"/>
    </xf>
    <xf numFmtId="0" fontId="5" fillId="0" borderId="27" xfId="0" applyFont="1" applyFill="1" applyBorder="1" applyAlignment="1" applyProtection="1">
      <alignment horizontal="center" vertical="center" wrapText="1"/>
    </xf>
    <xf numFmtId="0" fontId="5"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0" fillId="0" borderId="30" xfId="0" applyBorder="1" applyAlignment="1" applyProtection="1">
      <alignment horizontal="center" vertical="center"/>
    </xf>
    <xf numFmtId="0" fontId="0" fillId="0" borderId="16" xfId="0" applyBorder="1" applyAlignment="1" applyProtection="1">
      <alignment horizontal="center" vertical="center"/>
    </xf>
    <xf numFmtId="0" fontId="0" fillId="0" borderId="11" xfId="0" applyFill="1" applyBorder="1" applyAlignment="1" applyProtection="1">
      <alignment horizontal="center" vertical="center"/>
    </xf>
    <xf numFmtId="0" fontId="0" fillId="0" borderId="16" xfId="0" applyFill="1" applyBorder="1" applyAlignment="1" applyProtection="1">
      <alignment horizontal="center" vertical="center"/>
    </xf>
    <xf numFmtId="0" fontId="0" fillId="0" borderId="33" xfId="0" applyFill="1" applyBorder="1" applyAlignment="1" applyProtection="1">
      <alignment horizontal="center" vertical="center"/>
    </xf>
    <xf numFmtId="0" fontId="4" fillId="0" borderId="60" xfId="0" applyFont="1" applyFill="1" applyBorder="1" applyAlignment="1" applyProtection="1">
      <alignment horizontal="center" vertical="center" textRotation="255" shrinkToFit="1"/>
    </xf>
    <xf numFmtId="0" fontId="4" fillId="0" borderId="61" xfId="0" applyFont="1" applyFill="1" applyBorder="1" applyAlignment="1" applyProtection="1">
      <alignment horizontal="center" vertical="center" textRotation="255" shrinkToFit="1"/>
    </xf>
    <xf numFmtId="0" fontId="11" fillId="0" borderId="52" xfId="0" applyFont="1" applyFill="1" applyBorder="1" applyAlignment="1" applyProtection="1">
      <alignment horizontal="center" vertical="center" shrinkToFit="1"/>
    </xf>
    <xf numFmtId="0" fontId="13" fillId="0" borderId="18" xfId="0" applyFont="1" applyFill="1" applyBorder="1" applyAlignment="1" applyProtection="1">
      <alignment horizontal="center" vertical="center" shrinkToFit="1"/>
    </xf>
    <xf numFmtId="0" fontId="69" fillId="19" borderId="284" xfId="0" applyFont="1" applyFill="1" applyBorder="1" applyAlignment="1" applyProtection="1">
      <alignment horizontal="center" vertical="center" shrinkToFit="1"/>
    </xf>
    <xf numFmtId="0" fontId="70" fillId="19" borderId="285" xfId="0" applyFont="1" applyFill="1" applyBorder="1" applyAlignment="1" applyProtection="1">
      <alignment horizontal="center" vertical="center" shrinkToFit="1"/>
    </xf>
    <xf numFmtId="0" fontId="70" fillId="19" borderId="286" xfId="0" applyFont="1" applyFill="1" applyBorder="1" applyAlignment="1" applyProtection="1">
      <alignment horizontal="center" vertical="center" shrinkToFit="1"/>
    </xf>
    <xf numFmtId="0" fontId="13" fillId="0" borderId="11" xfId="0" applyFont="1" applyFill="1" applyBorder="1" applyAlignment="1" applyProtection="1">
      <alignment horizontal="center" vertical="center" shrinkToFit="1"/>
    </xf>
    <xf numFmtId="0" fontId="13" fillId="0" borderId="16" xfId="0" applyFont="1" applyFill="1" applyBorder="1" applyAlignment="1" applyProtection="1">
      <alignment horizontal="center" vertical="center" shrinkToFit="1"/>
    </xf>
    <xf numFmtId="0" fontId="13" fillId="0" borderId="33" xfId="0" applyFont="1" applyFill="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33" xfId="0" applyFont="1" applyBorder="1" applyAlignment="1" applyProtection="1">
      <alignment horizontal="center" vertical="center" shrinkToFit="1"/>
    </xf>
    <xf numFmtId="0" fontId="4" fillId="0" borderId="13" xfId="0" applyFont="1" applyFill="1" applyBorder="1" applyAlignment="1" applyProtection="1">
      <alignment horizontal="center" vertical="center" wrapText="1" shrinkToFit="1"/>
    </xf>
    <xf numFmtId="0" fontId="4" fillId="0" borderId="15" xfId="0" applyFont="1" applyFill="1" applyBorder="1" applyAlignment="1" applyProtection="1">
      <alignment horizontal="center" vertical="center" wrapText="1" shrinkToFit="1"/>
    </xf>
    <xf numFmtId="0" fontId="4" fillId="0" borderId="14" xfId="0" applyFont="1" applyFill="1" applyBorder="1" applyAlignment="1" applyProtection="1">
      <alignment horizontal="center" vertical="center" wrapText="1" shrinkToFit="1"/>
    </xf>
    <xf numFmtId="0" fontId="4" fillId="0" borderId="60" xfId="0" applyFont="1" applyFill="1" applyBorder="1" applyAlignment="1" applyProtection="1">
      <alignment horizontal="center" vertical="center" textRotation="255"/>
    </xf>
    <xf numFmtId="0" fontId="4" fillId="0" borderId="172" xfId="0" applyFont="1" applyFill="1" applyBorder="1" applyAlignment="1" applyProtection="1">
      <alignment horizontal="center" vertical="center" textRotation="255"/>
    </xf>
    <xf numFmtId="0" fontId="11" fillId="0" borderId="58" xfId="0" applyFont="1" applyFill="1" applyBorder="1" applyAlignment="1" applyProtection="1">
      <alignment horizontal="center" vertical="center" shrinkToFit="1"/>
    </xf>
    <xf numFmtId="0" fontId="11" fillId="0" borderId="20" xfId="0" applyFont="1" applyFill="1" applyBorder="1" applyAlignment="1" applyProtection="1">
      <alignment horizontal="center" vertical="center" shrinkToFit="1"/>
    </xf>
    <xf numFmtId="0" fontId="11" fillId="0" borderId="176" xfId="0" applyFont="1" applyFill="1" applyBorder="1" applyAlignment="1" applyProtection="1">
      <alignment horizontal="center" vertical="center" shrinkToFit="1"/>
    </xf>
    <xf numFmtId="0" fontId="11" fillId="0" borderId="21" xfId="0" applyFont="1" applyFill="1" applyBorder="1" applyAlignment="1" applyProtection="1">
      <alignment horizontal="center" vertical="center" shrinkToFit="1"/>
    </xf>
    <xf numFmtId="0" fontId="13" fillId="0" borderId="43" xfId="0" applyFont="1" applyFill="1" applyBorder="1" applyAlignment="1" applyProtection="1">
      <alignment horizontal="center" vertical="center" shrinkToFit="1"/>
    </xf>
    <xf numFmtId="0" fontId="13" fillId="0" borderId="22" xfId="0" applyFont="1" applyFill="1" applyBorder="1" applyAlignment="1" applyProtection="1">
      <alignment horizontal="center" vertical="center" shrinkToFit="1"/>
    </xf>
    <xf numFmtId="0" fontId="13" fillId="0" borderId="27" xfId="0" applyFont="1" applyFill="1" applyBorder="1" applyAlignment="1" applyProtection="1">
      <alignment horizontal="center" vertical="center" shrinkToFit="1"/>
    </xf>
    <xf numFmtId="0" fontId="13" fillId="0" borderId="0" xfId="0" applyFont="1" applyFill="1" applyBorder="1" applyAlignment="1" applyProtection="1">
      <alignment horizontal="center" vertical="center" shrinkToFit="1"/>
    </xf>
    <xf numFmtId="0" fontId="13" fillId="0" borderId="30" xfId="0" applyFont="1" applyFill="1" applyBorder="1" applyAlignment="1" applyProtection="1">
      <alignment horizontal="center" vertical="center" shrinkToFit="1"/>
    </xf>
    <xf numFmtId="0" fontId="13" fillId="0" borderId="4" xfId="0" applyFont="1" applyFill="1" applyBorder="1" applyAlignment="1" applyProtection="1">
      <alignment horizontal="center" vertical="center" shrinkToFit="1"/>
    </xf>
    <xf numFmtId="0" fontId="4" fillId="20" borderId="276" xfId="0" applyFont="1" applyFill="1" applyBorder="1" applyAlignment="1" applyProtection="1">
      <alignment horizontal="center" vertical="center" shrinkToFit="1"/>
    </xf>
    <xf numFmtId="0" fontId="4" fillId="20" borderId="276" xfId="0" applyFont="1" applyFill="1" applyBorder="1" applyAlignment="1" applyProtection="1">
      <alignment horizontal="center" vertical="center"/>
    </xf>
    <xf numFmtId="0" fontId="6" fillId="0" borderId="13" xfId="0" applyFont="1" applyFill="1" applyBorder="1" applyAlignment="1" applyProtection="1">
      <alignment horizontal="center" vertical="center" wrapText="1" shrinkToFit="1"/>
    </xf>
    <xf numFmtId="0" fontId="6" fillId="0" borderId="15" xfId="0" applyFont="1" applyFill="1" applyBorder="1" applyAlignment="1" applyProtection="1">
      <alignment horizontal="center" vertical="center" shrinkToFit="1"/>
    </xf>
    <xf numFmtId="0" fontId="6" fillId="0" borderId="14" xfId="0" applyFont="1" applyFill="1" applyBorder="1" applyAlignment="1" applyProtection="1">
      <alignment horizontal="center" vertical="center" shrinkToFit="1"/>
    </xf>
    <xf numFmtId="0" fontId="6" fillId="0" borderId="27"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shrinkToFit="1"/>
    </xf>
    <xf numFmtId="0" fontId="6" fillId="0" borderId="30" xfId="0" applyFont="1" applyFill="1" applyBorder="1" applyAlignment="1" applyProtection="1">
      <alignment horizontal="center" vertical="center" shrinkToFit="1"/>
    </xf>
    <xf numFmtId="0" fontId="6" fillId="0" borderId="11" xfId="0" applyFont="1" applyFill="1" applyBorder="1" applyAlignment="1" applyProtection="1">
      <alignment horizontal="center" vertical="center" shrinkToFit="1"/>
    </xf>
    <xf numFmtId="0" fontId="6" fillId="0" borderId="16" xfId="0" applyFont="1" applyFill="1" applyBorder="1" applyAlignment="1" applyProtection="1">
      <alignment horizontal="center" vertical="center" shrinkToFit="1"/>
    </xf>
    <xf numFmtId="0" fontId="6" fillId="0" borderId="33" xfId="0" applyFont="1" applyFill="1" applyBorder="1" applyAlignment="1" applyProtection="1">
      <alignment horizontal="center" vertical="center" shrinkToFit="1"/>
    </xf>
    <xf numFmtId="0" fontId="6" fillId="0" borderId="15" xfId="0" applyFont="1" applyFill="1" applyBorder="1" applyAlignment="1" applyProtection="1">
      <alignment horizontal="center" vertical="center" wrapText="1" shrinkToFit="1"/>
    </xf>
    <xf numFmtId="0" fontId="6" fillId="0" borderId="14" xfId="0" applyFont="1" applyFill="1" applyBorder="1" applyAlignment="1" applyProtection="1">
      <alignment horizontal="center" vertical="center" wrapText="1" shrinkToFit="1"/>
    </xf>
    <xf numFmtId="0" fontId="6" fillId="0" borderId="27" xfId="0" applyFont="1" applyFill="1" applyBorder="1" applyAlignment="1" applyProtection="1">
      <alignment horizontal="center" vertical="center" wrapText="1" shrinkToFit="1"/>
    </xf>
    <xf numFmtId="0" fontId="6" fillId="0" borderId="0" xfId="0" applyFont="1" applyFill="1" applyBorder="1" applyAlignment="1" applyProtection="1">
      <alignment horizontal="center" vertical="center" wrapText="1" shrinkToFit="1"/>
    </xf>
    <xf numFmtId="0" fontId="6" fillId="0" borderId="30" xfId="0" applyFont="1" applyFill="1" applyBorder="1" applyAlignment="1" applyProtection="1">
      <alignment horizontal="center" vertical="center" wrapText="1" shrinkToFit="1"/>
    </xf>
    <xf numFmtId="0" fontId="4" fillId="0" borderId="31" xfId="0" applyFont="1" applyFill="1" applyBorder="1" applyAlignment="1" applyProtection="1">
      <alignment horizontal="center" vertical="center" shrinkToFit="1"/>
    </xf>
    <xf numFmtId="0" fontId="4" fillId="0" borderId="44" xfId="0" applyFont="1" applyFill="1" applyBorder="1" applyAlignment="1" applyProtection="1">
      <alignment horizontal="center" vertical="center"/>
    </xf>
    <xf numFmtId="0" fontId="4" fillId="0" borderId="45" xfId="0" applyFont="1" applyFill="1" applyBorder="1" applyAlignment="1" applyProtection="1">
      <alignment horizontal="center" vertical="center"/>
    </xf>
    <xf numFmtId="0" fontId="4" fillId="0" borderId="29" xfId="0" applyFont="1" applyFill="1" applyBorder="1" applyAlignment="1" applyProtection="1">
      <alignment horizontal="center" vertical="center" shrinkToFit="1"/>
    </xf>
    <xf numFmtId="0" fontId="4" fillId="0" borderId="13" xfId="0" quotePrefix="1" applyFont="1" applyFill="1" applyBorder="1" applyAlignment="1" applyProtection="1">
      <alignment horizontal="center" vertical="center" shrinkToFit="1"/>
    </xf>
    <xf numFmtId="0" fontId="4" fillId="0" borderId="14" xfId="0" quotePrefix="1" applyFont="1" applyFill="1" applyBorder="1" applyAlignment="1" applyProtection="1">
      <alignment horizontal="center" vertical="center" shrinkToFit="1"/>
    </xf>
    <xf numFmtId="0" fontId="4" fillId="0" borderId="27" xfId="0" quotePrefix="1" applyFont="1" applyFill="1" applyBorder="1" applyAlignment="1" applyProtection="1">
      <alignment horizontal="center" vertical="center" shrinkToFit="1"/>
    </xf>
    <xf numFmtId="0" fontId="4" fillId="0" borderId="30" xfId="0" quotePrefix="1" applyFont="1" applyFill="1" applyBorder="1" applyAlignment="1" applyProtection="1">
      <alignment horizontal="center" vertical="center" shrinkToFit="1"/>
    </xf>
    <xf numFmtId="0" fontId="4" fillId="0" borderId="11" xfId="0" quotePrefix="1" applyFont="1" applyFill="1" applyBorder="1" applyAlignment="1" applyProtection="1">
      <alignment horizontal="center" vertical="center" shrinkToFit="1"/>
    </xf>
    <xf numFmtId="0" fontId="4" fillId="0" borderId="33" xfId="0" quotePrefix="1" applyFont="1" applyFill="1" applyBorder="1" applyAlignment="1" applyProtection="1">
      <alignment horizontal="center" vertical="center" shrinkToFit="1"/>
    </xf>
    <xf numFmtId="0" fontId="4" fillId="16" borderId="42" xfId="0" applyFont="1" applyFill="1" applyBorder="1" applyAlignment="1" applyProtection="1">
      <alignment vertical="center" shrinkToFit="1"/>
      <protection locked="0"/>
    </xf>
    <xf numFmtId="0" fontId="4" fillId="16" borderId="21" xfId="0" applyFont="1" applyFill="1" applyBorder="1" applyAlignment="1" applyProtection="1">
      <alignment vertical="center" shrinkToFit="1"/>
      <protection locked="0"/>
    </xf>
    <xf numFmtId="0" fontId="4" fillId="16" borderId="20" xfId="0" applyFont="1" applyFill="1" applyBorder="1" applyAlignment="1" applyProtection="1">
      <alignment vertical="center" shrinkToFit="1"/>
      <protection locked="0"/>
    </xf>
    <xf numFmtId="49" fontId="4" fillId="16" borderId="35" xfId="0" applyNumberFormat="1" applyFont="1" applyFill="1" applyBorder="1" applyAlignment="1" applyProtection="1">
      <alignment horizontal="center" vertical="center" shrinkToFit="1"/>
      <protection locked="0"/>
    </xf>
    <xf numFmtId="49" fontId="4" fillId="16" borderId="46" xfId="0" applyNumberFormat="1" applyFont="1" applyFill="1" applyBorder="1" applyAlignment="1" applyProtection="1">
      <alignment horizontal="center" vertical="center" shrinkToFit="1"/>
      <protection locked="0"/>
    </xf>
    <xf numFmtId="49" fontId="4" fillId="16" borderId="20" xfId="0" applyNumberFormat="1" applyFont="1" applyFill="1" applyBorder="1" applyAlignment="1" applyProtection="1">
      <alignment horizontal="center" vertical="center" shrinkToFit="1"/>
      <protection locked="0"/>
    </xf>
    <xf numFmtId="0" fontId="2" fillId="0" borderId="13"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33"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xf>
    <xf numFmtId="0" fontId="5" fillId="0" borderId="43"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0" fillId="0" borderId="15" xfId="0" applyBorder="1" applyAlignment="1" applyProtection="1">
      <alignment horizontal="center" vertical="center"/>
    </xf>
    <xf numFmtId="0" fontId="0" fillId="0" borderId="14" xfId="0" applyBorder="1" applyAlignment="1" applyProtection="1">
      <alignment horizontal="center" vertical="center"/>
    </xf>
    <xf numFmtId="0" fontId="4" fillId="0" borderId="128" xfId="0" applyFont="1" applyFill="1" applyBorder="1" applyAlignment="1" applyProtection="1">
      <alignment horizontal="center" vertical="center"/>
    </xf>
    <xf numFmtId="0" fontId="0" fillId="0" borderId="145" xfId="0" applyBorder="1" applyAlignment="1" applyProtection="1">
      <alignment horizontal="center" vertical="center"/>
    </xf>
    <xf numFmtId="0" fontId="0" fillId="0" borderId="129" xfId="0" applyBorder="1" applyAlignment="1" applyProtection="1">
      <alignment horizontal="center" vertical="center"/>
    </xf>
    <xf numFmtId="0" fontId="0" fillId="0" borderId="134" xfId="0" applyBorder="1" applyAlignment="1" applyProtection="1">
      <alignment horizontal="center" vertical="center"/>
    </xf>
    <xf numFmtId="0" fontId="0" fillId="0" borderId="151" xfId="0" applyBorder="1" applyAlignment="1" applyProtection="1">
      <alignment horizontal="center" vertical="center"/>
    </xf>
    <xf numFmtId="0" fontId="0" fillId="0" borderId="135" xfId="0" applyBorder="1" applyAlignment="1" applyProtection="1">
      <alignment horizontal="center" vertical="center"/>
    </xf>
    <xf numFmtId="0" fontId="4" fillId="2" borderId="146" xfId="0" applyFont="1" applyFill="1" applyBorder="1" applyAlignment="1" applyProtection="1">
      <alignment horizontal="center" vertical="center"/>
    </xf>
    <xf numFmtId="0" fontId="0" fillId="0" borderId="147" xfId="0" applyBorder="1" applyAlignment="1" applyProtection="1">
      <alignment horizontal="center" vertical="center"/>
    </xf>
    <xf numFmtId="0" fontId="0" fillId="0" borderId="148" xfId="0" applyBorder="1" applyAlignment="1" applyProtection="1">
      <alignment horizontal="center" vertical="center"/>
    </xf>
    <xf numFmtId="0" fontId="4" fillId="2" borderId="152" xfId="0" applyFont="1" applyFill="1" applyBorder="1" applyAlignment="1" applyProtection="1">
      <alignment horizontal="center" vertical="center"/>
    </xf>
    <xf numFmtId="0" fontId="4" fillId="2" borderId="154" xfId="0" applyFont="1" applyFill="1" applyBorder="1" applyAlignment="1" applyProtection="1">
      <alignment horizontal="center" vertical="center"/>
    </xf>
    <xf numFmtId="0" fontId="54" fillId="0" borderId="13" xfId="0" applyFont="1" applyFill="1" applyBorder="1" applyAlignment="1" applyProtection="1">
      <alignment horizontal="center" vertical="center"/>
    </xf>
    <xf numFmtId="0" fontId="52" fillId="0" borderId="14" xfId="0" applyFont="1" applyFill="1" applyBorder="1" applyAlignment="1" applyProtection="1">
      <alignment horizontal="center" vertical="center"/>
    </xf>
    <xf numFmtId="0" fontId="0" fillId="0" borderId="153" xfId="0" applyBorder="1" applyAlignment="1" applyProtection="1">
      <alignment horizontal="center" vertical="center"/>
    </xf>
    <xf numFmtId="0" fontId="0" fillId="0" borderId="154" xfId="0" applyBorder="1" applyAlignment="1" applyProtection="1">
      <alignment horizontal="center" vertical="center"/>
    </xf>
    <xf numFmtId="0" fontId="4" fillId="0" borderId="155" xfId="0" applyFont="1" applyFill="1" applyBorder="1" applyAlignment="1" applyProtection="1">
      <alignment horizontal="center" vertical="center"/>
    </xf>
    <xf numFmtId="0" fontId="0" fillId="0" borderId="156" xfId="0" applyFill="1" applyBorder="1" applyAlignment="1" applyProtection="1">
      <alignment horizontal="center" vertical="center"/>
    </xf>
    <xf numFmtId="0" fontId="4" fillId="2" borderId="148" xfId="0" applyFont="1" applyFill="1" applyBorder="1" applyAlignment="1" applyProtection="1">
      <alignment horizontal="center" vertical="center"/>
    </xf>
    <xf numFmtId="0" fontId="4" fillId="0" borderId="149" xfId="0" applyFont="1" applyFill="1" applyBorder="1" applyAlignment="1" applyProtection="1">
      <alignment horizontal="center" vertical="center"/>
    </xf>
    <xf numFmtId="0" fontId="0" fillId="0" borderId="150" xfId="0" applyFill="1" applyBorder="1" applyAlignment="1" applyProtection="1">
      <alignment horizontal="center" vertical="center"/>
    </xf>
    <xf numFmtId="0" fontId="0" fillId="0" borderId="21" xfId="0" applyFont="1" applyFill="1" applyBorder="1" applyAlignment="1" applyProtection="1">
      <alignment horizontal="center" vertical="center"/>
    </xf>
    <xf numFmtId="0" fontId="0" fillId="0" borderId="11" xfId="0"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0" fillId="0" borderId="33" xfId="0" applyFont="1" applyFill="1" applyBorder="1" applyAlignment="1" applyProtection="1">
      <alignment horizontal="center" vertical="center"/>
    </xf>
    <xf numFmtId="0" fontId="0" fillId="20" borderId="21" xfId="0" applyFont="1" applyFill="1" applyBorder="1" applyAlignment="1" applyProtection="1">
      <alignment horizontal="center" vertical="center"/>
    </xf>
    <xf numFmtId="0" fontId="0" fillId="0" borderId="42" xfId="0" applyFont="1" applyFill="1" applyBorder="1" applyAlignment="1" applyProtection="1">
      <alignment horizontal="center" vertical="center"/>
    </xf>
    <xf numFmtId="0" fontId="0" fillId="0" borderId="20" xfId="0" applyFont="1" applyFill="1" applyBorder="1" applyAlignment="1" applyProtection="1">
      <alignment horizontal="center" vertical="center"/>
    </xf>
    <xf numFmtId="0" fontId="0" fillId="0" borderId="41" xfId="0" applyFont="1" applyFill="1" applyBorder="1" applyAlignment="1" applyProtection="1">
      <alignment horizontal="center" vertical="center" shrinkToFit="1"/>
    </xf>
    <xf numFmtId="0" fontId="0" fillId="0" borderId="42"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0" fillId="0" borderId="16" xfId="0" applyFont="1" applyFill="1" applyBorder="1" applyAlignment="1" applyProtection="1">
      <alignment horizontal="center" vertical="center" shrinkToFit="1"/>
    </xf>
    <xf numFmtId="0" fontId="0" fillId="0" borderId="33" xfId="0" applyFont="1" applyFill="1" applyBorder="1" applyAlignment="1" applyProtection="1">
      <alignment horizontal="center" vertical="center" shrinkToFit="1"/>
    </xf>
    <xf numFmtId="0" fontId="4" fillId="20" borderId="13" xfId="0" applyFont="1" applyFill="1" applyBorder="1" applyAlignment="1" applyProtection="1">
      <alignment horizontal="center" vertical="center"/>
    </xf>
    <xf numFmtId="0" fontId="0" fillId="20" borderId="14" xfId="0" applyFont="1" applyFill="1" applyBorder="1" applyAlignment="1" applyProtection="1">
      <alignment horizontal="center" vertical="center"/>
    </xf>
    <xf numFmtId="0" fontId="0" fillId="0" borderId="53" xfId="0" applyFont="1" applyFill="1" applyBorder="1" applyAlignment="1" applyProtection="1">
      <alignment horizontal="center" vertical="center" shrinkToFit="1"/>
    </xf>
    <xf numFmtId="0" fontId="0" fillId="0" borderId="21" xfId="0" applyFont="1" applyFill="1" applyBorder="1" applyAlignment="1" applyProtection="1">
      <alignment horizontal="center" vertical="center" shrinkToFit="1"/>
    </xf>
    <xf numFmtId="0" fontId="0" fillId="20" borderId="53" xfId="0" applyFont="1" applyFill="1" applyBorder="1" applyAlignment="1" applyProtection="1">
      <alignment horizontal="center" vertical="center" shrinkToFit="1"/>
    </xf>
    <xf numFmtId="0" fontId="0" fillId="20" borderId="21" xfId="0" applyFont="1" applyFill="1" applyBorder="1" applyAlignment="1" applyProtection="1">
      <alignment horizontal="center" vertical="center" shrinkToFit="1"/>
    </xf>
    <xf numFmtId="0" fontId="4" fillId="0" borderId="222" xfId="0" applyFont="1" applyFill="1" applyBorder="1" applyAlignment="1" applyProtection="1">
      <alignment horizontal="center" vertical="center"/>
    </xf>
    <xf numFmtId="0" fontId="4" fillId="0" borderId="238" xfId="0" applyFont="1" applyFill="1" applyBorder="1" applyAlignment="1" applyProtection="1">
      <alignment horizontal="center" vertical="center"/>
    </xf>
    <xf numFmtId="0" fontId="32" fillId="0" borderId="13" xfId="0" applyFont="1" applyFill="1" applyBorder="1" applyAlignment="1" applyProtection="1">
      <alignment horizontal="center" vertical="center" wrapText="1"/>
    </xf>
    <xf numFmtId="0" fontId="32" fillId="0" borderId="15" xfId="0" applyFont="1" applyFill="1" applyBorder="1" applyAlignment="1" applyProtection="1">
      <alignment horizontal="center" vertical="center" wrapText="1"/>
    </xf>
    <xf numFmtId="0" fontId="32" fillId="0" borderId="14" xfId="0" applyFont="1" applyFill="1" applyBorder="1" applyAlignment="1" applyProtection="1">
      <alignment horizontal="center" vertical="center" wrapText="1"/>
    </xf>
    <xf numFmtId="0" fontId="32" fillId="0" borderId="27"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32" fillId="0" borderId="30" xfId="0" applyFont="1" applyFill="1" applyBorder="1" applyAlignment="1" applyProtection="1">
      <alignment horizontal="center" vertical="center" wrapText="1"/>
    </xf>
    <xf numFmtId="0" fontId="0" fillId="0" borderId="45" xfId="0" applyFont="1" applyFill="1" applyBorder="1" applyAlignment="1" applyProtection="1">
      <alignment horizontal="center" vertical="center"/>
    </xf>
    <xf numFmtId="0" fontId="10" fillId="0" borderId="45" xfId="0" applyFont="1" applyFill="1" applyBorder="1" applyAlignment="1" applyProtection="1">
      <alignment horizontal="center" vertical="center"/>
    </xf>
    <xf numFmtId="0" fontId="54" fillId="0" borderId="119" xfId="0" applyFont="1" applyFill="1" applyBorder="1" applyAlignment="1" applyProtection="1">
      <alignment horizontal="center" vertical="center" shrinkToFit="1"/>
    </xf>
    <xf numFmtId="0" fontId="54" fillId="0" borderId="278" xfId="0" applyFont="1" applyFill="1" applyBorder="1" applyAlignment="1" applyProtection="1">
      <alignment horizontal="center" vertical="center" shrinkToFit="1"/>
    </xf>
    <xf numFmtId="0" fontId="0" fillId="0" borderId="22" xfId="0" applyFill="1" applyBorder="1" applyAlignment="1" applyProtection="1">
      <alignment horizontal="center" vertical="center"/>
    </xf>
    <xf numFmtId="0" fontId="52" fillId="0" borderId="278" xfId="0" applyFont="1" applyFill="1" applyBorder="1" applyAlignment="1" applyProtection="1">
      <alignment horizontal="center" vertical="center" shrinkToFit="1"/>
    </xf>
    <xf numFmtId="0" fontId="22" fillId="0" borderId="29" xfId="0" applyFont="1" applyBorder="1" applyAlignment="1" applyProtection="1">
      <alignment horizontal="right" vertical="center"/>
    </xf>
    <xf numFmtId="0" fontId="22" fillId="0" borderId="50" xfId="0" applyFont="1" applyBorder="1" applyAlignment="1" applyProtection="1">
      <alignment horizontal="right" vertical="center"/>
    </xf>
    <xf numFmtId="0" fontId="5" fillId="0" borderId="11" xfId="0" applyFont="1" applyFill="1" applyBorder="1" applyAlignment="1" applyProtection="1">
      <alignment horizontal="distributed" vertical="center"/>
    </xf>
    <xf numFmtId="0" fontId="0" fillId="0" borderId="16" xfId="0" applyBorder="1" applyAlignment="1" applyProtection="1">
      <alignment horizontal="distributed" vertical="center"/>
    </xf>
    <xf numFmtId="0" fontId="5" fillId="0" borderId="13" xfId="0" applyFont="1" applyFill="1" applyBorder="1" applyAlignment="1" applyProtection="1">
      <alignment horizontal="distributed" vertical="center"/>
    </xf>
    <xf numFmtId="0" fontId="0" fillId="0" borderId="15" xfId="0" applyBorder="1" applyAlignment="1" applyProtection="1">
      <alignment horizontal="distributed" vertical="center"/>
    </xf>
    <xf numFmtId="0" fontId="5" fillId="0" borderId="117" xfId="0" applyFont="1" applyFill="1" applyBorder="1" applyAlignment="1" applyProtection="1">
      <alignment horizontal="distributed" vertical="center"/>
    </xf>
    <xf numFmtId="0" fontId="0" fillId="0" borderId="121" xfId="0" applyBorder="1" applyAlignment="1" applyProtection="1">
      <alignment horizontal="distributed" vertical="center"/>
    </xf>
    <xf numFmtId="0" fontId="54" fillId="2" borderId="13" xfId="0" applyFont="1" applyFill="1" applyBorder="1" applyAlignment="1" applyProtection="1">
      <alignment horizontal="center" vertical="center"/>
    </xf>
    <xf numFmtId="0" fontId="55" fillId="0" borderId="14" xfId="0" applyFont="1" applyBorder="1" applyAlignment="1" applyProtection="1">
      <alignment horizontal="center" vertical="center"/>
    </xf>
    <xf numFmtId="0" fontId="2" fillId="0" borderId="124" xfId="0" applyFont="1" applyFill="1" applyBorder="1" applyAlignment="1" applyProtection="1">
      <alignment horizontal="center" vertical="center"/>
    </xf>
    <xf numFmtId="0" fontId="0" fillId="0" borderId="122" xfId="0" applyFill="1" applyBorder="1" applyAlignment="1" applyProtection="1">
      <alignment horizontal="center" vertical="center"/>
    </xf>
    <xf numFmtId="0" fontId="4" fillId="20" borderId="13" xfId="0" applyNumberFormat="1" applyFont="1" applyFill="1" applyBorder="1" applyAlignment="1" applyProtection="1">
      <alignment horizontal="center" vertical="center"/>
    </xf>
    <xf numFmtId="0" fontId="0" fillId="0" borderId="15" xfId="0" applyFont="1" applyFill="1" applyBorder="1" applyAlignment="1" applyProtection="1">
      <alignment horizontal="center" vertical="center" shrinkToFit="1"/>
    </xf>
    <xf numFmtId="0" fontId="0" fillId="0" borderId="14" xfId="0" applyFont="1" applyFill="1" applyBorder="1" applyAlignment="1" applyProtection="1">
      <alignment horizontal="center" vertical="center" shrinkToFit="1"/>
    </xf>
    <xf numFmtId="0" fontId="0" fillId="0" borderId="15" xfId="0" applyFill="1" applyBorder="1" applyAlignment="1" applyProtection="1">
      <alignment horizontal="center" vertical="center" wrapText="1"/>
    </xf>
    <xf numFmtId="0" fontId="0" fillId="0" borderId="14" xfId="0" applyFill="1" applyBorder="1" applyAlignment="1" applyProtection="1">
      <alignment horizontal="center" vertical="center" wrapText="1"/>
    </xf>
    <xf numFmtId="0" fontId="0" fillId="0" borderId="11" xfId="0" applyFill="1" applyBorder="1" applyAlignment="1" applyProtection="1">
      <alignment horizontal="center" vertical="center" wrapText="1"/>
    </xf>
    <xf numFmtId="0" fontId="0" fillId="0" borderId="16" xfId="0" applyFill="1" applyBorder="1" applyAlignment="1" applyProtection="1">
      <alignment horizontal="center" vertical="center" wrapText="1"/>
    </xf>
    <xf numFmtId="0" fontId="0" fillId="0" borderId="33" xfId="0" applyFill="1" applyBorder="1" applyAlignment="1" applyProtection="1">
      <alignment horizontal="center" vertical="center" wrapText="1"/>
    </xf>
    <xf numFmtId="0" fontId="0" fillId="0" borderId="53" xfId="0" applyFill="1" applyBorder="1" applyAlignment="1" applyProtection="1">
      <alignment horizontal="center" vertical="center" shrinkToFit="1"/>
    </xf>
    <xf numFmtId="0" fontId="2" fillId="0" borderId="18" xfId="0" applyFont="1" applyFill="1" applyBorder="1" applyAlignment="1" applyProtection="1">
      <alignment horizontal="center" vertical="center" shrinkToFit="1"/>
    </xf>
    <xf numFmtId="0" fontId="4" fillId="0" borderId="174" xfId="0" applyFont="1" applyFill="1" applyBorder="1" applyAlignment="1" applyProtection="1">
      <alignment horizontal="center" vertical="center"/>
    </xf>
    <xf numFmtId="0" fontId="4" fillId="0" borderId="175" xfId="0" applyFont="1" applyFill="1" applyBorder="1" applyAlignment="1" applyProtection="1">
      <alignment horizontal="center" vertical="center"/>
    </xf>
    <xf numFmtId="0" fontId="4" fillId="0" borderId="216" xfId="0" applyFont="1" applyBorder="1" applyAlignment="1" applyProtection="1">
      <alignment horizontal="center" vertical="center"/>
    </xf>
    <xf numFmtId="0" fontId="67" fillId="0" borderId="119" xfId="0" applyFont="1" applyFill="1" applyBorder="1" applyAlignment="1" applyProtection="1">
      <alignment horizontal="center" vertical="center" shrinkToFit="1"/>
    </xf>
    <xf numFmtId="0" fontId="52" fillId="0" borderId="277" xfId="0" applyFont="1" applyFill="1" applyBorder="1" applyAlignment="1" applyProtection="1">
      <alignment horizontal="center" vertical="center" shrinkToFit="1"/>
    </xf>
    <xf numFmtId="0" fontId="0" fillId="0" borderId="8" xfId="0" applyBorder="1" applyAlignment="1" applyProtection="1">
      <alignment horizontal="center" vertical="center" textRotation="255"/>
    </xf>
    <xf numFmtId="0" fontId="0" fillId="0" borderId="9" xfId="0" applyBorder="1" applyAlignment="1" applyProtection="1">
      <alignment horizontal="center" vertical="center" textRotation="255"/>
    </xf>
    <xf numFmtId="0" fontId="5" fillId="0" borderId="119" xfId="0" applyFont="1" applyFill="1" applyBorder="1" applyAlignment="1" applyProtection="1">
      <alignment horizontal="center" vertical="center" shrinkToFit="1"/>
    </xf>
    <xf numFmtId="0" fontId="0" fillId="0" borderId="277" xfId="0" applyFill="1" applyBorder="1" applyAlignment="1" applyProtection="1">
      <alignment horizontal="center" vertical="center" shrinkToFit="1"/>
    </xf>
    <xf numFmtId="0" fontId="0" fillId="0" borderId="278" xfId="0" applyFill="1" applyBorder="1" applyAlignment="1" applyProtection="1">
      <alignment horizontal="center" vertical="center" shrinkToFit="1"/>
    </xf>
    <xf numFmtId="0" fontId="6" fillId="0" borderId="18" xfId="0" applyFont="1" applyFill="1" applyBorder="1" applyAlignment="1" applyProtection="1">
      <alignment horizontal="center" vertical="center" shrinkToFit="1"/>
    </xf>
    <xf numFmtId="0" fontId="35" fillId="0" borderId="43" xfId="0" applyFont="1" applyFill="1" applyBorder="1" applyAlignment="1" applyProtection="1">
      <alignment horizontal="center" vertical="center" shrinkToFit="1"/>
    </xf>
    <xf numFmtId="0" fontId="35" fillId="0" borderId="22" xfId="0" applyFont="1" applyFill="1" applyBorder="1" applyAlignment="1" applyProtection="1">
      <alignment horizontal="center" vertical="center" shrinkToFit="1"/>
    </xf>
    <xf numFmtId="0" fontId="0" fillId="0" borderId="41" xfId="0" applyFill="1" applyBorder="1" applyAlignment="1" applyProtection="1">
      <alignment horizontal="center" vertical="center" shrinkToFit="1"/>
    </xf>
    <xf numFmtId="0" fontId="11" fillId="0" borderId="13" xfId="0" applyFont="1" applyFill="1" applyBorder="1" applyAlignment="1" applyProtection="1">
      <alignment horizontal="center" vertical="center" shrinkToFit="1"/>
    </xf>
    <xf numFmtId="0" fontId="11" fillId="0" borderId="15" xfId="0" applyFont="1" applyFill="1" applyBorder="1" applyAlignment="1" applyProtection="1">
      <alignment horizontal="center" vertical="center" shrinkToFit="1"/>
    </xf>
    <xf numFmtId="0" fontId="11" fillId="0" borderId="14" xfId="0" applyFont="1" applyFill="1" applyBorder="1" applyAlignment="1" applyProtection="1">
      <alignment horizontal="center" vertical="center" shrinkToFit="1"/>
    </xf>
    <xf numFmtId="0" fontId="11" fillId="0" borderId="27" xfId="0" applyFont="1" applyFill="1" applyBorder="1" applyAlignment="1" applyProtection="1">
      <alignment horizontal="center" vertical="center" shrinkToFit="1"/>
    </xf>
    <xf numFmtId="0" fontId="11" fillId="0" borderId="0" xfId="0" applyFont="1" applyFill="1" applyBorder="1" applyAlignment="1" applyProtection="1">
      <alignment horizontal="center" vertical="center" shrinkToFit="1"/>
    </xf>
    <xf numFmtId="0" fontId="11" fillId="0" borderId="30" xfId="0" applyFont="1" applyFill="1" applyBorder="1" applyAlignment="1" applyProtection="1">
      <alignment horizontal="center" vertical="center" shrinkToFit="1"/>
    </xf>
    <xf numFmtId="0" fontId="11" fillId="0" borderId="11" xfId="0" applyFont="1" applyFill="1" applyBorder="1" applyAlignment="1" applyProtection="1">
      <alignment horizontal="center" vertical="center" shrinkToFit="1"/>
    </xf>
    <xf numFmtId="0" fontId="11" fillId="0" borderId="16" xfId="0" applyFont="1" applyFill="1" applyBorder="1" applyAlignment="1" applyProtection="1">
      <alignment horizontal="center" vertical="center" shrinkToFit="1"/>
    </xf>
    <xf numFmtId="0" fontId="11" fillId="0" borderId="33" xfId="0" applyFont="1" applyFill="1" applyBorder="1" applyAlignment="1" applyProtection="1">
      <alignment horizontal="center" vertical="center" shrinkToFit="1"/>
    </xf>
    <xf numFmtId="0" fontId="4" fillId="0" borderId="18" xfId="0" applyFont="1" applyFill="1" applyBorder="1" applyAlignment="1" applyProtection="1">
      <alignment horizontal="distributed" vertical="center"/>
    </xf>
    <xf numFmtId="0" fontId="4" fillId="0" borderId="43" xfId="0" applyFont="1" applyFill="1" applyBorder="1" applyAlignment="1" applyProtection="1">
      <alignment horizontal="distributed" vertical="center"/>
    </xf>
    <xf numFmtId="0" fontId="4" fillId="0" borderId="22" xfId="0" applyFont="1" applyFill="1" applyBorder="1" applyAlignment="1" applyProtection="1">
      <alignment horizontal="distributed" vertical="center"/>
    </xf>
    <xf numFmtId="0" fontId="4" fillId="0" borderId="220" xfId="0" applyFont="1" applyBorder="1" applyAlignment="1" applyProtection="1">
      <alignment horizontal="center" vertical="center" shrinkToFit="1"/>
    </xf>
    <xf numFmtId="0" fontId="4" fillId="0" borderId="192" xfId="0" applyFont="1" applyBorder="1" applyAlignment="1" applyProtection="1">
      <alignment horizontal="center" vertical="center"/>
    </xf>
    <xf numFmtId="0" fontId="4" fillId="0" borderId="123" xfId="0" applyFont="1" applyBorder="1" applyAlignment="1" applyProtection="1">
      <alignment horizontal="center" vertical="center"/>
    </xf>
    <xf numFmtId="0" fontId="4" fillId="0" borderId="117" xfId="0" applyFont="1" applyFill="1" applyBorder="1" applyAlignment="1" applyProtection="1">
      <alignment horizontal="center" vertical="center"/>
    </xf>
    <xf numFmtId="0" fontId="4" fillId="0" borderId="121" xfId="0" applyFont="1" applyFill="1" applyBorder="1" applyAlignment="1" applyProtection="1">
      <alignment horizontal="center" vertical="center"/>
    </xf>
    <xf numFmtId="0" fontId="4" fillId="0" borderId="122" xfId="0" applyFont="1" applyFill="1" applyBorder="1" applyAlignment="1" applyProtection="1">
      <alignment horizontal="center" vertical="center"/>
    </xf>
    <xf numFmtId="0" fontId="4" fillId="0" borderId="123"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8" xfId="0" applyFont="1" applyFill="1" applyBorder="1" applyAlignment="1" applyProtection="1">
      <alignment horizontal="center" vertical="center"/>
    </xf>
    <xf numFmtId="0" fontId="4" fillId="0" borderId="13" xfId="0" applyFont="1" applyBorder="1" applyAlignment="1" applyProtection="1">
      <alignment horizontal="center" vertical="center" textRotation="255"/>
    </xf>
    <xf numFmtId="0" fontId="4" fillId="0" borderId="27" xfId="0" applyFont="1" applyBorder="1" applyAlignment="1" applyProtection="1">
      <alignment horizontal="center" vertical="center" textRotation="255"/>
    </xf>
    <xf numFmtId="0" fontId="4" fillId="2" borderId="117" xfId="0" applyFont="1" applyFill="1" applyBorder="1" applyAlignment="1" applyProtection="1">
      <alignment horizontal="center" vertical="center"/>
    </xf>
    <xf numFmtId="0" fontId="4" fillId="2" borderId="121" xfId="0" applyFont="1" applyFill="1" applyBorder="1" applyAlignment="1" applyProtection="1">
      <alignment horizontal="center" vertical="center"/>
    </xf>
    <xf numFmtId="0" fontId="4" fillId="2" borderId="122" xfId="0" applyFont="1" applyFill="1" applyBorder="1" applyAlignment="1" applyProtection="1">
      <alignment horizontal="center" vertical="center"/>
    </xf>
    <xf numFmtId="0" fontId="5" fillId="0" borderId="119" xfId="0" applyFont="1" applyBorder="1" applyAlignment="1" applyProtection="1">
      <alignment horizontal="center" vertical="center"/>
    </xf>
    <xf numFmtId="0" fontId="5" fillId="0" borderId="278" xfId="0" applyFont="1" applyBorder="1" applyAlignment="1" applyProtection="1">
      <alignment horizontal="center" vertical="center"/>
    </xf>
    <xf numFmtId="0" fontId="54" fillId="0" borderId="60" xfId="0" applyFont="1" applyFill="1" applyBorder="1" applyAlignment="1" applyProtection="1">
      <alignment horizontal="right" vertical="center" shrinkToFit="1"/>
    </xf>
    <xf numFmtId="0" fontId="54" fillId="0" borderId="172" xfId="0" applyFont="1" applyFill="1" applyBorder="1" applyAlignment="1" applyProtection="1">
      <alignment horizontal="right" vertical="center" shrinkToFit="1"/>
    </xf>
    <xf numFmtId="0" fontId="54" fillId="0" borderId="222" xfId="0" applyFont="1" applyFill="1" applyBorder="1" applyAlignment="1" applyProtection="1">
      <alignment horizontal="right" vertical="center" shrinkToFit="1"/>
    </xf>
    <xf numFmtId="0" fontId="54" fillId="0" borderId="238" xfId="0" applyFont="1" applyFill="1" applyBorder="1" applyAlignment="1" applyProtection="1">
      <alignment horizontal="right" vertical="center" shrinkToFit="1"/>
    </xf>
    <xf numFmtId="0" fontId="6" fillId="0" borderId="13"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33"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2" borderId="43"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54" fillId="0" borderId="1" xfId="0" applyFont="1" applyFill="1" applyBorder="1" applyAlignment="1" applyProtection="1">
      <alignment horizontal="right" vertical="center" shrinkToFit="1"/>
    </xf>
    <xf numFmtId="0" fontId="54" fillId="0" borderId="8" xfId="0" applyFont="1" applyFill="1" applyBorder="1" applyAlignment="1" applyProtection="1">
      <alignment horizontal="right" vertical="center" shrinkToFit="1"/>
    </xf>
    <xf numFmtId="0" fontId="4" fillId="2" borderId="130" xfId="0" applyFont="1" applyFill="1" applyBorder="1" applyAlignment="1" applyProtection="1">
      <alignment horizontal="center" vertical="center"/>
    </xf>
    <xf numFmtId="0" fontId="4" fillId="2" borderId="131" xfId="0" applyFont="1" applyFill="1" applyBorder="1" applyAlignment="1" applyProtection="1">
      <alignment horizontal="center" vertical="center"/>
    </xf>
    <xf numFmtId="0" fontId="4" fillId="2" borderId="132" xfId="0" applyFont="1" applyFill="1" applyBorder="1" applyAlignment="1" applyProtection="1">
      <alignment horizontal="center" vertical="center"/>
    </xf>
    <xf numFmtId="0" fontId="4" fillId="2" borderId="15" xfId="0" applyFont="1" applyFill="1" applyBorder="1" applyAlignment="1" applyProtection="1">
      <alignment horizontal="center" vertical="center" wrapText="1"/>
    </xf>
    <xf numFmtId="0" fontId="4" fillId="2" borderId="136" xfId="0" applyFont="1" applyFill="1" applyBorder="1" applyAlignment="1" applyProtection="1">
      <alignment horizontal="distributed" vertical="center"/>
    </xf>
    <xf numFmtId="0" fontId="0" fillId="0" borderId="137" xfId="0" applyBorder="1" applyAlignment="1" applyProtection="1">
      <alignment horizontal="distributed" vertical="center"/>
    </xf>
    <xf numFmtId="0" fontId="0" fillId="0" borderId="138" xfId="0" applyBorder="1" applyAlignment="1" applyProtection="1">
      <alignment horizontal="distributed" vertical="center"/>
    </xf>
    <xf numFmtId="0" fontId="4" fillId="2" borderId="18" xfId="0" applyFont="1" applyFill="1" applyBorder="1" applyAlignment="1" applyProtection="1">
      <alignment horizontal="center" vertical="center" wrapText="1"/>
    </xf>
    <xf numFmtId="0" fontId="4" fillId="2" borderId="43" xfId="0" applyFont="1" applyFill="1" applyBorder="1" applyAlignment="1" applyProtection="1">
      <alignment horizontal="center" vertical="center" wrapText="1"/>
    </xf>
    <xf numFmtId="0" fontId="4" fillId="2" borderId="22" xfId="0" applyFont="1" applyFill="1" applyBorder="1" applyAlignment="1" applyProtection="1">
      <alignment horizontal="center" vertical="center" wrapText="1"/>
    </xf>
    <xf numFmtId="49" fontId="4" fillId="16" borderId="38" xfId="0" applyNumberFormat="1" applyFont="1" applyFill="1" applyBorder="1" applyAlignment="1" applyProtection="1">
      <alignment horizontal="center" vertical="center" shrinkToFit="1"/>
      <protection locked="0"/>
    </xf>
    <xf numFmtId="49" fontId="4" fillId="16" borderId="31" xfId="0" applyNumberFormat="1" applyFont="1" applyFill="1" applyBorder="1" applyAlignment="1" applyProtection="1">
      <alignment horizontal="center" vertical="center" shrinkToFit="1"/>
      <protection locked="0"/>
    </xf>
    <xf numFmtId="49" fontId="4" fillId="16" borderId="26" xfId="0" applyNumberFormat="1" applyFont="1" applyFill="1" applyBorder="1" applyAlignment="1" applyProtection="1">
      <alignment horizontal="center" vertical="center" shrinkToFit="1"/>
      <protection locked="0"/>
    </xf>
    <xf numFmtId="0" fontId="4" fillId="0" borderId="18" xfId="0" quotePrefix="1" applyFont="1" applyFill="1" applyBorder="1" applyAlignment="1" applyProtection="1">
      <alignment horizontal="center" vertical="center" shrinkToFit="1"/>
    </xf>
    <xf numFmtId="0" fontId="4" fillId="16" borderId="18" xfId="0" applyFont="1" applyFill="1" applyBorder="1" applyAlignment="1" applyProtection="1">
      <alignment horizontal="left" vertical="center" shrinkToFit="1"/>
      <protection locked="0"/>
    </xf>
    <xf numFmtId="0" fontId="10" fillId="16" borderId="43" xfId="0" applyFont="1" applyFill="1" applyBorder="1" applyAlignment="1" applyProtection="1">
      <alignment horizontal="left" vertical="center" shrinkToFit="1"/>
      <protection locked="0"/>
    </xf>
    <xf numFmtId="49" fontId="4" fillId="16" borderId="18" xfId="0" applyNumberFormat="1" applyFont="1" applyFill="1" applyBorder="1" applyAlignment="1" applyProtection="1">
      <alignment horizontal="center" vertical="center" shrinkToFit="1"/>
      <protection locked="0"/>
    </xf>
    <xf numFmtId="49" fontId="10" fillId="16" borderId="43" xfId="0" applyNumberFormat="1" applyFont="1" applyFill="1" applyBorder="1" applyAlignment="1" applyProtection="1">
      <alignment horizontal="center" vertical="center" shrinkToFit="1"/>
      <protection locked="0"/>
    </xf>
    <xf numFmtId="49" fontId="10" fillId="16" borderId="22" xfId="0" applyNumberFormat="1" applyFont="1" applyFill="1" applyBorder="1" applyAlignment="1" applyProtection="1">
      <alignment horizontal="center" vertical="center" shrinkToFit="1"/>
      <protection locked="0"/>
    </xf>
    <xf numFmtId="0" fontId="4" fillId="2" borderId="128" xfId="0" applyFont="1" applyFill="1" applyBorder="1" applyAlignment="1" applyProtection="1">
      <alignment horizontal="center" vertical="center"/>
    </xf>
    <xf numFmtId="0" fontId="4" fillId="2" borderId="129" xfId="0" applyFont="1" applyFill="1" applyBorder="1" applyAlignment="1" applyProtection="1">
      <alignment horizontal="center" vertical="center"/>
    </xf>
    <xf numFmtId="0" fontId="4" fillId="2" borderId="133" xfId="0"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4" fillId="2" borderId="134" xfId="0" applyFont="1" applyFill="1" applyBorder="1" applyAlignment="1" applyProtection="1">
      <alignment horizontal="center" vertical="center"/>
    </xf>
    <xf numFmtId="0" fontId="4" fillId="2" borderId="135" xfId="0" applyFont="1" applyFill="1" applyBorder="1" applyAlignment="1" applyProtection="1">
      <alignment horizontal="center" vertical="center"/>
    </xf>
    <xf numFmtId="0" fontId="4" fillId="2" borderId="136" xfId="0" applyFont="1" applyFill="1" applyBorder="1" applyAlignment="1" applyProtection="1">
      <alignment horizontal="center" vertical="center"/>
    </xf>
    <xf numFmtId="0" fontId="0" fillId="0" borderId="138" xfId="0" applyBorder="1" applyAlignment="1" applyProtection="1">
      <alignment horizontal="center" vertical="center"/>
    </xf>
    <xf numFmtId="0" fontId="4" fillId="2" borderId="130" xfId="0" applyFont="1" applyFill="1" applyBorder="1" applyAlignment="1" applyProtection="1">
      <alignment horizontal="distributed" vertical="center"/>
    </xf>
    <xf numFmtId="0" fontId="0" fillId="0" borderId="131" xfId="0" applyBorder="1" applyAlignment="1" applyProtection="1">
      <alignment horizontal="distributed" vertical="center"/>
    </xf>
    <xf numFmtId="0" fontId="0" fillId="0" borderId="132" xfId="0" applyBorder="1" applyAlignment="1" applyProtection="1">
      <alignment horizontal="distributed" vertical="center"/>
    </xf>
    <xf numFmtId="0" fontId="4" fillId="16" borderId="38" xfId="0" applyFont="1" applyFill="1" applyBorder="1" applyAlignment="1" applyProtection="1">
      <alignment vertical="center" shrinkToFit="1"/>
      <protection locked="0"/>
    </xf>
    <xf numFmtId="0" fontId="4" fillId="16" borderId="31" xfId="0" applyFont="1" applyFill="1" applyBorder="1" applyAlignment="1" applyProtection="1">
      <alignment vertical="center" shrinkToFit="1"/>
      <protection locked="0"/>
    </xf>
    <xf numFmtId="0" fontId="4" fillId="16" borderId="26" xfId="0" applyFont="1" applyFill="1" applyBorder="1" applyAlignment="1" applyProtection="1">
      <alignment vertical="center" shrinkToFit="1"/>
      <protection locked="0"/>
    </xf>
    <xf numFmtId="0" fontId="0" fillId="0" borderId="27" xfId="0" applyBorder="1" applyAlignment="1" applyProtection="1">
      <alignment horizontal="center" vertical="center"/>
    </xf>
    <xf numFmtId="0" fontId="4" fillId="2" borderId="18" xfId="0" applyFont="1" applyFill="1" applyBorder="1" applyAlignment="1" applyProtection="1">
      <alignment horizontal="center" vertical="center" shrinkToFit="1"/>
    </xf>
    <xf numFmtId="0" fontId="4" fillId="2" borderId="43" xfId="0" applyFont="1" applyFill="1" applyBorder="1" applyAlignment="1" applyProtection="1">
      <alignment horizontal="center" vertical="center" shrinkToFit="1"/>
    </xf>
    <xf numFmtId="0" fontId="4" fillId="2" borderId="192" xfId="0" applyFont="1" applyFill="1" applyBorder="1" applyAlignment="1" applyProtection="1">
      <alignment horizontal="center" vertical="center"/>
    </xf>
    <xf numFmtId="0" fontId="4" fillId="2" borderId="242" xfId="0" applyFont="1" applyFill="1" applyBorder="1" applyAlignment="1" applyProtection="1">
      <alignment horizontal="center" vertical="center"/>
    </xf>
    <xf numFmtId="0" fontId="4" fillId="2" borderId="124" xfId="0" applyFont="1" applyFill="1" applyBorder="1" applyAlignment="1" applyProtection="1">
      <alignment horizontal="center" vertical="center"/>
    </xf>
    <xf numFmtId="0" fontId="0" fillId="0" borderId="132" xfId="0" applyBorder="1" applyAlignment="1" applyProtection="1">
      <alignment horizontal="center" vertical="center"/>
    </xf>
    <xf numFmtId="0" fontId="4" fillId="2" borderId="18" xfId="0" applyFont="1" applyFill="1" applyBorder="1" applyAlignment="1" applyProtection="1">
      <alignment horizontal="distributed" vertical="center"/>
    </xf>
    <xf numFmtId="0" fontId="0" fillId="0" borderId="43" xfId="0" applyBorder="1" applyAlignment="1" applyProtection="1">
      <alignment horizontal="distributed" vertical="center"/>
    </xf>
    <xf numFmtId="0" fontId="0" fillId="0" borderId="22" xfId="0" applyBorder="1" applyAlignment="1" applyProtection="1">
      <alignment horizontal="distributed" vertical="center"/>
    </xf>
    <xf numFmtId="0" fontId="0" fillId="0" borderId="22" xfId="0" applyBorder="1" applyAlignment="1" applyProtection="1">
      <alignment horizontal="center" vertical="center"/>
    </xf>
    <xf numFmtId="0" fontId="2" fillId="2" borderId="4" xfId="0" applyFont="1" applyFill="1" applyBorder="1" applyAlignment="1" applyProtection="1">
      <alignment horizontal="center" vertical="center"/>
    </xf>
    <xf numFmtId="0" fontId="24" fillId="0" borderId="29" xfId="0" applyFont="1" applyBorder="1" applyAlignment="1" applyProtection="1">
      <alignment horizontal="right" vertical="center"/>
    </xf>
    <xf numFmtId="0" fontId="25" fillId="0" borderId="29" xfId="0" applyFont="1" applyBorder="1" applyAlignment="1" applyProtection="1">
      <alignment horizontal="right" vertical="center"/>
    </xf>
    <xf numFmtId="0" fontId="25" fillId="0" borderId="50" xfId="0" applyFont="1" applyBorder="1" applyAlignment="1" applyProtection="1">
      <alignment horizontal="right" vertical="center"/>
    </xf>
    <xf numFmtId="0" fontId="33" fillId="0" borderId="18" xfId="0" applyFont="1" applyFill="1" applyBorder="1" applyAlignment="1" applyProtection="1">
      <alignment horizontal="distributed" vertical="center"/>
    </xf>
    <xf numFmtId="0" fontId="33" fillId="0" borderId="43" xfId="0" applyFont="1" applyFill="1" applyBorder="1" applyAlignment="1" applyProtection="1">
      <alignment horizontal="distributed" vertical="center"/>
    </xf>
    <xf numFmtId="0" fontId="33" fillId="0" borderId="22" xfId="0" applyFont="1" applyFill="1" applyBorder="1" applyAlignment="1" applyProtection="1">
      <alignment horizontal="distributed" vertical="center"/>
    </xf>
    <xf numFmtId="0" fontId="11" fillId="0" borderId="119" xfId="0" applyFont="1" applyBorder="1" applyAlignment="1" applyProtection="1">
      <alignment horizontal="center" vertical="center" shrinkToFit="1"/>
    </xf>
    <xf numFmtId="0" fontId="11" fillId="0" borderId="277" xfId="0" applyFont="1" applyBorder="1" applyAlignment="1" applyProtection="1">
      <alignment horizontal="center" vertical="center" shrinkToFit="1"/>
    </xf>
    <xf numFmtId="0" fontId="11" fillId="0" borderId="278" xfId="0" applyFont="1" applyBorder="1" applyAlignment="1" applyProtection="1">
      <alignment horizontal="center" vertical="center" shrinkToFit="1"/>
    </xf>
    <xf numFmtId="0" fontId="4" fillId="0" borderId="119" xfId="0" applyFont="1" applyBorder="1" applyAlignment="1" applyProtection="1">
      <alignment horizontal="center" vertical="center"/>
    </xf>
    <xf numFmtId="0" fontId="4" fillId="0" borderId="278" xfId="0" applyFont="1" applyBorder="1" applyAlignment="1" applyProtection="1">
      <alignment horizontal="center" vertical="center"/>
    </xf>
    <xf numFmtId="0" fontId="16" fillId="16" borderId="12" xfId="0" applyFont="1" applyFill="1" applyBorder="1" applyAlignment="1" applyProtection="1">
      <alignment horizontal="left" vertical="center" shrinkToFit="1"/>
      <protection locked="0"/>
    </xf>
    <xf numFmtId="0" fontId="16" fillId="16" borderId="53" xfId="0" applyFont="1" applyFill="1" applyBorder="1" applyAlignment="1" applyProtection="1">
      <alignment horizontal="left" vertical="center" shrinkToFit="1"/>
      <protection locked="0"/>
    </xf>
    <xf numFmtId="0" fontId="16" fillId="16" borderId="21" xfId="0" applyFont="1" applyFill="1" applyBorder="1" applyAlignment="1" applyProtection="1">
      <alignment horizontal="left" vertical="center" shrinkToFit="1"/>
      <protection locked="0"/>
    </xf>
    <xf numFmtId="0" fontId="4" fillId="16" borderId="35" xfId="0" applyFont="1" applyFill="1" applyBorder="1" applyAlignment="1" applyProtection="1">
      <alignment horizontal="left" vertical="center" shrinkToFit="1"/>
      <protection locked="0"/>
    </xf>
    <xf numFmtId="0" fontId="4" fillId="16" borderId="46" xfId="0" applyFont="1" applyFill="1" applyBorder="1" applyAlignment="1" applyProtection="1">
      <alignment horizontal="left" vertical="center" shrinkToFit="1"/>
      <protection locked="0"/>
    </xf>
    <xf numFmtId="0" fontId="4" fillId="16" borderId="20" xfId="0" applyFont="1" applyFill="1" applyBorder="1" applyAlignment="1" applyProtection="1">
      <alignment horizontal="left" vertical="center" shrinkToFit="1"/>
      <protection locked="0"/>
    </xf>
    <xf numFmtId="0" fontId="4" fillId="16" borderId="12" xfId="0" applyFont="1" applyFill="1" applyBorder="1" applyAlignment="1" applyProtection="1">
      <alignment horizontal="left" vertical="center" shrinkToFit="1"/>
      <protection locked="0"/>
    </xf>
    <xf numFmtId="0" fontId="4" fillId="16" borderId="53" xfId="0" applyFont="1" applyFill="1" applyBorder="1" applyAlignment="1" applyProtection="1">
      <alignment horizontal="left" vertical="center" shrinkToFit="1"/>
      <protection locked="0"/>
    </xf>
    <xf numFmtId="0" fontId="4" fillId="16" borderId="21" xfId="0" applyFont="1" applyFill="1" applyBorder="1" applyAlignment="1" applyProtection="1">
      <alignment horizontal="left" vertical="center" shrinkToFit="1"/>
      <protection locked="0"/>
    </xf>
    <xf numFmtId="49" fontId="4" fillId="16" borderId="43" xfId="0" applyNumberFormat="1" applyFont="1" applyFill="1" applyBorder="1" applyAlignment="1" applyProtection="1">
      <alignment horizontal="center" vertical="center" shrinkToFit="1"/>
      <protection locked="0"/>
    </xf>
    <xf numFmtId="49" fontId="4" fillId="16" borderId="22" xfId="0" applyNumberFormat="1" applyFont="1" applyFill="1" applyBorder="1" applyAlignment="1" applyProtection="1">
      <alignment horizontal="center" vertical="center" shrinkToFit="1"/>
      <protection locked="0"/>
    </xf>
    <xf numFmtId="0" fontId="16" fillId="16" borderId="18" xfId="0" applyFont="1" applyFill="1" applyBorder="1" applyAlignment="1" applyProtection="1">
      <alignment horizontal="left" vertical="center" shrinkToFit="1"/>
      <protection locked="0"/>
    </xf>
    <xf numFmtId="0" fontId="16" fillId="16" borderId="43" xfId="0" applyFont="1" applyFill="1" applyBorder="1" applyAlignment="1" applyProtection="1">
      <alignment horizontal="left" vertical="center" shrinkToFit="1"/>
      <protection locked="0"/>
    </xf>
    <xf numFmtId="0" fontId="16" fillId="16" borderId="22" xfId="0" applyFont="1" applyFill="1" applyBorder="1" applyAlignment="1" applyProtection="1">
      <alignment horizontal="left" vertical="center" shrinkToFit="1"/>
      <protection locked="0"/>
    </xf>
    <xf numFmtId="0" fontId="0" fillId="0" borderId="13" xfId="0" quotePrefix="1" applyFill="1" applyBorder="1" applyAlignment="1" applyProtection="1">
      <alignment horizontal="center" vertical="center" shrinkToFit="1"/>
    </xf>
    <xf numFmtId="0" fontId="0" fillId="0" borderId="14" xfId="0" quotePrefix="1" applyFill="1" applyBorder="1" applyAlignment="1" applyProtection="1">
      <alignment horizontal="center" vertical="center" shrinkToFit="1"/>
    </xf>
    <xf numFmtId="0" fontId="0" fillId="0" borderId="11" xfId="0" quotePrefix="1" applyFill="1" applyBorder="1" applyAlignment="1" applyProtection="1">
      <alignment horizontal="center" vertical="center" shrinkToFit="1"/>
    </xf>
    <xf numFmtId="0" fontId="0" fillId="0" borderId="33" xfId="0" quotePrefix="1" applyFill="1" applyBorder="1" applyAlignment="1" applyProtection="1">
      <alignment horizontal="center" vertical="center" shrinkToFit="1"/>
    </xf>
    <xf numFmtId="0" fontId="0" fillId="0" borderId="18" xfId="0" quotePrefix="1" applyFill="1" applyBorder="1" applyAlignment="1" applyProtection="1">
      <alignment horizontal="center" vertical="center" shrinkToFit="1"/>
    </xf>
    <xf numFmtId="0" fontId="0" fillId="0" borderId="22" xfId="0" quotePrefix="1" applyFill="1" applyBorder="1" applyAlignment="1" applyProtection="1">
      <alignment horizontal="center" vertical="center" shrinkToFit="1"/>
    </xf>
    <xf numFmtId="0" fontId="4" fillId="2" borderId="137" xfId="0" applyFont="1" applyFill="1" applyBorder="1" applyAlignment="1" applyProtection="1">
      <alignment horizontal="center" vertical="center"/>
    </xf>
    <xf numFmtId="0" fontId="4" fillId="2" borderId="138" xfId="0" applyFont="1" applyFill="1" applyBorder="1" applyAlignment="1" applyProtection="1">
      <alignment horizontal="center" vertical="center"/>
    </xf>
    <xf numFmtId="0" fontId="4" fillId="2" borderId="128" xfId="0" applyFont="1" applyFill="1" applyBorder="1" applyAlignment="1" applyProtection="1">
      <alignment horizontal="center" vertical="center" textRotation="255"/>
    </xf>
    <xf numFmtId="0" fontId="4" fillId="2" borderId="129" xfId="0" applyFont="1" applyFill="1" applyBorder="1" applyAlignment="1" applyProtection="1">
      <alignment horizontal="center" vertical="center" textRotation="255"/>
    </xf>
    <xf numFmtId="0" fontId="4" fillId="2" borderId="133" xfId="0" applyFont="1" applyFill="1" applyBorder="1" applyAlignment="1" applyProtection="1">
      <alignment horizontal="center" vertical="center" textRotation="255"/>
    </xf>
    <xf numFmtId="0" fontId="4" fillId="2" borderId="30" xfId="0" applyFont="1" applyFill="1" applyBorder="1" applyAlignment="1" applyProtection="1">
      <alignment horizontal="center" vertical="center" textRotation="255"/>
    </xf>
    <xf numFmtId="0" fontId="4" fillId="2" borderId="134" xfId="0" applyFont="1" applyFill="1" applyBorder="1" applyAlignment="1" applyProtection="1">
      <alignment horizontal="center" vertical="center" textRotation="255"/>
    </xf>
    <xf numFmtId="0" fontId="4" fillId="2" borderId="135" xfId="0" applyFont="1" applyFill="1" applyBorder="1" applyAlignment="1" applyProtection="1">
      <alignment horizontal="center" vertical="center" textRotation="255"/>
    </xf>
    <xf numFmtId="0" fontId="2" fillId="2" borderId="13"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xf>
    <xf numFmtId="0" fontId="4" fillId="2" borderId="33" xfId="0" applyFont="1" applyFill="1" applyBorder="1" applyAlignment="1" applyProtection="1">
      <alignment horizontal="center" vertical="center"/>
    </xf>
    <xf numFmtId="0" fontId="4" fillId="0" borderId="18" xfId="0" quotePrefix="1" applyFont="1" applyFill="1" applyBorder="1" applyAlignment="1" applyProtection="1">
      <alignment horizontal="distributed" vertical="center"/>
    </xf>
    <xf numFmtId="0" fontId="4" fillId="0" borderId="43" xfId="0" quotePrefix="1" applyFont="1" applyFill="1" applyBorder="1" applyAlignment="1" applyProtection="1">
      <alignment horizontal="distributed" vertical="center"/>
    </xf>
    <xf numFmtId="0" fontId="4" fillId="0" borderId="22" xfId="0" quotePrefix="1" applyFont="1" applyFill="1" applyBorder="1" applyAlignment="1" applyProtection="1">
      <alignment horizontal="distributed" vertical="center"/>
    </xf>
    <xf numFmtId="0" fontId="4" fillId="2" borderId="13" xfId="0" applyFont="1" applyFill="1" applyBorder="1" applyAlignment="1" applyProtection="1">
      <alignment horizontal="center" vertical="center" textRotation="255"/>
    </xf>
    <xf numFmtId="0" fontId="4" fillId="2" borderId="14" xfId="0" applyFont="1" applyFill="1" applyBorder="1" applyAlignment="1" applyProtection="1">
      <alignment horizontal="center" vertical="center" textRotation="255"/>
    </xf>
    <xf numFmtId="0" fontId="4" fillId="2" borderId="27" xfId="0" applyFont="1" applyFill="1" applyBorder="1" applyAlignment="1" applyProtection="1">
      <alignment horizontal="center" vertical="center" textRotation="255"/>
    </xf>
    <xf numFmtId="0" fontId="4" fillId="2" borderId="11" xfId="0" applyFont="1" applyFill="1" applyBorder="1" applyAlignment="1" applyProtection="1">
      <alignment horizontal="center" vertical="center" textRotation="255"/>
    </xf>
    <xf numFmtId="0" fontId="4" fillId="2" borderId="33" xfId="0" applyFont="1" applyFill="1" applyBorder="1" applyAlignment="1" applyProtection="1">
      <alignment horizontal="center" vertical="center" textRotation="255"/>
    </xf>
    <xf numFmtId="49" fontId="4" fillId="16" borderId="10" xfId="0" applyNumberFormat="1" applyFont="1" applyFill="1" applyBorder="1" applyAlignment="1" applyProtection="1">
      <alignment horizontal="center" vertical="center" shrinkToFit="1"/>
      <protection locked="0"/>
    </xf>
    <xf numFmtId="0" fontId="4" fillId="0" borderId="124" xfId="0" applyFont="1" applyBorder="1" applyAlignment="1" applyProtection="1">
      <alignment horizontal="center" vertical="center"/>
    </xf>
    <xf numFmtId="0" fontId="4" fillId="0" borderId="122" xfId="0" applyFont="1" applyBorder="1" applyAlignment="1" applyProtection="1">
      <alignment horizontal="center" vertical="center"/>
    </xf>
    <xf numFmtId="0" fontId="2" fillId="2" borderId="243" xfId="0" applyFont="1" applyFill="1" applyBorder="1" applyAlignment="1" applyProtection="1">
      <alignment horizontal="center" vertical="center" wrapText="1"/>
    </xf>
    <xf numFmtId="0" fontId="2" fillId="2" borderId="145" xfId="0" applyFont="1" applyFill="1" applyBorder="1" applyAlignment="1" applyProtection="1">
      <alignment horizontal="center" vertical="center" wrapText="1"/>
    </xf>
    <xf numFmtId="0" fontId="2" fillId="2" borderId="129" xfId="0" applyFont="1" applyFill="1" applyBorder="1" applyAlignment="1" applyProtection="1">
      <alignment horizontal="center" vertical="center" wrapText="1"/>
    </xf>
    <xf numFmtId="0" fontId="54" fillId="0" borderId="14" xfId="0" applyFont="1" applyFill="1" applyBorder="1" applyAlignment="1" applyProtection="1">
      <alignment horizontal="center" vertical="center"/>
    </xf>
    <xf numFmtId="49" fontId="4" fillId="16" borderId="3" xfId="0" applyNumberFormat="1" applyFont="1" applyFill="1" applyBorder="1" applyAlignment="1" applyProtection="1">
      <alignment horizontal="center" vertical="center" shrinkToFit="1"/>
      <protection locked="0"/>
    </xf>
    <xf numFmtId="0" fontId="6" fillId="0" borderId="119" xfId="0" applyFont="1" applyBorder="1" applyAlignment="1" applyProtection="1">
      <alignment vertical="center" wrapText="1"/>
    </xf>
    <xf numFmtId="0" fontId="6" fillId="0" borderId="277" xfId="0" applyFont="1" applyBorder="1" applyAlignment="1" applyProtection="1">
      <alignment vertical="center" wrapText="1"/>
    </xf>
    <xf numFmtId="0" fontId="6" fillId="0" borderId="278" xfId="0" applyFont="1" applyBorder="1" applyAlignment="1" applyProtection="1">
      <alignment vertical="center" wrapText="1"/>
    </xf>
    <xf numFmtId="0" fontId="54" fillId="0" borderId="0" xfId="0" applyFont="1" applyFill="1" applyBorder="1" applyAlignment="1" applyProtection="1">
      <alignment horizontal="right" vertical="center" shrinkToFit="1"/>
    </xf>
    <xf numFmtId="0" fontId="54" fillId="0" borderId="16" xfId="0" applyFont="1" applyFill="1" applyBorder="1" applyAlignment="1" applyProtection="1">
      <alignment horizontal="right" vertical="center" shrinkToFit="1"/>
    </xf>
    <xf numFmtId="0" fontId="54" fillId="0" borderId="224" xfId="0" applyFont="1" applyFill="1" applyBorder="1" applyAlignment="1" applyProtection="1">
      <alignment horizontal="right" vertical="center" shrinkToFit="1"/>
    </xf>
    <xf numFmtId="0" fontId="4" fillId="0" borderId="126" xfId="0" applyFont="1" applyFill="1" applyBorder="1" applyAlignment="1" applyProtection="1">
      <alignment horizontal="center" vertical="center"/>
    </xf>
    <xf numFmtId="0" fontId="4" fillId="0" borderId="127" xfId="0" applyFont="1" applyFill="1" applyBorder="1" applyAlignment="1" applyProtection="1">
      <alignment horizontal="center" vertical="center"/>
    </xf>
    <xf numFmtId="0" fontId="35" fillId="0" borderId="4" xfId="0" applyFont="1" applyBorder="1" applyAlignment="1">
      <alignment horizontal="center" vertical="center" textRotation="255"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8" xfId="0" applyFont="1" applyBorder="1" applyAlignment="1">
      <alignment horizontal="center" vertical="center" wrapText="1"/>
    </xf>
    <xf numFmtId="0" fontId="1" fillId="10" borderId="68" xfId="0" applyFont="1" applyFill="1" applyBorder="1" applyAlignment="1">
      <alignment horizontal="center" vertical="center" wrapText="1"/>
    </xf>
    <xf numFmtId="0" fontId="1" fillId="10" borderId="69" xfId="0" applyFont="1" applyFill="1" applyBorder="1" applyAlignment="1">
      <alignment horizontal="center" vertical="center" wrapText="1"/>
    </xf>
    <xf numFmtId="0" fontId="1" fillId="10" borderId="70" xfId="0" applyFont="1" applyFill="1" applyBorder="1" applyAlignment="1">
      <alignment horizontal="center" vertical="center" wrapText="1"/>
    </xf>
    <xf numFmtId="0" fontId="1" fillId="10" borderId="71" xfId="0" applyFont="1" applyFill="1" applyBorder="1" applyAlignment="1">
      <alignment horizontal="center" vertical="center" wrapText="1"/>
    </xf>
    <xf numFmtId="0" fontId="35" fillId="0" borderId="43" xfId="0" applyFont="1" applyBorder="1" applyAlignment="1">
      <alignment horizontal="center" vertical="center" textRotation="255" wrapText="1"/>
    </xf>
    <xf numFmtId="0" fontId="36" fillId="10" borderId="76" xfId="0" applyFont="1" applyFill="1" applyBorder="1" applyAlignment="1">
      <alignment horizontal="center" vertical="center" textRotation="255" wrapText="1"/>
    </xf>
    <xf numFmtId="0" fontId="36" fillId="10" borderId="77" xfId="0" applyFont="1" applyFill="1" applyBorder="1" applyAlignment="1">
      <alignment horizontal="center" vertical="center" textRotation="255" wrapText="1"/>
    </xf>
    <xf numFmtId="0" fontId="36" fillId="10" borderId="93" xfId="0" applyFont="1" applyFill="1" applyBorder="1" applyAlignment="1">
      <alignment horizontal="center" vertical="center" textRotation="255" wrapText="1"/>
    </xf>
    <xf numFmtId="0" fontId="35" fillId="12" borderId="68" xfId="0" applyFont="1" applyFill="1" applyBorder="1" applyAlignment="1">
      <alignment horizontal="center" vertical="center" wrapText="1"/>
    </xf>
    <xf numFmtId="0" fontId="35" fillId="12" borderId="69" xfId="0" applyFont="1" applyFill="1" applyBorder="1" applyAlignment="1">
      <alignment horizontal="center" vertical="center" wrapText="1"/>
    </xf>
    <xf numFmtId="0" fontId="35" fillId="12" borderId="70" xfId="0" applyFont="1" applyFill="1" applyBorder="1" applyAlignment="1">
      <alignment horizontal="center" vertical="center" wrapText="1"/>
    </xf>
    <xf numFmtId="0" fontId="35" fillId="12" borderId="71" xfId="0" applyFont="1" applyFill="1" applyBorder="1" applyAlignment="1">
      <alignment horizontal="center" vertical="center" wrapText="1"/>
    </xf>
    <xf numFmtId="0" fontId="35" fillId="13" borderId="18" xfId="0" applyFont="1" applyFill="1" applyBorder="1" applyAlignment="1">
      <alignment horizontal="center" vertical="center" wrapText="1"/>
    </xf>
    <xf numFmtId="0" fontId="35" fillId="13" borderId="22" xfId="0" applyFont="1" applyFill="1" applyBorder="1" applyAlignment="1">
      <alignment horizontal="center" vertical="center" wrapText="1"/>
    </xf>
    <xf numFmtId="0" fontId="1" fillId="0" borderId="9"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0" fontId="1" fillId="0" borderId="5"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9" xfId="0" applyFont="1" applyBorder="1" applyAlignment="1">
      <alignment horizontal="center" vertical="center" textRotation="255" wrapText="1"/>
    </xf>
    <xf numFmtId="0" fontId="35" fillId="0" borderId="5" xfId="0" applyFont="1" applyBorder="1" applyAlignment="1">
      <alignment horizontal="center" vertical="center" textRotation="255" wrapText="1"/>
    </xf>
    <xf numFmtId="0" fontId="35" fillId="0" borderId="8" xfId="0" applyFont="1" applyBorder="1" applyAlignment="1">
      <alignment horizontal="center" vertical="center" textRotation="255" wrapText="1"/>
    </xf>
    <xf numFmtId="0" fontId="35" fillId="0" borderId="9" xfId="0" applyFont="1" applyBorder="1" applyAlignment="1">
      <alignment horizontal="center" vertical="center" textRotation="255" wrapText="1"/>
    </xf>
    <xf numFmtId="0" fontId="35" fillId="0" borderId="15"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30" xfId="0" applyFont="1" applyBorder="1" applyAlignment="1">
      <alignment horizontal="center" vertical="center" wrapText="1"/>
    </xf>
    <xf numFmtId="0" fontId="38" fillId="0" borderId="8" xfId="0" applyFont="1" applyFill="1" applyBorder="1" applyAlignment="1">
      <alignment horizontal="center" vertical="center" textRotation="255" wrapText="1"/>
    </xf>
    <xf numFmtId="0" fontId="38" fillId="0" borderId="9" xfId="0" applyFont="1" applyFill="1" applyBorder="1" applyAlignment="1">
      <alignment horizontal="center" vertical="center" textRotation="255" wrapText="1"/>
    </xf>
    <xf numFmtId="0" fontId="35" fillId="14" borderId="87" xfId="0" applyFont="1" applyFill="1" applyBorder="1" applyAlignment="1">
      <alignment horizontal="center" vertical="center" wrapText="1"/>
    </xf>
    <xf numFmtId="0" fontId="35" fillId="14" borderId="14" xfId="0" applyFont="1" applyFill="1" applyBorder="1" applyAlignment="1">
      <alignment horizontal="center" vertical="center" wrapText="1"/>
    </xf>
    <xf numFmtId="0" fontId="35" fillId="14" borderId="82" xfId="0" applyFont="1" applyFill="1" applyBorder="1" applyAlignment="1">
      <alignment horizontal="center" vertical="center" wrapText="1"/>
    </xf>
    <xf numFmtId="0" fontId="35" fillId="14" borderId="33" xfId="0" applyFont="1" applyFill="1" applyBorder="1" applyAlignment="1">
      <alignment horizontal="center" vertical="center" wrapText="1"/>
    </xf>
    <xf numFmtId="0" fontId="35" fillId="14" borderId="13" xfId="0" applyFont="1" applyFill="1" applyBorder="1" applyAlignment="1">
      <alignment horizontal="center" vertical="center" wrapText="1"/>
    </xf>
    <xf numFmtId="0" fontId="35" fillId="14" borderId="88" xfId="0" applyFont="1" applyFill="1" applyBorder="1" applyAlignment="1">
      <alignment horizontal="center" vertical="center" wrapText="1"/>
    </xf>
    <xf numFmtId="0" fontId="35" fillId="14" borderId="11" xfId="0" applyFont="1" applyFill="1" applyBorder="1" applyAlignment="1">
      <alignment horizontal="center" vertical="center" wrapText="1"/>
    </xf>
    <xf numFmtId="0" fontId="35" fillId="14" borderId="83" xfId="0" applyFont="1" applyFill="1" applyBorder="1" applyAlignment="1">
      <alignment horizontal="center" vertical="center" wrapText="1"/>
    </xf>
    <xf numFmtId="0" fontId="0" fillId="0" borderId="0" xfId="0" applyBorder="1" applyAlignment="1">
      <alignment horizontal="center" vertical="center"/>
    </xf>
    <xf numFmtId="0" fontId="52" fillId="10" borderId="95" xfId="0" applyFont="1" applyFill="1" applyBorder="1" applyAlignment="1">
      <alignment horizontal="center" vertical="center"/>
    </xf>
    <xf numFmtId="0" fontId="52" fillId="10" borderId="96" xfId="0" applyFont="1" applyFill="1" applyBorder="1" applyAlignment="1">
      <alignment horizontal="center" vertical="center"/>
    </xf>
    <xf numFmtId="0" fontId="52" fillId="10" borderId="97" xfId="0" applyFont="1" applyFill="1" applyBorder="1" applyAlignment="1">
      <alignment horizontal="center" vertical="center"/>
    </xf>
    <xf numFmtId="0" fontId="38" fillId="0" borderId="8" xfId="0" applyFont="1" applyBorder="1" applyAlignment="1">
      <alignment horizontal="center" vertical="center" textRotation="255" wrapText="1"/>
    </xf>
    <xf numFmtId="0" fontId="38" fillId="0" borderId="30" xfId="0" applyFont="1" applyBorder="1" applyAlignment="1">
      <alignment horizontal="center" vertical="center" textRotation="255" wrapText="1"/>
    </xf>
    <xf numFmtId="0" fontId="38" fillId="0" borderId="33" xfId="0" applyFont="1" applyBorder="1" applyAlignment="1">
      <alignment horizontal="center" vertical="center" textRotation="255" wrapText="1"/>
    </xf>
    <xf numFmtId="0" fontId="38" fillId="0" borderId="27" xfId="0" applyFont="1" applyBorder="1" applyAlignment="1">
      <alignment horizontal="center" vertical="center" textRotation="255" wrapText="1"/>
    </xf>
    <xf numFmtId="0" fontId="38" fillId="0" borderId="11" xfId="0" applyFont="1" applyBorder="1" applyAlignment="1">
      <alignment horizontal="center" vertical="center" textRotation="255" wrapText="1"/>
    </xf>
    <xf numFmtId="0" fontId="35" fillId="0" borderId="30" xfId="0" applyFont="1" applyBorder="1" applyAlignment="1">
      <alignment horizontal="center" vertical="center" textRotation="255" wrapText="1"/>
    </xf>
    <xf numFmtId="0" fontId="35" fillId="0" borderId="33" xfId="0" applyFont="1" applyBorder="1" applyAlignment="1">
      <alignment horizontal="center" vertical="center" textRotation="255" wrapText="1"/>
    </xf>
    <xf numFmtId="0" fontId="36" fillId="0" borderId="5" xfId="0" applyFont="1" applyFill="1" applyBorder="1" applyAlignment="1">
      <alignment horizontal="center" vertical="center" textRotation="255" wrapText="1"/>
    </xf>
    <xf numFmtId="0" fontId="36" fillId="0" borderId="8" xfId="0" applyFont="1" applyFill="1" applyBorder="1" applyAlignment="1">
      <alignment horizontal="center" vertical="center" textRotation="255" wrapText="1"/>
    </xf>
    <xf numFmtId="0" fontId="36" fillId="0" borderId="9" xfId="0" applyFont="1" applyFill="1" applyBorder="1" applyAlignment="1">
      <alignment horizontal="center" vertical="center" textRotation="255" wrapText="1"/>
    </xf>
    <xf numFmtId="0" fontId="36" fillId="14" borderId="84" xfId="0" applyFont="1" applyFill="1" applyBorder="1" applyAlignment="1">
      <alignment horizontal="center" vertical="center" textRotation="255" wrapText="1"/>
    </xf>
    <xf numFmtId="0" fontId="36" fillId="14" borderId="85" xfId="0" applyFont="1" applyFill="1" applyBorder="1" applyAlignment="1">
      <alignment horizontal="center" vertical="center" textRotation="255" wrapText="1"/>
    </xf>
    <xf numFmtId="0" fontId="1" fillId="14" borderId="68" xfId="0" applyFont="1" applyFill="1" applyBorder="1" applyAlignment="1">
      <alignment horizontal="center" vertical="center" wrapText="1"/>
    </xf>
    <xf numFmtId="0" fontId="1" fillId="14" borderId="86" xfId="0" applyFont="1" applyFill="1" applyBorder="1" applyAlignment="1">
      <alignment horizontal="center" vertical="center" wrapText="1"/>
    </xf>
    <xf numFmtId="0" fontId="1" fillId="14" borderId="69" xfId="0" applyFont="1" applyFill="1" applyBorder="1" applyAlignment="1">
      <alignment horizontal="center" vertical="center" wrapText="1"/>
    </xf>
    <xf numFmtId="0" fontId="37" fillId="13" borderId="5" xfId="0" applyFont="1" applyFill="1" applyBorder="1" applyAlignment="1">
      <alignment horizontal="center" vertical="center" textRotation="255" wrapText="1"/>
    </xf>
    <xf numFmtId="0" fontId="37" fillId="13" borderId="9" xfId="0" applyFont="1" applyFill="1" applyBorder="1" applyAlignment="1">
      <alignment horizontal="center" vertical="center" textRotation="255" wrapText="1"/>
    </xf>
    <xf numFmtId="0" fontId="35" fillId="13" borderId="70" xfId="0" applyFont="1" applyFill="1" applyBorder="1" applyAlignment="1">
      <alignment horizontal="center" vertical="center" textRotation="255" wrapText="1"/>
    </xf>
    <xf numFmtId="0" fontId="35" fillId="13" borderId="71" xfId="0" applyFont="1" applyFill="1" applyBorder="1" applyAlignment="1">
      <alignment horizontal="center" vertical="center" textRotation="255" wrapText="1"/>
    </xf>
    <xf numFmtId="0" fontId="52" fillId="10" borderId="98" xfId="0" applyFont="1" applyFill="1" applyBorder="1" applyAlignment="1">
      <alignment horizontal="center" vertical="center"/>
    </xf>
    <xf numFmtId="0" fontId="52" fillId="10" borderId="43" xfId="0" applyFont="1" applyFill="1" applyBorder="1" applyAlignment="1">
      <alignment horizontal="center" vertical="center"/>
    </xf>
    <xf numFmtId="0" fontId="52" fillId="10" borderId="99" xfId="0" applyFont="1" applyFill="1" applyBorder="1" applyAlignment="1">
      <alignment horizontal="center" vertical="center"/>
    </xf>
    <xf numFmtId="0" fontId="52" fillId="10" borderId="100" xfId="0" applyFont="1" applyFill="1" applyBorder="1" applyAlignment="1">
      <alignment horizontal="center" vertical="center"/>
    </xf>
    <xf numFmtId="0" fontId="52" fillId="10" borderId="101" xfId="0" applyFont="1" applyFill="1" applyBorder="1" applyAlignment="1">
      <alignment horizontal="center" vertical="center"/>
    </xf>
    <xf numFmtId="0" fontId="52" fillId="10" borderId="102" xfId="0" applyFont="1" applyFill="1" applyBorder="1" applyAlignment="1">
      <alignment horizontal="center" vertical="center"/>
    </xf>
    <xf numFmtId="0" fontId="52" fillId="12" borderId="98" xfId="0" applyFont="1" applyFill="1" applyBorder="1" applyAlignment="1">
      <alignment horizontal="center" vertical="center"/>
    </xf>
    <xf numFmtId="0" fontId="52" fillId="12" borderId="99" xfId="0" applyFont="1" applyFill="1" applyBorder="1" applyAlignment="1">
      <alignment horizontal="center" vertical="center"/>
    </xf>
    <xf numFmtId="0" fontId="52" fillId="12" borderId="100" xfId="0" applyFont="1" applyFill="1" applyBorder="1" applyAlignment="1">
      <alignment horizontal="center" vertical="center"/>
    </xf>
    <xf numFmtId="0" fontId="52" fillId="12" borderId="102" xfId="0" applyFont="1" applyFill="1" applyBorder="1" applyAlignment="1">
      <alignment horizontal="center" vertical="center"/>
    </xf>
    <xf numFmtId="0" fontId="52" fillId="13" borderId="106" xfId="0" applyFont="1" applyFill="1" applyBorder="1" applyAlignment="1">
      <alignment horizontal="center" vertical="center"/>
    </xf>
    <xf numFmtId="0" fontId="52" fillId="13" borderId="43" xfId="0" applyFont="1" applyFill="1" applyBorder="1" applyAlignment="1">
      <alignment horizontal="center" vertical="center"/>
    </xf>
    <xf numFmtId="0" fontId="52" fillId="13" borderId="107" xfId="0" applyFont="1" applyFill="1" applyBorder="1" applyAlignment="1">
      <alignment horizontal="center" vertical="center"/>
    </xf>
    <xf numFmtId="0" fontId="52" fillId="13" borderId="108" xfId="0" applyFont="1" applyFill="1" applyBorder="1" applyAlignment="1">
      <alignment horizontal="center" vertical="center"/>
    </xf>
    <xf numFmtId="0" fontId="52" fillId="13" borderId="109" xfId="0" applyFont="1" applyFill="1" applyBorder="1" applyAlignment="1">
      <alignment horizontal="center" vertical="center"/>
    </xf>
    <xf numFmtId="0" fontId="52" fillId="13" borderId="110" xfId="0" applyFont="1" applyFill="1" applyBorder="1" applyAlignment="1">
      <alignment horizontal="center" vertical="center"/>
    </xf>
    <xf numFmtId="0" fontId="0" fillId="0" borderId="15" xfId="0" applyFont="1" applyFill="1" applyBorder="1" applyAlignment="1">
      <alignment horizontal="center" vertical="top" wrapText="1"/>
    </xf>
    <xf numFmtId="0" fontId="0" fillId="0" borderId="0" xfId="0" applyFont="1" applyFill="1" applyBorder="1" applyAlignment="1">
      <alignment horizontal="center" vertical="top" wrapText="1"/>
    </xf>
    <xf numFmtId="0" fontId="40" fillId="0" borderId="0" xfId="0" applyFont="1" applyAlignment="1">
      <alignment horizontal="left" vertical="center" wrapText="1"/>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4" xfId="0" applyFont="1" applyBorder="1" applyAlignment="1">
      <alignment horizontal="center" vertical="center"/>
    </xf>
    <xf numFmtId="0" fontId="42" fillId="0" borderId="27" xfId="0" applyFont="1" applyBorder="1" applyAlignment="1">
      <alignment horizontal="center" vertical="center"/>
    </xf>
    <xf numFmtId="0" fontId="42" fillId="0" borderId="0" xfId="0" applyFont="1" applyBorder="1" applyAlignment="1">
      <alignment horizontal="center" vertical="center"/>
    </xf>
    <xf numFmtId="0" fontId="42" fillId="0" borderId="30" xfId="0" applyFont="1" applyBorder="1" applyAlignment="1">
      <alignment horizontal="center" vertical="center"/>
    </xf>
    <xf numFmtId="0" fontId="42" fillId="0" borderId="11" xfId="0" applyFont="1" applyBorder="1" applyAlignment="1">
      <alignment horizontal="center" vertical="center"/>
    </xf>
    <xf numFmtId="0" fontId="42" fillId="0" borderId="16" xfId="0" applyFont="1" applyBorder="1" applyAlignment="1">
      <alignment horizontal="center" vertical="center"/>
    </xf>
    <xf numFmtId="0" fontId="42" fillId="0" borderId="33" xfId="0" applyFont="1" applyBorder="1" applyAlignment="1">
      <alignment horizontal="center" vertical="center"/>
    </xf>
    <xf numFmtId="0" fontId="52" fillId="12" borderId="95" xfId="0" applyFont="1" applyFill="1" applyBorder="1" applyAlignment="1">
      <alignment horizontal="center" vertical="center"/>
    </xf>
    <xf numFmtId="0" fontId="52" fillId="12" borderId="97" xfId="0" applyFont="1" applyFill="1" applyBorder="1" applyAlignment="1">
      <alignment horizontal="center" vertical="center"/>
    </xf>
    <xf numFmtId="0" fontId="52" fillId="13" borderId="103" xfId="0" applyFont="1" applyFill="1" applyBorder="1" applyAlignment="1">
      <alignment horizontal="center" vertical="center"/>
    </xf>
    <xf numFmtId="0" fontId="52" fillId="13" borderId="104" xfId="0" applyFont="1" applyFill="1" applyBorder="1" applyAlignment="1">
      <alignment horizontal="center" vertical="center"/>
    </xf>
    <xf numFmtId="0" fontId="52" fillId="13" borderId="105" xfId="0" applyFont="1" applyFill="1" applyBorder="1" applyAlignment="1">
      <alignment horizontal="center" vertical="center"/>
    </xf>
    <xf numFmtId="0" fontId="35" fillId="0" borderId="64" xfId="0" applyFont="1" applyBorder="1" applyAlignment="1">
      <alignment horizontal="center" vertical="center" wrapText="1"/>
    </xf>
    <xf numFmtId="0" fontId="35" fillId="0" borderId="65" xfId="0" applyFont="1" applyBorder="1" applyAlignment="1">
      <alignment horizontal="center" vertical="center" wrapText="1"/>
    </xf>
    <xf numFmtId="0" fontId="35" fillId="0" borderId="66" xfId="0" applyFont="1" applyBorder="1" applyAlignment="1">
      <alignment horizontal="center" vertical="center" wrapText="1"/>
    </xf>
    <xf numFmtId="0" fontId="35" fillId="13" borderId="79" xfId="0" applyFont="1" applyFill="1" applyBorder="1" applyAlignment="1">
      <alignment horizontal="center" vertical="center" wrapText="1"/>
    </xf>
    <xf numFmtId="0" fontId="35" fillId="13" borderId="80" xfId="0" applyFont="1" applyFill="1" applyBorder="1" applyAlignment="1">
      <alignment horizontal="center" vertical="center" wrapText="1"/>
    </xf>
    <xf numFmtId="0" fontId="35" fillId="13" borderId="81" xfId="0" applyFont="1" applyFill="1" applyBorder="1" applyAlignment="1">
      <alignment horizontal="center" vertical="center" wrapText="1"/>
    </xf>
    <xf numFmtId="0" fontId="35" fillId="13" borderId="82" xfId="0" applyFont="1" applyFill="1" applyBorder="1" applyAlignment="1">
      <alignment horizontal="center" vertical="center" wrapText="1"/>
    </xf>
    <xf numFmtId="0" fontId="35" fillId="13" borderId="16" xfId="0" applyFont="1" applyFill="1" applyBorder="1" applyAlignment="1">
      <alignment horizontal="center" vertical="center" wrapText="1"/>
    </xf>
    <xf numFmtId="0" fontId="35" fillId="13" borderId="83" xfId="0" applyFont="1" applyFill="1" applyBorder="1" applyAlignment="1">
      <alignment horizontal="center" vertical="center" wrapText="1"/>
    </xf>
    <xf numFmtId="0" fontId="1" fillId="13" borderId="5" xfId="0" applyFont="1" applyFill="1" applyBorder="1" applyAlignment="1">
      <alignment horizontal="center" vertical="center" textRotation="255" wrapText="1"/>
    </xf>
    <xf numFmtId="0" fontId="1" fillId="13" borderId="9" xfId="0" applyFont="1" applyFill="1" applyBorder="1" applyAlignment="1">
      <alignment horizontal="center" vertical="center" textRotation="255" wrapText="1"/>
    </xf>
    <xf numFmtId="0" fontId="35" fillId="0" borderId="22" xfId="0" applyFont="1" applyBorder="1" applyAlignment="1">
      <alignment horizontal="center" vertical="center" wrapText="1"/>
    </xf>
    <xf numFmtId="0" fontId="35" fillId="0" borderId="4" xfId="0" applyFont="1" applyFill="1" applyBorder="1" applyAlignment="1">
      <alignment horizontal="center" vertical="center" wrapText="1"/>
    </xf>
    <xf numFmtId="0" fontId="35" fillId="0" borderId="18"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22" xfId="0" applyFont="1" applyBorder="1" applyAlignment="1">
      <alignment horizontal="center" vertical="center" textRotation="255" wrapText="1"/>
    </xf>
    <xf numFmtId="0" fontId="35" fillId="0" borderId="9" xfId="0" applyFont="1" applyBorder="1" applyAlignment="1">
      <alignment horizontal="center" vertical="center" wrapText="1"/>
    </xf>
    <xf numFmtId="0" fontId="35" fillId="0" borderId="33" xfId="0" applyFont="1" applyBorder="1" applyAlignment="1">
      <alignment horizontal="center" vertical="center" wrapText="1"/>
    </xf>
    <xf numFmtId="0" fontId="1" fillId="0" borderId="5" xfId="0" applyFont="1" applyFill="1" applyBorder="1" applyAlignment="1">
      <alignment horizontal="center" vertical="center" textRotation="255" wrapText="1"/>
    </xf>
    <xf numFmtId="0" fontId="1" fillId="0" borderId="8" xfId="0" applyFont="1" applyFill="1" applyBorder="1" applyAlignment="1">
      <alignment horizontal="center" vertical="center" textRotation="255" wrapText="1"/>
    </xf>
    <xf numFmtId="0" fontId="1" fillId="0" borderId="9" xfId="0" applyFont="1" applyFill="1" applyBorder="1" applyAlignment="1">
      <alignment horizontal="center" vertical="center" textRotation="255" wrapText="1"/>
    </xf>
    <xf numFmtId="0" fontId="5" fillId="0" borderId="0" xfId="0" applyFont="1" applyFill="1" applyBorder="1" applyAlignment="1">
      <alignment horizontal="center"/>
    </xf>
    <xf numFmtId="0" fontId="5" fillId="0" borderId="16" xfId="0" applyFont="1" applyFill="1" applyBorder="1" applyAlignment="1">
      <alignment horizontal="center"/>
    </xf>
    <xf numFmtId="0" fontId="53" fillId="0" borderId="0" xfId="0" applyFont="1" applyFill="1" applyBorder="1" applyAlignment="1">
      <alignment horizontal="center" shrinkToFit="1"/>
    </xf>
    <xf numFmtId="0" fontId="53" fillId="0" borderId="16" xfId="0" applyFont="1" applyFill="1" applyBorder="1" applyAlignment="1">
      <alignment horizontal="center" shrinkToFit="1"/>
    </xf>
    <xf numFmtId="0" fontId="31" fillId="16" borderId="18" xfId="0" applyFont="1" applyFill="1" applyBorder="1" applyAlignment="1">
      <alignment horizontal="center" vertical="center"/>
    </xf>
    <xf numFmtId="0" fontId="0" fillId="16" borderId="43" xfId="0" applyFill="1" applyBorder="1" applyAlignment="1">
      <alignment horizontal="center" vertical="center"/>
    </xf>
    <xf numFmtId="0" fontId="0" fillId="16" borderId="22" xfId="0" applyFill="1" applyBorder="1" applyAlignment="1">
      <alignment horizontal="center" vertical="center"/>
    </xf>
    <xf numFmtId="0" fontId="64" fillId="0" borderId="4" xfId="0" applyFont="1" applyBorder="1" applyAlignment="1" applyProtection="1">
      <alignment horizontal="center" vertical="center"/>
      <protection locked="0"/>
    </xf>
    <xf numFmtId="0" fontId="0" fillId="17" borderId="13" xfId="0" applyFill="1" applyBorder="1" applyAlignment="1">
      <alignment horizontal="center" vertical="center"/>
    </xf>
    <xf numFmtId="0" fontId="0" fillId="17" borderId="14" xfId="0" applyFill="1" applyBorder="1" applyAlignment="1">
      <alignment horizontal="center" vertical="center"/>
    </xf>
    <xf numFmtId="0" fontId="0" fillId="17" borderId="11" xfId="0" applyFill="1" applyBorder="1" applyAlignment="1">
      <alignment horizontal="center" vertical="center"/>
    </xf>
    <xf numFmtId="0" fontId="0" fillId="17" borderId="33" xfId="0" applyFill="1" applyBorder="1" applyAlignment="1">
      <alignment horizontal="center" vertical="center"/>
    </xf>
    <xf numFmtId="0" fontId="0" fillId="17" borderId="4" xfId="0" applyFill="1" applyBorder="1" applyAlignment="1">
      <alignment horizontal="center" vertical="center"/>
    </xf>
    <xf numFmtId="0" fontId="0" fillId="17" borderId="18" xfId="0" applyFill="1" applyBorder="1" applyAlignment="1">
      <alignment horizontal="center" vertical="center"/>
    </xf>
    <xf numFmtId="0" fontId="0" fillId="0" borderId="5" xfId="0" applyBorder="1" applyAlignment="1">
      <alignment horizontal="right" vertical="center"/>
    </xf>
    <xf numFmtId="0" fontId="0" fillId="0" borderId="8" xfId="0" applyBorder="1" applyAlignment="1">
      <alignment horizontal="right" vertical="center"/>
    </xf>
    <xf numFmtId="0" fontId="47" fillId="0" borderId="0" xfId="0" applyFont="1" applyAlignment="1">
      <alignment horizontal="right" vertical="center"/>
    </xf>
  </cellXfs>
  <cellStyles count="6">
    <cellStyle name="ハイパーリンク" xfId="3" builtinId="8"/>
    <cellStyle name="標準" xfId="0" builtinId="0"/>
    <cellStyle name="標準 2" xfId="5" xr:uid="{00000000-0005-0000-0000-000002000000}"/>
    <cellStyle name="標準 3" xfId="4" xr:uid="{00000000-0005-0000-0000-000003000000}"/>
    <cellStyle name="標準_Sheet5" xfId="1" xr:uid="{00000000-0005-0000-0000-000004000000}"/>
    <cellStyle name="標準_高校コード" xfId="2" xr:uid="{00000000-0005-0000-0000-000005000000}"/>
  </cellStyles>
  <dxfs count="0"/>
  <tableStyles count="0" defaultTableStyle="TableStyleMedium9" defaultPivotStyle="PivotStyleLight16"/>
  <colors>
    <mruColors>
      <color rgb="FFFFCCFF"/>
      <color rgb="FFFFFF99"/>
      <color rgb="FF0000FF"/>
      <color rgb="FFC0C0C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72474</xdr:colOff>
      <xdr:row>41</xdr:row>
      <xdr:rowOff>76200</xdr:rowOff>
    </xdr:from>
    <xdr:to>
      <xdr:col>5</xdr:col>
      <xdr:colOff>266700</xdr:colOff>
      <xdr:row>41</xdr:row>
      <xdr:rowOff>276225</xdr:rowOff>
    </xdr:to>
    <xdr:sp macro="" textlink="">
      <xdr:nvSpPr>
        <xdr:cNvPr id="26092" name="Oval 24">
          <a:extLst>
            <a:ext uri="{FF2B5EF4-FFF2-40B4-BE49-F238E27FC236}">
              <a16:creationId xmlns:a16="http://schemas.microsoft.com/office/drawing/2014/main" id="{00000000-0008-0000-0100-0000EC650000}"/>
            </a:ext>
          </a:extLst>
        </xdr:cNvPr>
        <xdr:cNvSpPr>
          <a:spLocks noChangeArrowheads="1"/>
        </xdr:cNvSpPr>
      </xdr:nvSpPr>
      <xdr:spPr bwMode="auto">
        <a:xfrm>
          <a:off x="1529799" y="9163050"/>
          <a:ext cx="194226" cy="20002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72474</xdr:colOff>
      <xdr:row>42</xdr:row>
      <xdr:rowOff>76200</xdr:rowOff>
    </xdr:from>
    <xdr:to>
      <xdr:col>5</xdr:col>
      <xdr:colOff>266700</xdr:colOff>
      <xdr:row>42</xdr:row>
      <xdr:rowOff>276225</xdr:rowOff>
    </xdr:to>
    <xdr:sp macro="" textlink="">
      <xdr:nvSpPr>
        <xdr:cNvPr id="26093" name="Oval 25">
          <a:extLst>
            <a:ext uri="{FF2B5EF4-FFF2-40B4-BE49-F238E27FC236}">
              <a16:creationId xmlns:a16="http://schemas.microsoft.com/office/drawing/2014/main" id="{00000000-0008-0000-0100-0000ED650000}"/>
            </a:ext>
          </a:extLst>
        </xdr:cNvPr>
        <xdr:cNvSpPr>
          <a:spLocks noChangeArrowheads="1"/>
        </xdr:cNvSpPr>
      </xdr:nvSpPr>
      <xdr:spPr bwMode="auto">
        <a:xfrm>
          <a:off x="1529799" y="9505950"/>
          <a:ext cx="194226" cy="20002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72474</xdr:colOff>
      <xdr:row>43</xdr:row>
      <xdr:rowOff>76200</xdr:rowOff>
    </xdr:from>
    <xdr:to>
      <xdr:col>5</xdr:col>
      <xdr:colOff>266700</xdr:colOff>
      <xdr:row>43</xdr:row>
      <xdr:rowOff>276225</xdr:rowOff>
    </xdr:to>
    <xdr:sp macro="" textlink="">
      <xdr:nvSpPr>
        <xdr:cNvPr id="26094" name="Oval 26">
          <a:extLst>
            <a:ext uri="{FF2B5EF4-FFF2-40B4-BE49-F238E27FC236}">
              <a16:creationId xmlns:a16="http://schemas.microsoft.com/office/drawing/2014/main" id="{00000000-0008-0000-0100-0000EE650000}"/>
            </a:ext>
          </a:extLst>
        </xdr:cNvPr>
        <xdr:cNvSpPr>
          <a:spLocks noChangeArrowheads="1"/>
        </xdr:cNvSpPr>
      </xdr:nvSpPr>
      <xdr:spPr bwMode="auto">
        <a:xfrm>
          <a:off x="1529799" y="9848850"/>
          <a:ext cx="194226" cy="20002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62510</xdr:colOff>
      <xdr:row>54</xdr:row>
      <xdr:rowOff>190500</xdr:rowOff>
    </xdr:from>
    <xdr:to>
      <xdr:col>2</xdr:col>
      <xdr:colOff>253010</xdr:colOff>
      <xdr:row>55</xdr:row>
      <xdr:rowOff>95250</xdr:rowOff>
    </xdr:to>
    <xdr:sp macro="" textlink="">
      <xdr:nvSpPr>
        <xdr:cNvPr id="26101" name="Oval 34">
          <a:extLst>
            <a:ext uri="{FF2B5EF4-FFF2-40B4-BE49-F238E27FC236}">
              <a16:creationId xmlns:a16="http://schemas.microsoft.com/office/drawing/2014/main" id="{00000000-0008-0000-0100-0000F5650000}"/>
            </a:ext>
          </a:extLst>
        </xdr:cNvPr>
        <xdr:cNvSpPr>
          <a:spLocks noChangeArrowheads="1"/>
        </xdr:cNvSpPr>
      </xdr:nvSpPr>
      <xdr:spPr bwMode="auto">
        <a:xfrm>
          <a:off x="521951" y="12416118"/>
          <a:ext cx="190500" cy="19610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228600</xdr:colOff>
      <xdr:row>7</xdr:row>
      <xdr:rowOff>123825</xdr:rowOff>
    </xdr:from>
    <xdr:to>
      <xdr:col>10</xdr:col>
      <xdr:colOff>295275</xdr:colOff>
      <xdr:row>8</xdr:row>
      <xdr:rowOff>85725</xdr:rowOff>
    </xdr:to>
    <xdr:sp macro="" textlink="">
      <xdr:nvSpPr>
        <xdr:cNvPr id="26102" name="Line 36">
          <a:extLst>
            <a:ext uri="{FF2B5EF4-FFF2-40B4-BE49-F238E27FC236}">
              <a16:creationId xmlns:a16="http://schemas.microsoft.com/office/drawing/2014/main" id="{00000000-0008-0000-0100-0000F6650000}"/>
            </a:ext>
          </a:extLst>
        </xdr:cNvPr>
        <xdr:cNvSpPr>
          <a:spLocks noChangeShapeType="1"/>
        </xdr:cNvSpPr>
      </xdr:nvSpPr>
      <xdr:spPr bwMode="auto">
        <a:xfrm>
          <a:off x="2962275" y="1409700"/>
          <a:ext cx="381000"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57150</xdr:colOff>
      <xdr:row>15</xdr:row>
      <xdr:rowOff>0</xdr:rowOff>
    </xdr:from>
    <xdr:to>
      <xdr:col>30</xdr:col>
      <xdr:colOff>180975</xdr:colOff>
      <xdr:row>16</xdr:row>
      <xdr:rowOff>257175</xdr:rowOff>
    </xdr:to>
    <xdr:sp macro="" textlink="">
      <xdr:nvSpPr>
        <xdr:cNvPr id="26103" name="Line 38">
          <a:extLst>
            <a:ext uri="{FF2B5EF4-FFF2-40B4-BE49-F238E27FC236}">
              <a16:creationId xmlns:a16="http://schemas.microsoft.com/office/drawing/2014/main" id="{00000000-0008-0000-0100-0000F7650000}"/>
            </a:ext>
          </a:extLst>
        </xdr:cNvPr>
        <xdr:cNvSpPr>
          <a:spLocks noChangeShapeType="1"/>
        </xdr:cNvSpPr>
      </xdr:nvSpPr>
      <xdr:spPr bwMode="auto">
        <a:xfrm flipH="1">
          <a:off x="7710768" y="2913529"/>
          <a:ext cx="325531" cy="31320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76200</xdr:colOff>
      <xdr:row>14</xdr:row>
      <xdr:rowOff>28575</xdr:rowOff>
    </xdr:from>
    <xdr:to>
      <xdr:col>40</xdr:col>
      <xdr:colOff>133350</xdr:colOff>
      <xdr:row>15</xdr:row>
      <xdr:rowOff>28575</xdr:rowOff>
    </xdr:to>
    <xdr:sp macro="" textlink="">
      <xdr:nvSpPr>
        <xdr:cNvPr id="2" name="Text Box 43">
          <a:extLst>
            <a:ext uri="{FF2B5EF4-FFF2-40B4-BE49-F238E27FC236}">
              <a16:creationId xmlns:a16="http://schemas.microsoft.com/office/drawing/2014/main" id="{00000000-0008-0000-0100-000002000000}"/>
            </a:ext>
          </a:extLst>
        </xdr:cNvPr>
        <xdr:cNvSpPr txBox="1">
          <a:spLocks noChangeArrowheads="1"/>
        </xdr:cNvSpPr>
      </xdr:nvSpPr>
      <xdr:spPr bwMode="auto">
        <a:xfrm>
          <a:off x="6486525" y="2686050"/>
          <a:ext cx="3057525" cy="171450"/>
        </a:xfrm>
        <a:prstGeom prst="rect">
          <a:avLst/>
        </a:prstGeom>
        <a:solidFill>
          <a:srgbClr val="FFFF00"/>
        </a:solidFill>
        <a:ln w="9525">
          <a:solidFill>
            <a:srgbClr val="FF0000"/>
          </a:solid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入力終了後、卒業者総数の確認をしてください。</a:t>
          </a:r>
        </a:p>
      </xdr:txBody>
    </xdr:sp>
    <xdr:clientData/>
  </xdr:twoCellAnchor>
  <xdr:twoCellAnchor>
    <xdr:from>
      <xdr:col>13</xdr:col>
      <xdr:colOff>190500</xdr:colOff>
      <xdr:row>32</xdr:row>
      <xdr:rowOff>76200</xdr:rowOff>
    </xdr:from>
    <xdr:to>
      <xdr:col>14</xdr:col>
      <xdr:colOff>47625</xdr:colOff>
      <xdr:row>35</xdr:row>
      <xdr:rowOff>9525</xdr:rowOff>
    </xdr:to>
    <xdr:sp macro="" textlink="">
      <xdr:nvSpPr>
        <xdr:cNvPr id="9" name="Line 38">
          <a:extLst>
            <a:ext uri="{FF2B5EF4-FFF2-40B4-BE49-F238E27FC236}">
              <a16:creationId xmlns:a16="http://schemas.microsoft.com/office/drawing/2014/main" id="{00000000-0008-0000-0100-000009000000}"/>
            </a:ext>
          </a:extLst>
        </xdr:cNvPr>
        <xdr:cNvSpPr>
          <a:spLocks noChangeShapeType="1"/>
        </xdr:cNvSpPr>
      </xdr:nvSpPr>
      <xdr:spPr bwMode="auto">
        <a:xfrm flipH="1">
          <a:off x="4333875" y="7086600"/>
          <a:ext cx="323850" cy="314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190499</xdr:colOff>
      <xdr:row>31</xdr:row>
      <xdr:rowOff>95250</xdr:rowOff>
    </xdr:from>
    <xdr:to>
      <xdr:col>25</xdr:col>
      <xdr:colOff>162449</xdr:colOff>
      <xdr:row>32</xdr:row>
      <xdr:rowOff>104775</xdr:rowOff>
    </xdr:to>
    <xdr:sp macro="" textlink="">
      <xdr:nvSpPr>
        <xdr:cNvPr id="10" name="Text Box 43">
          <a:extLst>
            <a:ext uri="{FF2B5EF4-FFF2-40B4-BE49-F238E27FC236}">
              <a16:creationId xmlns:a16="http://schemas.microsoft.com/office/drawing/2014/main" id="{00000000-0008-0000-0100-00000A000000}"/>
            </a:ext>
          </a:extLst>
        </xdr:cNvPr>
        <xdr:cNvSpPr txBox="1">
          <a:spLocks noChangeArrowheads="1"/>
        </xdr:cNvSpPr>
      </xdr:nvSpPr>
      <xdr:spPr bwMode="auto">
        <a:xfrm>
          <a:off x="3552824" y="6943725"/>
          <a:ext cx="3420000" cy="171450"/>
        </a:xfrm>
        <a:prstGeom prst="rect">
          <a:avLst/>
        </a:prstGeom>
        <a:solidFill>
          <a:srgbClr val="FFFF00"/>
        </a:solidFill>
        <a:ln w="9525">
          <a:solidFill>
            <a:srgbClr val="FF0000"/>
          </a:solid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内数として特別支援学級卒業者数を記入してください。</a:t>
          </a:r>
        </a:p>
      </xdr:txBody>
    </xdr:sp>
    <xdr:clientData/>
  </xdr:twoCellAnchor>
  <xdr:twoCellAnchor>
    <xdr:from>
      <xdr:col>1</xdr:col>
      <xdr:colOff>0</xdr:colOff>
      <xdr:row>64</xdr:row>
      <xdr:rowOff>0</xdr:rowOff>
    </xdr:from>
    <xdr:to>
      <xdr:col>43</xdr:col>
      <xdr:colOff>0</xdr:colOff>
      <xdr:row>78</xdr:row>
      <xdr:rowOff>76200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23825" y="14763750"/>
          <a:ext cx="10287000" cy="2209800"/>
        </a:xfrm>
        <a:prstGeom prst="roundRect">
          <a:avLst>
            <a:gd name="adj" fmla="val 10560"/>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1200" b="1" u="sng">
              <a:latin typeface="BIZ UDPゴシック" panose="020B0400000000000000" pitchFamily="50" charset="-128"/>
              <a:ea typeface="BIZ UDPゴシック" panose="020B0400000000000000" pitchFamily="50" charset="-128"/>
            </a:rPr>
            <a:t>＜</a:t>
          </a:r>
          <a:r>
            <a:rPr kumimoji="1" lang="en-US" altLang="ja-JP" sz="1200" b="1" u="sng">
              <a:latin typeface="BIZ UDPゴシック" panose="020B0400000000000000" pitchFamily="50" charset="-128"/>
              <a:ea typeface="BIZ UDPゴシック" panose="020B0400000000000000" pitchFamily="50" charset="-128"/>
            </a:rPr>
            <a:t>1</a:t>
          </a:r>
          <a:r>
            <a:rPr kumimoji="1" lang="ja-JP" altLang="en-US" sz="1200" b="1" u="sng">
              <a:latin typeface="BIZ UDPゴシック" panose="020B0400000000000000" pitchFamily="50" charset="-128"/>
              <a:ea typeface="BIZ UDPゴシック" panose="020B0400000000000000" pitchFamily="50" charset="-128"/>
            </a:rPr>
            <a:t>ページチェックリスト＞</a:t>
          </a:r>
          <a:endParaRPr kumimoji="1" lang="en-US" altLang="ja-JP" sz="1200" b="1" u="sng">
            <a:latin typeface="BIZ UDPゴシック" panose="020B0400000000000000" pitchFamily="50" charset="-128"/>
            <a:ea typeface="BIZ UDPゴシック" panose="020B0400000000000000" pitchFamily="50" charset="-128"/>
          </a:endParaRPr>
        </a:p>
        <a:p>
          <a:pPr algn="l"/>
          <a:endParaRPr kumimoji="1" lang="en-US" altLang="ja-JP" sz="1200">
            <a:latin typeface="BIZ UDPゴシック" panose="020B0400000000000000" pitchFamily="50" charset="-128"/>
            <a:ea typeface="BIZ UDPゴシック" panose="020B0400000000000000" pitchFamily="50" charset="-128"/>
          </a:endParaRPr>
        </a:p>
        <a:p>
          <a:r>
            <a:rPr lang="ja-JP" altLang="en-US" sz="12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⑰、⑲、㉒に該当する値を入力していますか。</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陸上自衛隊への就職者がいる場合、㉒に入力すること。</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　５ページ</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(3)-</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②県外公立にも</a:t>
          </a:r>
          <a:endParaRPr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2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(8)</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専修学校等進学者・入学者の状況」の該当する区分に男女別内訳及び特別支援学級卒の男女別内訳を入力していますか。また、備考に内訳（学校名・学科名等）を記入していますか。</a:t>
          </a:r>
        </a:p>
        <a:p>
          <a:r>
            <a:rPr lang="ja-JP" altLang="en-US" sz="12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(9)</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左記以外の者の内訳」の該当する区分に男女別内訳及び特別支援学級卒の男女別内訳を入力していますか。また、備考に内訳（留学国名、入所施設名、予備校名等）を記入していますか。</a:t>
          </a:r>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19050</xdr:colOff>
      <xdr:row>16</xdr:row>
      <xdr:rowOff>0</xdr:rowOff>
    </xdr:from>
    <xdr:to>
      <xdr:col>16</xdr:col>
      <xdr:colOff>47625</xdr:colOff>
      <xdr:row>16</xdr:row>
      <xdr:rowOff>161925</xdr:rowOff>
    </xdr:to>
    <xdr:sp macro="" textlink="">
      <xdr:nvSpPr>
        <xdr:cNvPr id="2054" name="Text Box 6">
          <a:extLst>
            <a:ext uri="{FF2B5EF4-FFF2-40B4-BE49-F238E27FC236}">
              <a16:creationId xmlns:a16="http://schemas.microsoft.com/office/drawing/2014/main" id="{00000000-0008-0000-0200-000006080000}"/>
            </a:ext>
          </a:extLst>
        </xdr:cNvPr>
        <xdr:cNvSpPr txBox="1">
          <a:spLocks noChangeArrowheads="1"/>
        </xdr:cNvSpPr>
      </xdr:nvSpPr>
      <xdr:spPr bwMode="auto">
        <a:xfrm>
          <a:off x="2619375" y="2581275"/>
          <a:ext cx="704850" cy="161925"/>
        </a:xfrm>
        <a:prstGeom prst="rect">
          <a:avLst/>
        </a:prstGeom>
        <a:solidFill>
          <a:srgbClr val="FFFF00"/>
        </a:solidFill>
        <a:ln w="9525">
          <a:solidFill>
            <a:srgbClr val="FF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ここに入力</a:t>
          </a:r>
        </a:p>
      </xdr:txBody>
    </xdr:sp>
    <xdr:clientData/>
  </xdr:twoCellAnchor>
  <xdr:twoCellAnchor>
    <xdr:from>
      <xdr:col>12</xdr:col>
      <xdr:colOff>123825</xdr:colOff>
      <xdr:row>12</xdr:row>
      <xdr:rowOff>190500</xdr:rowOff>
    </xdr:from>
    <xdr:to>
      <xdr:col>12</xdr:col>
      <xdr:colOff>161925</xdr:colOff>
      <xdr:row>17</xdr:row>
      <xdr:rowOff>19050</xdr:rowOff>
    </xdr:to>
    <xdr:sp macro="" textlink="">
      <xdr:nvSpPr>
        <xdr:cNvPr id="3022" name="Line 7">
          <a:extLst>
            <a:ext uri="{FF2B5EF4-FFF2-40B4-BE49-F238E27FC236}">
              <a16:creationId xmlns:a16="http://schemas.microsoft.com/office/drawing/2014/main" id="{00000000-0008-0000-0200-0000CE0B0000}"/>
            </a:ext>
          </a:extLst>
        </xdr:cNvPr>
        <xdr:cNvSpPr>
          <a:spLocks noChangeShapeType="1"/>
        </xdr:cNvSpPr>
      </xdr:nvSpPr>
      <xdr:spPr bwMode="auto">
        <a:xfrm flipH="1">
          <a:off x="2524125" y="2028825"/>
          <a:ext cx="38100" cy="8286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104775</xdr:colOff>
      <xdr:row>0</xdr:row>
      <xdr:rowOff>114300</xdr:rowOff>
    </xdr:from>
    <xdr:to>
      <xdr:col>11</xdr:col>
      <xdr:colOff>28575</xdr:colOff>
      <xdr:row>2</xdr:row>
      <xdr:rowOff>76200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04775" y="114300"/>
          <a:ext cx="2124075" cy="30480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latin typeface="BIZ UDPゴシック" panose="020B0400000000000000" pitchFamily="50" charset="-128"/>
              <a:ea typeface="BIZ UDPゴシック" panose="020B0400000000000000" pitchFamily="50" charset="-128"/>
            </a:rPr>
            <a:t>全日制課程（国公立）</a:t>
          </a:r>
        </a:p>
      </xdr:txBody>
    </xdr:sp>
    <xdr:clientData/>
  </xdr:twoCellAnchor>
  <xdr:twoCellAnchor>
    <xdr:from>
      <xdr:col>18</xdr:col>
      <xdr:colOff>19050</xdr:colOff>
      <xdr:row>15</xdr:row>
      <xdr:rowOff>47625</xdr:rowOff>
    </xdr:from>
    <xdr:to>
      <xdr:col>18</xdr:col>
      <xdr:colOff>219076</xdr:colOff>
      <xdr:row>18</xdr:row>
      <xdr:rowOff>0</xdr:rowOff>
    </xdr:to>
    <xdr:sp macro="" textlink="">
      <xdr:nvSpPr>
        <xdr:cNvPr id="5" name="Line 38">
          <a:extLst>
            <a:ext uri="{FF2B5EF4-FFF2-40B4-BE49-F238E27FC236}">
              <a16:creationId xmlns:a16="http://schemas.microsoft.com/office/drawing/2014/main" id="{00000000-0008-0000-0200-000005000000}"/>
            </a:ext>
          </a:extLst>
        </xdr:cNvPr>
        <xdr:cNvSpPr>
          <a:spLocks noChangeShapeType="1"/>
        </xdr:cNvSpPr>
      </xdr:nvSpPr>
      <xdr:spPr bwMode="auto">
        <a:xfrm flipH="1">
          <a:off x="3771900" y="2486025"/>
          <a:ext cx="200026"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123825</xdr:colOff>
      <xdr:row>14</xdr:row>
      <xdr:rowOff>95250</xdr:rowOff>
    </xdr:from>
    <xdr:to>
      <xdr:col>21</xdr:col>
      <xdr:colOff>48150</xdr:colOff>
      <xdr:row>15</xdr:row>
      <xdr:rowOff>66675</xdr:rowOff>
    </xdr:to>
    <xdr:sp macro="" textlink="">
      <xdr:nvSpPr>
        <xdr:cNvPr id="6" name="Text Box 43">
          <a:extLst>
            <a:ext uri="{FF2B5EF4-FFF2-40B4-BE49-F238E27FC236}">
              <a16:creationId xmlns:a16="http://schemas.microsoft.com/office/drawing/2014/main" id="{00000000-0008-0000-0200-000006000000}"/>
            </a:ext>
          </a:extLst>
        </xdr:cNvPr>
        <xdr:cNvSpPr txBox="1">
          <a:spLocks noChangeArrowheads="1"/>
        </xdr:cNvSpPr>
      </xdr:nvSpPr>
      <xdr:spPr bwMode="auto">
        <a:xfrm>
          <a:off x="923925" y="2533650"/>
          <a:ext cx="3420000" cy="171450"/>
        </a:xfrm>
        <a:prstGeom prst="rect">
          <a:avLst/>
        </a:prstGeom>
        <a:solidFill>
          <a:srgbClr val="FFFF00"/>
        </a:solidFill>
        <a:ln w="9525">
          <a:solidFill>
            <a:srgbClr val="FF0000"/>
          </a:solid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内数として特別支援学級卒業者数を記入してください。</a:t>
          </a:r>
        </a:p>
      </xdr:txBody>
    </xdr:sp>
    <xdr:clientData/>
  </xdr:twoCellAnchor>
  <xdr:twoCellAnchor>
    <xdr:from>
      <xdr:col>1</xdr:col>
      <xdr:colOff>0</xdr:colOff>
      <xdr:row>70</xdr:row>
      <xdr:rowOff>0</xdr:rowOff>
    </xdr:from>
    <xdr:to>
      <xdr:col>42</xdr:col>
      <xdr:colOff>0</xdr:colOff>
      <xdr:row>79</xdr:row>
      <xdr:rowOff>133350</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200025" y="13439775"/>
          <a:ext cx="8258175" cy="1504950"/>
        </a:xfrm>
        <a:prstGeom prst="roundRect">
          <a:avLst>
            <a:gd name="adj" fmla="val 10560"/>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1200" b="1" u="sng">
              <a:latin typeface="BIZ UDPゴシック" panose="020B0400000000000000" pitchFamily="50" charset="-128"/>
              <a:ea typeface="BIZ UDPゴシック" panose="020B0400000000000000" pitchFamily="50" charset="-128"/>
            </a:rPr>
            <a:t>＜</a:t>
          </a:r>
          <a:r>
            <a:rPr kumimoji="1" lang="en-US" altLang="ja-JP" sz="1200" b="1" u="sng">
              <a:latin typeface="BIZ UDPゴシック" panose="020B0400000000000000" pitchFamily="50" charset="-128"/>
              <a:ea typeface="BIZ UDPゴシック" panose="020B0400000000000000" pitchFamily="50" charset="-128"/>
            </a:rPr>
            <a:t>2</a:t>
          </a:r>
          <a:r>
            <a:rPr kumimoji="1" lang="ja-JP" altLang="en-US" sz="1200" b="1" u="sng">
              <a:latin typeface="BIZ UDPゴシック" panose="020B0400000000000000" pitchFamily="50" charset="-128"/>
              <a:ea typeface="BIZ UDPゴシック" panose="020B0400000000000000" pitchFamily="50" charset="-128"/>
            </a:rPr>
            <a:t>ページチェックリスト＞</a:t>
          </a:r>
          <a:endParaRPr kumimoji="1" lang="en-US" altLang="ja-JP" sz="1200" b="1" u="sng">
            <a:latin typeface="BIZ UDPゴシック" panose="020B0400000000000000" pitchFamily="50" charset="-128"/>
            <a:ea typeface="BIZ UDPゴシック" panose="020B0400000000000000" pitchFamily="50" charset="-128"/>
          </a:endParaRPr>
        </a:p>
        <a:p>
          <a:pPr algn="l"/>
          <a:endParaRPr kumimoji="1" lang="en-US" altLang="ja-JP" sz="1200">
            <a:latin typeface="BIZ UDPゴシック" panose="020B0400000000000000" pitchFamily="50" charset="-128"/>
            <a:ea typeface="BIZ UDPゴシック" panose="020B0400000000000000" pitchFamily="50" charset="-128"/>
          </a:endParaRPr>
        </a:p>
        <a:p>
          <a:r>
            <a:rPr lang="ja-JP" altLang="en-US" sz="12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(1)</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全日制課程（高等学校）　国立県外進学先」に該当する学校名、所在都道府県名、進学者数の男女別内訳及び特別支援学級卒の男女別内訳を入力していますか。</a:t>
          </a:r>
          <a:endParaRPr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2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(1)</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全日制課程（高等学校）　公立」の該当する区分に進学者数の男女別内訳及び特別支援学級卒の男女別内訳を入力していますか。</a:t>
          </a:r>
          <a:endParaRPr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9525</xdr:colOff>
      <xdr:row>46</xdr:row>
      <xdr:rowOff>28575</xdr:rowOff>
    </xdr:from>
    <xdr:to>
      <xdr:col>36</xdr:col>
      <xdr:colOff>47625</xdr:colOff>
      <xdr:row>50</xdr:row>
      <xdr:rowOff>114300</xdr:rowOff>
    </xdr:to>
    <xdr:sp macro="" textlink="">
      <xdr:nvSpPr>
        <xdr:cNvPr id="4064" name="Line 3">
          <a:extLst>
            <a:ext uri="{FF2B5EF4-FFF2-40B4-BE49-F238E27FC236}">
              <a16:creationId xmlns:a16="http://schemas.microsoft.com/office/drawing/2014/main" id="{00000000-0008-0000-0300-0000E00F0000}"/>
            </a:ext>
          </a:extLst>
        </xdr:cNvPr>
        <xdr:cNvSpPr>
          <a:spLocks noChangeShapeType="1"/>
        </xdr:cNvSpPr>
      </xdr:nvSpPr>
      <xdr:spPr bwMode="auto">
        <a:xfrm flipH="1">
          <a:off x="7038975" y="8934450"/>
          <a:ext cx="38100" cy="885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219075</xdr:colOff>
      <xdr:row>49</xdr:row>
      <xdr:rowOff>180975</xdr:rowOff>
    </xdr:from>
    <xdr:to>
      <xdr:col>39</xdr:col>
      <xdr:colOff>209550</xdr:colOff>
      <xdr:row>50</xdr:row>
      <xdr:rowOff>142875</xdr:rowOff>
    </xdr:to>
    <xdr:sp macro="" textlink="">
      <xdr:nvSpPr>
        <xdr:cNvPr id="3076" name="Text Box 4">
          <a:extLst>
            <a:ext uri="{FF2B5EF4-FFF2-40B4-BE49-F238E27FC236}">
              <a16:creationId xmlns:a16="http://schemas.microsoft.com/office/drawing/2014/main" id="{00000000-0008-0000-0300-0000040C0000}"/>
            </a:ext>
          </a:extLst>
        </xdr:cNvPr>
        <xdr:cNvSpPr txBox="1">
          <a:spLocks noChangeArrowheads="1"/>
        </xdr:cNvSpPr>
      </xdr:nvSpPr>
      <xdr:spPr bwMode="auto">
        <a:xfrm>
          <a:off x="7248525" y="9686925"/>
          <a:ext cx="704850" cy="161925"/>
        </a:xfrm>
        <a:prstGeom prst="rect">
          <a:avLst/>
        </a:prstGeom>
        <a:solidFill>
          <a:srgbClr val="FFFF99"/>
        </a:solidFill>
        <a:ln w="9525">
          <a:solidFill>
            <a:srgbClr val="FF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ここに入力</a:t>
          </a:r>
        </a:p>
      </xdr:txBody>
    </xdr:sp>
    <xdr:clientData/>
  </xdr:twoCellAnchor>
  <xdr:twoCellAnchor>
    <xdr:from>
      <xdr:col>0</xdr:col>
      <xdr:colOff>95249</xdr:colOff>
      <xdr:row>0</xdr:row>
      <xdr:rowOff>104775</xdr:rowOff>
    </xdr:from>
    <xdr:to>
      <xdr:col>9</xdr:col>
      <xdr:colOff>161925</xdr:colOff>
      <xdr:row>2</xdr:row>
      <xdr:rowOff>47625</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95249" y="104775"/>
          <a:ext cx="1866901" cy="2857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latin typeface="BIZ UDPゴシック" panose="020B0400000000000000" pitchFamily="50" charset="-128"/>
              <a:ea typeface="BIZ UDPゴシック" panose="020B0400000000000000" pitchFamily="50" charset="-128"/>
            </a:rPr>
            <a:t>全日制課程（公立）</a:t>
          </a:r>
        </a:p>
      </xdr:txBody>
    </xdr:sp>
    <xdr:clientData/>
  </xdr:twoCellAnchor>
  <xdr:twoCellAnchor>
    <xdr:from>
      <xdr:col>18</xdr:col>
      <xdr:colOff>114301</xdr:colOff>
      <xdr:row>9</xdr:row>
      <xdr:rowOff>66675</xdr:rowOff>
    </xdr:from>
    <xdr:to>
      <xdr:col>19</xdr:col>
      <xdr:colOff>200026</xdr:colOff>
      <xdr:row>10</xdr:row>
      <xdr:rowOff>180975</xdr:rowOff>
    </xdr:to>
    <xdr:sp macro="" textlink="">
      <xdr:nvSpPr>
        <xdr:cNvPr id="7" name="Line 38">
          <a:extLst>
            <a:ext uri="{FF2B5EF4-FFF2-40B4-BE49-F238E27FC236}">
              <a16:creationId xmlns:a16="http://schemas.microsoft.com/office/drawing/2014/main" id="{00000000-0008-0000-0300-000007000000}"/>
            </a:ext>
          </a:extLst>
        </xdr:cNvPr>
        <xdr:cNvSpPr>
          <a:spLocks noChangeShapeType="1"/>
        </xdr:cNvSpPr>
      </xdr:nvSpPr>
      <xdr:spPr bwMode="auto">
        <a:xfrm flipH="1">
          <a:off x="3867151" y="1571625"/>
          <a:ext cx="323850" cy="314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85725</xdr:colOff>
      <xdr:row>8</xdr:row>
      <xdr:rowOff>104775</xdr:rowOff>
    </xdr:from>
    <xdr:to>
      <xdr:col>30</xdr:col>
      <xdr:colOff>76725</xdr:colOff>
      <xdr:row>9</xdr:row>
      <xdr:rowOff>76200</xdr:rowOff>
    </xdr:to>
    <xdr:sp macro="" textlink="">
      <xdr:nvSpPr>
        <xdr:cNvPr id="8" name="Text Box 43">
          <a:extLst>
            <a:ext uri="{FF2B5EF4-FFF2-40B4-BE49-F238E27FC236}">
              <a16:creationId xmlns:a16="http://schemas.microsoft.com/office/drawing/2014/main" id="{00000000-0008-0000-0300-000008000000}"/>
            </a:ext>
          </a:extLst>
        </xdr:cNvPr>
        <xdr:cNvSpPr txBox="1">
          <a:spLocks noChangeArrowheads="1"/>
        </xdr:cNvSpPr>
      </xdr:nvSpPr>
      <xdr:spPr bwMode="auto">
        <a:xfrm>
          <a:off x="2486025" y="1409700"/>
          <a:ext cx="3420000" cy="171450"/>
        </a:xfrm>
        <a:prstGeom prst="rect">
          <a:avLst/>
        </a:prstGeom>
        <a:solidFill>
          <a:srgbClr val="FFFF00"/>
        </a:solidFill>
        <a:ln w="9525">
          <a:solidFill>
            <a:srgbClr val="FF0000"/>
          </a:solid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内数として特別支援学級卒業者数を記入してください。</a:t>
          </a:r>
        </a:p>
      </xdr:txBody>
    </xdr:sp>
    <xdr:clientData/>
  </xdr:twoCellAnchor>
  <xdr:twoCellAnchor>
    <xdr:from>
      <xdr:col>1</xdr:col>
      <xdr:colOff>0</xdr:colOff>
      <xdr:row>65</xdr:row>
      <xdr:rowOff>0</xdr:rowOff>
    </xdr:from>
    <xdr:to>
      <xdr:col>42</xdr:col>
      <xdr:colOff>0</xdr:colOff>
      <xdr:row>71</xdr:row>
      <xdr:rowOff>85725</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200025" y="12906375"/>
          <a:ext cx="8258175" cy="1238250"/>
        </a:xfrm>
        <a:prstGeom prst="roundRect">
          <a:avLst>
            <a:gd name="adj" fmla="val 10560"/>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1100" b="1" u="sng">
              <a:latin typeface="BIZ UDPゴシック" panose="020B0400000000000000" pitchFamily="50" charset="-128"/>
              <a:ea typeface="BIZ UDPゴシック" panose="020B0400000000000000" pitchFamily="50" charset="-128"/>
            </a:rPr>
            <a:t>＜</a:t>
          </a:r>
          <a:r>
            <a:rPr kumimoji="1" lang="en-US" altLang="ja-JP" sz="1100" b="1" u="sng">
              <a:latin typeface="BIZ UDPゴシック" panose="020B0400000000000000" pitchFamily="50" charset="-128"/>
              <a:ea typeface="BIZ UDPゴシック" panose="020B0400000000000000" pitchFamily="50" charset="-128"/>
            </a:rPr>
            <a:t>3</a:t>
          </a:r>
          <a:r>
            <a:rPr kumimoji="1" lang="ja-JP" altLang="en-US" sz="1100" b="1" u="sng">
              <a:latin typeface="BIZ UDPゴシック" panose="020B0400000000000000" pitchFamily="50" charset="-128"/>
              <a:ea typeface="BIZ UDPゴシック" panose="020B0400000000000000" pitchFamily="50" charset="-128"/>
            </a:rPr>
            <a:t>ページチェックリスト＞</a:t>
          </a:r>
          <a:endParaRPr kumimoji="1" lang="en-US" altLang="ja-JP" sz="1100" b="1" u="sng">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(1)</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全日制課程（高等学校）　公立」の該当する区分に進学者数の男女別内訳及び特別支援学級卒の男女別内訳を入力していますか。</a:t>
          </a:r>
          <a:endParaRPr lang="ja-JP" altLang="ja-JP" sz="1200">
            <a:effectLst/>
            <a:latin typeface="BIZ UDPゴシック" panose="020B0400000000000000" pitchFamily="50" charset="-128"/>
            <a:ea typeface="BIZ UDPゴシック" panose="020B0400000000000000" pitchFamily="50" charset="-128"/>
          </a:endParaRP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(1)</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全日制課程（高等学校）　公立県外進学先」に該当する学校名、所在都道府県名、進学者数の男女別内訳及び特別支援学級卒の男女別内訳を入力していますか。</a:t>
          </a:r>
          <a:endParaRPr lang="ja-JP" altLang="ja-JP" sz="120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180975</xdr:colOff>
      <xdr:row>9</xdr:row>
      <xdr:rowOff>171450</xdr:rowOff>
    </xdr:from>
    <xdr:to>
      <xdr:col>43</xdr:col>
      <xdr:colOff>85725</xdr:colOff>
      <xdr:row>10</xdr:row>
      <xdr:rowOff>142875</xdr:rowOff>
    </xdr:to>
    <xdr:sp macro="" textlink="">
      <xdr:nvSpPr>
        <xdr:cNvPr id="4100" name="Text Box 4">
          <a:extLst>
            <a:ext uri="{FF2B5EF4-FFF2-40B4-BE49-F238E27FC236}">
              <a16:creationId xmlns:a16="http://schemas.microsoft.com/office/drawing/2014/main" id="{00000000-0008-0000-0400-000004100000}"/>
            </a:ext>
          </a:extLst>
        </xdr:cNvPr>
        <xdr:cNvSpPr txBox="1">
          <a:spLocks noChangeArrowheads="1"/>
        </xdr:cNvSpPr>
      </xdr:nvSpPr>
      <xdr:spPr bwMode="auto">
        <a:xfrm>
          <a:off x="7543800" y="1666875"/>
          <a:ext cx="704850" cy="161925"/>
        </a:xfrm>
        <a:prstGeom prst="rect">
          <a:avLst/>
        </a:prstGeom>
        <a:solidFill>
          <a:srgbClr val="FFFF00"/>
        </a:solidFill>
        <a:ln w="9525">
          <a:solidFill>
            <a:srgbClr val="FF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ここに入力</a:t>
          </a:r>
        </a:p>
      </xdr:txBody>
    </xdr:sp>
    <xdr:clientData/>
  </xdr:twoCellAnchor>
  <xdr:twoCellAnchor>
    <xdr:from>
      <xdr:col>39</xdr:col>
      <xdr:colOff>171450</xdr:colOff>
      <xdr:row>59</xdr:row>
      <xdr:rowOff>133350</xdr:rowOff>
    </xdr:from>
    <xdr:to>
      <xdr:col>43</xdr:col>
      <xdr:colOff>76200</xdr:colOff>
      <xdr:row>60</xdr:row>
      <xdr:rowOff>104775</xdr:rowOff>
    </xdr:to>
    <xdr:sp macro="" textlink="">
      <xdr:nvSpPr>
        <xdr:cNvPr id="4101" name="Text Box 5">
          <a:extLst>
            <a:ext uri="{FF2B5EF4-FFF2-40B4-BE49-F238E27FC236}">
              <a16:creationId xmlns:a16="http://schemas.microsoft.com/office/drawing/2014/main" id="{00000000-0008-0000-0400-000005100000}"/>
            </a:ext>
          </a:extLst>
        </xdr:cNvPr>
        <xdr:cNvSpPr txBox="1">
          <a:spLocks noChangeArrowheads="1"/>
        </xdr:cNvSpPr>
      </xdr:nvSpPr>
      <xdr:spPr bwMode="auto">
        <a:xfrm>
          <a:off x="7534275" y="11153775"/>
          <a:ext cx="704850" cy="161925"/>
        </a:xfrm>
        <a:prstGeom prst="rect">
          <a:avLst/>
        </a:prstGeom>
        <a:solidFill>
          <a:srgbClr val="FFFF00"/>
        </a:solidFill>
        <a:ln w="9525">
          <a:solidFill>
            <a:srgbClr val="FF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ここに入力</a:t>
          </a:r>
        </a:p>
      </xdr:txBody>
    </xdr:sp>
    <xdr:clientData/>
  </xdr:twoCellAnchor>
  <xdr:twoCellAnchor>
    <xdr:from>
      <xdr:col>39</xdr:col>
      <xdr:colOff>57150</xdr:colOff>
      <xdr:row>53</xdr:row>
      <xdr:rowOff>28575</xdr:rowOff>
    </xdr:from>
    <xdr:to>
      <xdr:col>39</xdr:col>
      <xdr:colOff>85725</xdr:colOff>
      <xdr:row>60</xdr:row>
      <xdr:rowOff>152400</xdr:rowOff>
    </xdr:to>
    <xdr:sp macro="" textlink="">
      <xdr:nvSpPr>
        <xdr:cNvPr id="17360" name="Line 6">
          <a:extLst>
            <a:ext uri="{FF2B5EF4-FFF2-40B4-BE49-F238E27FC236}">
              <a16:creationId xmlns:a16="http://schemas.microsoft.com/office/drawing/2014/main" id="{00000000-0008-0000-0400-0000D0430000}"/>
            </a:ext>
          </a:extLst>
        </xdr:cNvPr>
        <xdr:cNvSpPr>
          <a:spLocks noChangeShapeType="1"/>
        </xdr:cNvSpPr>
      </xdr:nvSpPr>
      <xdr:spPr bwMode="auto">
        <a:xfrm flipH="1">
          <a:off x="7419975" y="9715500"/>
          <a:ext cx="28575" cy="2028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66675</xdr:colOff>
      <xdr:row>7</xdr:row>
      <xdr:rowOff>133350</xdr:rowOff>
    </xdr:from>
    <xdr:to>
      <xdr:col>39</xdr:col>
      <xdr:colOff>66675</xdr:colOff>
      <xdr:row>10</xdr:row>
      <xdr:rowOff>133350</xdr:rowOff>
    </xdr:to>
    <xdr:sp macro="" textlink="">
      <xdr:nvSpPr>
        <xdr:cNvPr id="17361" name="Line 7">
          <a:extLst>
            <a:ext uri="{FF2B5EF4-FFF2-40B4-BE49-F238E27FC236}">
              <a16:creationId xmlns:a16="http://schemas.microsoft.com/office/drawing/2014/main" id="{00000000-0008-0000-0400-0000D1430000}"/>
            </a:ext>
          </a:extLst>
        </xdr:cNvPr>
        <xdr:cNvSpPr>
          <a:spLocks noChangeShapeType="1"/>
        </xdr:cNvSpPr>
      </xdr:nvSpPr>
      <xdr:spPr bwMode="auto">
        <a:xfrm>
          <a:off x="7429500" y="1247775"/>
          <a:ext cx="0" cy="571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95248</xdr:colOff>
      <xdr:row>0</xdr:row>
      <xdr:rowOff>114300</xdr:rowOff>
    </xdr:from>
    <xdr:to>
      <xdr:col>15</xdr:col>
      <xdr:colOff>161924</xdr:colOff>
      <xdr:row>2</xdr:row>
      <xdr:rowOff>76200</xdr:rowOff>
    </xdr:to>
    <xdr:sp macro="" textlink="">
      <xdr:nvSpPr>
        <xdr:cNvPr id="6" name="角丸四角形 5">
          <a:extLst>
            <a:ext uri="{FF2B5EF4-FFF2-40B4-BE49-F238E27FC236}">
              <a16:creationId xmlns:a16="http://schemas.microsoft.com/office/drawing/2014/main" id="{00000000-0008-0000-0400-000006000000}"/>
            </a:ext>
          </a:extLst>
        </xdr:cNvPr>
        <xdr:cNvSpPr/>
      </xdr:nvSpPr>
      <xdr:spPr>
        <a:xfrm>
          <a:off x="95248" y="114300"/>
          <a:ext cx="2857501" cy="28575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400" b="1">
              <a:latin typeface="BIZ UDPゴシック" panose="020B0400000000000000" pitchFamily="50" charset="-128"/>
              <a:ea typeface="BIZ UDPゴシック" panose="020B0400000000000000" pitchFamily="50" charset="-128"/>
            </a:rPr>
            <a:t>全日制課程（私立）・定時制課程</a:t>
          </a:r>
        </a:p>
      </xdr:txBody>
    </xdr:sp>
    <xdr:clientData/>
  </xdr:twoCellAnchor>
  <xdr:twoCellAnchor>
    <xdr:from>
      <xdr:col>22</xdr:col>
      <xdr:colOff>142876</xdr:colOff>
      <xdr:row>5</xdr:row>
      <xdr:rowOff>85725</xdr:rowOff>
    </xdr:from>
    <xdr:to>
      <xdr:col>23</xdr:col>
      <xdr:colOff>228601</xdr:colOff>
      <xdr:row>7</xdr:row>
      <xdr:rowOff>19050</xdr:rowOff>
    </xdr:to>
    <xdr:sp macro="" textlink="">
      <xdr:nvSpPr>
        <xdr:cNvPr id="7" name="Line 38">
          <a:extLst>
            <a:ext uri="{FF2B5EF4-FFF2-40B4-BE49-F238E27FC236}">
              <a16:creationId xmlns:a16="http://schemas.microsoft.com/office/drawing/2014/main" id="{00000000-0008-0000-0400-000007000000}"/>
            </a:ext>
          </a:extLst>
        </xdr:cNvPr>
        <xdr:cNvSpPr>
          <a:spLocks noChangeShapeType="1"/>
        </xdr:cNvSpPr>
      </xdr:nvSpPr>
      <xdr:spPr bwMode="auto">
        <a:xfrm flipH="1">
          <a:off x="4448176" y="904875"/>
          <a:ext cx="323850" cy="314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85725</xdr:colOff>
      <xdr:row>4</xdr:row>
      <xdr:rowOff>114300</xdr:rowOff>
    </xdr:from>
    <xdr:to>
      <xdr:col>27</xdr:col>
      <xdr:colOff>191025</xdr:colOff>
      <xdr:row>5</xdr:row>
      <xdr:rowOff>95250</xdr:rowOff>
    </xdr:to>
    <xdr:sp macro="" textlink="">
      <xdr:nvSpPr>
        <xdr:cNvPr id="8" name="Text Box 43">
          <a:extLst>
            <a:ext uri="{FF2B5EF4-FFF2-40B4-BE49-F238E27FC236}">
              <a16:creationId xmlns:a16="http://schemas.microsoft.com/office/drawing/2014/main" id="{00000000-0008-0000-0400-000008000000}"/>
            </a:ext>
          </a:extLst>
        </xdr:cNvPr>
        <xdr:cNvSpPr txBox="1">
          <a:spLocks noChangeArrowheads="1"/>
        </xdr:cNvSpPr>
      </xdr:nvSpPr>
      <xdr:spPr bwMode="auto">
        <a:xfrm>
          <a:off x="2190750" y="742950"/>
          <a:ext cx="3420000" cy="171450"/>
        </a:xfrm>
        <a:prstGeom prst="rect">
          <a:avLst/>
        </a:prstGeom>
        <a:solidFill>
          <a:srgbClr val="FFFF00"/>
        </a:solidFill>
        <a:ln w="9525">
          <a:solidFill>
            <a:srgbClr val="FF0000"/>
          </a:solid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内数として特別支援学級卒業者数を記入してください。</a:t>
          </a:r>
        </a:p>
      </xdr:txBody>
    </xdr:sp>
    <xdr:clientData/>
  </xdr:twoCellAnchor>
  <xdr:twoCellAnchor>
    <xdr:from>
      <xdr:col>2</xdr:col>
      <xdr:colOff>0</xdr:colOff>
      <xdr:row>73</xdr:row>
      <xdr:rowOff>0</xdr:rowOff>
    </xdr:from>
    <xdr:to>
      <xdr:col>45</xdr:col>
      <xdr:colOff>0</xdr:colOff>
      <xdr:row>86</xdr:row>
      <xdr:rowOff>0</xdr:rowOff>
    </xdr:to>
    <xdr:sp macro="" textlink="">
      <xdr:nvSpPr>
        <xdr:cNvPr id="9" name="角丸四角形 8">
          <a:extLst>
            <a:ext uri="{FF2B5EF4-FFF2-40B4-BE49-F238E27FC236}">
              <a16:creationId xmlns:a16="http://schemas.microsoft.com/office/drawing/2014/main" id="{00000000-0008-0000-0400-000009000000}"/>
            </a:ext>
          </a:extLst>
        </xdr:cNvPr>
        <xdr:cNvSpPr/>
      </xdr:nvSpPr>
      <xdr:spPr>
        <a:xfrm>
          <a:off x="304800" y="13877925"/>
          <a:ext cx="8991600" cy="2171700"/>
        </a:xfrm>
        <a:prstGeom prst="roundRect">
          <a:avLst>
            <a:gd name="adj" fmla="val 10560"/>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1200" b="1" u="sng">
              <a:latin typeface="BIZ UDPゴシック" panose="020B0400000000000000" pitchFamily="50" charset="-128"/>
              <a:ea typeface="BIZ UDPゴシック" panose="020B0400000000000000" pitchFamily="50" charset="-128"/>
            </a:rPr>
            <a:t>＜</a:t>
          </a:r>
          <a:r>
            <a:rPr kumimoji="1" lang="en-US" altLang="ja-JP" sz="1200" b="1" u="sng">
              <a:latin typeface="BIZ UDPゴシック" panose="020B0400000000000000" pitchFamily="50" charset="-128"/>
              <a:ea typeface="BIZ UDPゴシック" panose="020B0400000000000000" pitchFamily="50" charset="-128"/>
            </a:rPr>
            <a:t>4</a:t>
          </a:r>
          <a:r>
            <a:rPr kumimoji="1" lang="ja-JP" altLang="en-US" sz="1200" b="1" u="sng">
              <a:latin typeface="BIZ UDPゴシック" panose="020B0400000000000000" pitchFamily="50" charset="-128"/>
              <a:ea typeface="BIZ UDPゴシック" panose="020B0400000000000000" pitchFamily="50" charset="-128"/>
            </a:rPr>
            <a:t>ページチェックリスト＞</a:t>
          </a:r>
          <a:endParaRPr kumimoji="1" lang="en-US" altLang="ja-JP" sz="1200" b="1" u="sng">
            <a:latin typeface="BIZ UDPゴシック" panose="020B0400000000000000" pitchFamily="50" charset="-128"/>
            <a:ea typeface="BIZ UDPゴシック" panose="020B0400000000000000" pitchFamily="50" charset="-128"/>
          </a:endParaRPr>
        </a:p>
        <a:p>
          <a:pPr algn="l"/>
          <a:endParaRPr kumimoji="1" lang="en-US" altLang="ja-JP" sz="1200">
            <a:latin typeface="BIZ UDPゴシック" panose="020B0400000000000000" pitchFamily="50" charset="-128"/>
            <a:ea typeface="BIZ UDPゴシック" panose="020B0400000000000000" pitchFamily="50" charset="-128"/>
          </a:endParaRPr>
        </a:p>
        <a:p>
          <a:r>
            <a:rPr lang="ja-JP" altLang="en-US" sz="12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(1)</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全日制課程（高等学校）　私立」の該当する区分に進学者数の男女別内訳及び特別支援学級卒の男女別内訳を入力していますか。</a:t>
          </a:r>
          <a:endParaRPr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(1)</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全日制課程（高等学校）　私立県外進学先」に該当する学校名、所在都道府県名、進学者数の男女別内訳及び特別支援学級卒の男女別内訳を入力していますか。</a:t>
          </a:r>
          <a:endParaRPr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(2)</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定時制課程（高等学校）」の該当する区分に進学者数の男女別内訳及び特別支援学級卒の男女別内訳を入力していますか。</a:t>
          </a:r>
          <a:endParaRPr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(2)</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定時制課程（高等学校）　県外進学先」に該当する学校名、所在都道府県名、進学者数の男女別内訳及び特別支援学級卒の男女別内訳を入力していますか。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120649</xdr:colOff>
      <xdr:row>20</xdr:row>
      <xdr:rowOff>160338</xdr:rowOff>
    </xdr:from>
    <xdr:to>
      <xdr:col>18</xdr:col>
      <xdr:colOff>133349</xdr:colOff>
      <xdr:row>21</xdr:row>
      <xdr:rowOff>123825</xdr:rowOff>
    </xdr:to>
    <xdr:sp macro="" textlink="">
      <xdr:nvSpPr>
        <xdr:cNvPr id="6147" name="Text Box 3">
          <a:extLst>
            <a:ext uri="{FF2B5EF4-FFF2-40B4-BE49-F238E27FC236}">
              <a16:creationId xmlns:a16="http://schemas.microsoft.com/office/drawing/2014/main" id="{00000000-0008-0000-0500-000003180000}"/>
            </a:ext>
          </a:extLst>
        </xdr:cNvPr>
        <xdr:cNvSpPr txBox="1">
          <a:spLocks noChangeArrowheads="1"/>
        </xdr:cNvSpPr>
      </xdr:nvSpPr>
      <xdr:spPr bwMode="auto">
        <a:xfrm>
          <a:off x="3159124" y="3856038"/>
          <a:ext cx="727075" cy="163512"/>
        </a:xfrm>
        <a:prstGeom prst="rect">
          <a:avLst/>
        </a:prstGeom>
        <a:solidFill>
          <a:srgbClr val="FFFF99"/>
        </a:solidFill>
        <a:ln w="9525">
          <a:solidFill>
            <a:srgbClr val="FF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ここに入力</a:t>
          </a:r>
        </a:p>
      </xdr:txBody>
    </xdr:sp>
    <xdr:clientData/>
  </xdr:twoCellAnchor>
  <xdr:twoCellAnchor>
    <xdr:from>
      <xdr:col>34</xdr:col>
      <xdr:colOff>171449</xdr:colOff>
      <xdr:row>20</xdr:row>
      <xdr:rowOff>161925</xdr:rowOff>
    </xdr:from>
    <xdr:to>
      <xdr:col>38</xdr:col>
      <xdr:colOff>47624</xdr:colOff>
      <xdr:row>21</xdr:row>
      <xdr:rowOff>142875</xdr:rowOff>
    </xdr:to>
    <xdr:sp macro="" textlink="">
      <xdr:nvSpPr>
        <xdr:cNvPr id="6148" name="Text Box 4">
          <a:extLst>
            <a:ext uri="{FF2B5EF4-FFF2-40B4-BE49-F238E27FC236}">
              <a16:creationId xmlns:a16="http://schemas.microsoft.com/office/drawing/2014/main" id="{00000000-0008-0000-0500-000004180000}"/>
            </a:ext>
          </a:extLst>
        </xdr:cNvPr>
        <xdr:cNvSpPr txBox="1">
          <a:spLocks noChangeArrowheads="1"/>
        </xdr:cNvSpPr>
      </xdr:nvSpPr>
      <xdr:spPr bwMode="auto">
        <a:xfrm>
          <a:off x="7258049" y="4057650"/>
          <a:ext cx="752475" cy="180975"/>
        </a:xfrm>
        <a:prstGeom prst="rect">
          <a:avLst/>
        </a:prstGeom>
        <a:solidFill>
          <a:srgbClr val="FFFF99"/>
        </a:solidFill>
        <a:ln w="9525">
          <a:solidFill>
            <a:srgbClr val="FF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ここに入力</a:t>
          </a:r>
        </a:p>
      </xdr:txBody>
    </xdr:sp>
    <xdr:clientData/>
  </xdr:twoCellAnchor>
  <xdr:twoCellAnchor>
    <xdr:from>
      <xdr:col>16</xdr:col>
      <xdr:colOff>142874</xdr:colOff>
      <xdr:row>36</xdr:row>
      <xdr:rowOff>180975</xdr:rowOff>
    </xdr:from>
    <xdr:to>
      <xdr:col>19</xdr:col>
      <xdr:colOff>180974</xdr:colOff>
      <xdr:row>37</xdr:row>
      <xdr:rowOff>142875</xdr:rowOff>
    </xdr:to>
    <xdr:sp macro="" textlink="">
      <xdr:nvSpPr>
        <xdr:cNvPr id="6149" name="Text Box 5">
          <a:extLst>
            <a:ext uri="{FF2B5EF4-FFF2-40B4-BE49-F238E27FC236}">
              <a16:creationId xmlns:a16="http://schemas.microsoft.com/office/drawing/2014/main" id="{00000000-0008-0000-0500-000005180000}"/>
            </a:ext>
          </a:extLst>
        </xdr:cNvPr>
        <xdr:cNvSpPr txBox="1">
          <a:spLocks noChangeArrowheads="1"/>
        </xdr:cNvSpPr>
      </xdr:nvSpPr>
      <xdr:spPr bwMode="auto">
        <a:xfrm>
          <a:off x="3419474" y="7077075"/>
          <a:ext cx="752475" cy="161925"/>
        </a:xfrm>
        <a:prstGeom prst="rect">
          <a:avLst/>
        </a:prstGeom>
        <a:solidFill>
          <a:srgbClr val="FFFF99"/>
        </a:solidFill>
        <a:ln w="9525">
          <a:solidFill>
            <a:srgbClr val="FF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ここに入力</a:t>
          </a:r>
        </a:p>
      </xdr:txBody>
    </xdr:sp>
    <xdr:clientData/>
  </xdr:twoCellAnchor>
  <xdr:twoCellAnchor>
    <xdr:from>
      <xdr:col>13</xdr:col>
      <xdr:colOff>104775</xdr:colOff>
      <xdr:row>53</xdr:row>
      <xdr:rowOff>180975</xdr:rowOff>
    </xdr:from>
    <xdr:to>
      <xdr:col>17</xdr:col>
      <xdr:colOff>9525</xdr:colOff>
      <xdr:row>54</xdr:row>
      <xdr:rowOff>161925</xdr:rowOff>
    </xdr:to>
    <xdr:sp macro="" textlink="">
      <xdr:nvSpPr>
        <xdr:cNvPr id="6151" name="Text Box 7">
          <a:extLst>
            <a:ext uri="{FF2B5EF4-FFF2-40B4-BE49-F238E27FC236}">
              <a16:creationId xmlns:a16="http://schemas.microsoft.com/office/drawing/2014/main" id="{00000000-0008-0000-0500-000007180000}"/>
            </a:ext>
          </a:extLst>
        </xdr:cNvPr>
        <xdr:cNvSpPr txBox="1">
          <a:spLocks noChangeArrowheads="1"/>
        </xdr:cNvSpPr>
      </xdr:nvSpPr>
      <xdr:spPr bwMode="auto">
        <a:xfrm>
          <a:off x="2705100" y="10287000"/>
          <a:ext cx="819150" cy="180975"/>
        </a:xfrm>
        <a:prstGeom prst="rect">
          <a:avLst/>
        </a:prstGeom>
        <a:solidFill>
          <a:srgbClr val="FFFF99"/>
        </a:solidFill>
        <a:ln w="9525">
          <a:solidFill>
            <a:srgbClr val="FF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ここに入力</a:t>
          </a:r>
        </a:p>
      </xdr:txBody>
    </xdr:sp>
    <xdr:clientData/>
  </xdr:twoCellAnchor>
  <xdr:twoCellAnchor>
    <xdr:from>
      <xdr:col>14</xdr:col>
      <xdr:colOff>142875</xdr:colOff>
      <xdr:row>65</xdr:row>
      <xdr:rowOff>123825</xdr:rowOff>
    </xdr:from>
    <xdr:to>
      <xdr:col>17</xdr:col>
      <xdr:colOff>152400</xdr:colOff>
      <xdr:row>66</xdr:row>
      <xdr:rowOff>85725</xdr:rowOff>
    </xdr:to>
    <xdr:sp macro="" textlink="">
      <xdr:nvSpPr>
        <xdr:cNvPr id="6152" name="Text Box 8">
          <a:extLst>
            <a:ext uri="{FF2B5EF4-FFF2-40B4-BE49-F238E27FC236}">
              <a16:creationId xmlns:a16="http://schemas.microsoft.com/office/drawing/2014/main" id="{00000000-0008-0000-0500-000008180000}"/>
            </a:ext>
          </a:extLst>
        </xdr:cNvPr>
        <xdr:cNvSpPr txBox="1">
          <a:spLocks noChangeArrowheads="1"/>
        </xdr:cNvSpPr>
      </xdr:nvSpPr>
      <xdr:spPr bwMode="auto">
        <a:xfrm>
          <a:off x="2943225" y="12630150"/>
          <a:ext cx="723900" cy="161925"/>
        </a:xfrm>
        <a:prstGeom prst="rect">
          <a:avLst/>
        </a:prstGeom>
        <a:solidFill>
          <a:srgbClr val="FFFF99"/>
        </a:solidFill>
        <a:ln w="9525">
          <a:solidFill>
            <a:srgbClr val="FF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ここに入力</a:t>
          </a:r>
        </a:p>
      </xdr:txBody>
    </xdr:sp>
    <xdr:clientData/>
  </xdr:twoCellAnchor>
  <xdr:twoCellAnchor>
    <xdr:from>
      <xdr:col>35</xdr:col>
      <xdr:colOff>95250</xdr:colOff>
      <xdr:row>62</xdr:row>
      <xdr:rowOff>28576</xdr:rowOff>
    </xdr:from>
    <xdr:to>
      <xdr:col>38</xdr:col>
      <xdr:colOff>180975</xdr:colOff>
      <xdr:row>62</xdr:row>
      <xdr:rowOff>180976</xdr:rowOff>
    </xdr:to>
    <xdr:sp macro="" textlink="">
      <xdr:nvSpPr>
        <xdr:cNvPr id="6153" name="Text Box 9">
          <a:extLst>
            <a:ext uri="{FF2B5EF4-FFF2-40B4-BE49-F238E27FC236}">
              <a16:creationId xmlns:a16="http://schemas.microsoft.com/office/drawing/2014/main" id="{00000000-0008-0000-0500-000009180000}"/>
            </a:ext>
          </a:extLst>
        </xdr:cNvPr>
        <xdr:cNvSpPr txBox="1">
          <a:spLocks noChangeArrowheads="1"/>
        </xdr:cNvSpPr>
      </xdr:nvSpPr>
      <xdr:spPr bwMode="auto">
        <a:xfrm>
          <a:off x="7381875" y="11925301"/>
          <a:ext cx="762000" cy="152400"/>
        </a:xfrm>
        <a:prstGeom prst="rect">
          <a:avLst/>
        </a:prstGeom>
        <a:solidFill>
          <a:srgbClr val="FFFF99"/>
        </a:solidFill>
        <a:ln w="9525">
          <a:solidFill>
            <a:srgbClr val="FF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ここに入力</a:t>
          </a:r>
        </a:p>
      </xdr:txBody>
    </xdr:sp>
    <xdr:clientData/>
  </xdr:twoCellAnchor>
  <xdr:twoCellAnchor>
    <xdr:from>
      <xdr:col>19</xdr:col>
      <xdr:colOff>228600</xdr:colOff>
      <xdr:row>14</xdr:row>
      <xdr:rowOff>89867</xdr:rowOff>
    </xdr:from>
    <xdr:to>
      <xdr:col>20</xdr:col>
      <xdr:colOff>152401</xdr:colOff>
      <xdr:row>38</xdr:row>
      <xdr:rowOff>38100</xdr:rowOff>
    </xdr:to>
    <xdr:grpSp>
      <xdr:nvGrpSpPr>
        <xdr:cNvPr id="25262" name="Group 10">
          <a:extLst>
            <a:ext uri="{FF2B5EF4-FFF2-40B4-BE49-F238E27FC236}">
              <a16:creationId xmlns:a16="http://schemas.microsoft.com/office/drawing/2014/main" id="{00000000-0008-0000-0500-0000AE620000}"/>
            </a:ext>
          </a:extLst>
        </xdr:cNvPr>
        <xdr:cNvGrpSpPr>
          <a:grpSpLocks/>
        </xdr:cNvGrpSpPr>
      </xdr:nvGrpSpPr>
      <xdr:grpSpPr bwMode="auto">
        <a:xfrm>
          <a:off x="4219575" y="2594942"/>
          <a:ext cx="161926" cy="4748833"/>
          <a:chOff x="415" y="194"/>
          <a:chExt cx="37" cy="383"/>
        </a:xfrm>
      </xdr:grpSpPr>
      <xdr:sp macro="" textlink="">
        <xdr:nvSpPr>
          <xdr:cNvPr id="25272" name="Freeform 11">
            <a:extLst>
              <a:ext uri="{FF2B5EF4-FFF2-40B4-BE49-F238E27FC236}">
                <a16:creationId xmlns:a16="http://schemas.microsoft.com/office/drawing/2014/main" id="{00000000-0008-0000-0500-0000B8620000}"/>
              </a:ext>
            </a:extLst>
          </xdr:cNvPr>
          <xdr:cNvSpPr>
            <a:spLocks/>
          </xdr:cNvSpPr>
        </xdr:nvSpPr>
        <xdr:spPr bwMode="auto">
          <a:xfrm>
            <a:off x="415" y="194"/>
            <a:ext cx="37" cy="365"/>
          </a:xfrm>
          <a:custGeom>
            <a:avLst/>
            <a:gdLst>
              <a:gd name="T0" fmla="*/ 0 w 37"/>
              <a:gd name="T1" fmla="*/ 0 h 381"/>
              <a:gd name="T2" fmla="*/ 36 w 37"/>
              <a:gd name="T3" fmla="*/ 11 h 381"/>
              <a:gd name="T4" fmla="*/ 5 w 37"/>
              <a:gd name="T5" fmla="*/ 11 h 381"/>
              <a:gd name="T6" fmla="*/ 0 60000 65536"/>
              <a:gd name="T7" fmla="*/ 0 60000 65536"/>
              <a:gd name="T8" fmla="*/ 0 60000 65536"/>
              <a:gd name="T9" fmla="*/ 0 w 37"/>
              <a:gd name="T10" fmla="*/ 0 h 381"/>
              <a:gd name="T11" fmla="*/ 37 w 37"/>
              <a:gd name="T12" fmla="*/ 381 h 381"/>
            </a:gdLst>
            <a:ahLst/>
            <a:cxnLst>
              <a:cxn ang="T6">
                <a:pos x="T0" y="T1"/>
              </a:cxn>
              <a:cxn ang="T7">
                <a:pos x="T2" y="T3"/>
              </a:cxn>
              <a:cxn ang="T8">
                <a:pos x="T4" y="T5"/>
              </a:cxn>
            </a:cxnLst>
            <a:rect l="T9" t="T10" r="T11" b="T12"/>
            <a:pathLst>
              <a:path w="37" h="381">
                <a:moveTo>
                  <a:pt x="0" y="0"/>
                </a:moveTo>
                <a:cubicBezTo>
                  <a:pt x="17" y="1"/>
                  <a:pt x="35" y="2"/>
                  <a:pt x="36" y="65"/>
                </a:cubicBezTo>
                <a:cubicBezTo>
                  <a:pt x="37" y="128"/>
                  <a:pt x="10" y="329"/>
                  <a:pt x="5" y="381"/>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273" name="Line 12">
            <a:extLst>
              <a:ext uri="{FF2B5EF4-FFF2-40B4-BE49-F238E27FC236}">
                <a16:creationId xmlns:a16="http://schemas.microsoft.com/office/drawing/2014/main" id="{00000000-0008-0000-0500-0000B9620000}"/>
              </a:ext>
            </a:extLst>
          </xdr:cNvPr>
          <xdr:cNvSpPr>
            <a:spLocks noChangeShapeType="1"/>
          </xdr:cNvSpPr>
        </xdr:nvSpPr>
        <xdr:spPr bwMode="auto">
          <a:xfrm flipH="1">
            <a:off x="418" y="559"/>
            <a:ext cx="2" cy="1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12</xdr:col>
      <xdr:colOff>113433</xdr:colOff>
      <xdr:row>48</xdr:row>
      <xdr:rowOff>66676</xdr:rowOff>
    </xdr:from>
    <xdr:to>
      <xdr:col>14</xdr:col>
      <xdr:colOff>7792</xdr:colOff>
      <xdr:row>55</xdr:row>
      <xdr:rowOff>140549</xdr:rowOff>
    </xdr:to>
    <xdr:grpSp>
      <xdr:nvGrpSpPr>
        <xdr:cNvPr id="25264" name="Group 15">
          <a:extLst>
            <a:ext uri="{FF2B5EF4-FFF2-40B4-BE49-F238E27FC236}">
              <a16:creationId xmlns:a16="http://schemas.microsoft.com/office/drawing/2014/main" id="{00000000-0008-0000-0500-0000B0620000}"/>
            </a:ext>
          </a:extLst>
        </xdr:cNvPr>
        <xdr:cNvGrpSpPr>
          <a:grpSpLocks/>
        </xdr:cNvGrpSpPr>
      </xdr:nvGrpSpPr>
      <xdr:grpSpPr bwMode="auto">
        <a:xfrm>
          <a:off x="2513733" y="9372601"/>
          <a:ext cx="294409" cy="1474048"/>
          <a:chOff x="229" y="801"/>
          <a:chExt cx="85" cy="177"/>
        </a:xfrm>
      </xdr:grpSpPr>
      <xdr:sp macro="" textlink="">
        <xdr:nvSpPr>
          <xdr:cNvPr id="25270" name="AutoShape 16">
            <a:extLst>
              <a:ext uri="{FF2B5EF4-FFF2-40B4-BE49-F238E27FC236}">
                <a16:creationId xmlns:a16="http://schemas.microsoft.com/office/drawing/2014/main" id="{00000000-0008-0000-0500-0000B6620000}"/>
              </a:ext>
            </a:extLst>
          </xdr:cNvPr>
          <xdr:cNvSpPr>
            <a:spLocks/>
          </xdr:cNvSpPr>
        </xdr:nvSpPr>
        <xdr:spPr bwMode="auto">
          <a:xfrm>
            <a:off x="301" y="801"/>
            <a:ext cx="13" cy="67"/>
          </a:xfrm>
          <a:prstGeom prst="leftBracket">
            <a:avLst>
              <a:gd name="adj" fmla="val 447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271" name="Line 17">
            <a:extLst>
              <a:ext uri="{FF2B5EF4-FFF2-40B4-BE49-F238E27FC236}">
                <a16:creationId xmlns:a16="http://schemas.microsoft.com/office/drawing/2014/main" id="{00000000-0008-0000-0500-0000B7620000}"/>
              </a:ext>
            </a:extLst>
          </xdr:cNvPr>
          <xdr:cNvSpPr>
            <a:spLocks noChangeShapeType="1"/>
          </xdr:cNvSpPr>
        </xdr:nvSpPr>
        <xdr:spPr bwMode="auto">
          <a:xfrm flipH="1">
            <a:off x="229" y="837"/>
            <a:ext cx="72" cy="14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35</xdr:col>
      <xdr:colOff>19050</xdr:colOff>
      <xdr:row>56</xdr:row>
      <xdr:rowOff>85725</xdr:rowOff>
    </xdr:from>
    <xdr:to>
      <xdr:col>36</xdr:col>
      <xdr:colOff>66675</xdr:colOff>
      <xdr:row>63</xdr:row>
      <xdr:rowOff>0</xdr:rowOff>
    </xdr:to>
    <xdr:grpSp>
      <xdr:nvGrpSpPr>
        <xdr:cNvPr id="25265" name="Group 18">
          <a:extLst>
            <a:ext uri="{FF2B5EF4-FFF2-40B4-BE49-F238E27FC236}">
              <a16:creationId xmlns:a16="http://schemas.microsoft.com/office/drawing/2014/main" id="{00000000-0008-0000-0500-0000B1620000}"/>
            </a:ext>
          </a:extLst>
        </xdr:cNvPr>
        <xdr:cNvGrpSpPr>
          <a:grpSpLocks/>
        </xdr:cNvGrpSpPr>
      </xdr:nvGrpSpPr>
      <xdr:grpSpPr bwMode="auto">
        <a:xfrm>
          <a:off x="7305675" y="10991850"/>
          <a:ext cx="247650" cy="1314450"/>
          <a:chOff x="685" y="1074"/>
          <a:chExt cx="74" cy="129"/>
        </a:xfrm>
      </xdr:grpSpPr>
      <xdr:sp macro="" textlink="">
        <xdr:nvSpPr>
          <xdr:cNvPr id="25268" name="AutoShape 19">
            <a:extLst>
              <a:ext uri="{FF2B5EF4-FFF2-40B4-BE49-F238E27FC236}">
                <a16:creationId xmlns:a16="http://schemas.microsoft.com/office/drawing/2014/main" id="{00000000-0008-0000-0500-0000B4620000}"/>
              </a:ext>
            </a:extLst>
          </xdr:cNvPr>
          <xdr:cNvSpPr>
            <a:spLocks/>
          </xdr:cNvSpPr>
        </xdr:nvSpPr>
        <xdr:spPr bwMode="auto">
          <a:xfrm>
            <a:off x="751" y="1074"/>
            <a:ext cx="8" cy="40"/>
          </a:xfrm>
          <a:prstGeom prst="leftBracket">
            <a:avLst>
              <a:gd name="adj" fmla="val 41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269" name="Line 20">
            <a:extLst>
              <a:ext uri="{FF2B5EF4-FFF2-40B4-BE49-F238E27FC236}">
                <a16:creationId xmlns:a16="http://schemas.microsoft.com/office/drawing/2014/main" id="{00000000-0008-0000-0500-0000B5620000}"/>
              </a:ext>
            </a:extLst>
          </xdr:cNvPr>
          <xdr:cNvSpPr>
            <a:spLocks noChangeShapeType="1"/>
          </xdr:cNvSpPr>
        </xdr:nvSpPr>
        <xdr:spPr bwMode="auto">
          <a:xfrm flipH="1">
            <a:off x="685" y="1095"/>
            <a:ext cx="64" cy="10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13</xdr:col>
      <xdr:colOff>190500</xdr:colOff>
      <xdr:row>64</xdr:row>
      <xdr:rowOff>190501</xdr:rowOff>
    </xdr:from>
    <xdr:to>
      <xdr:col>14</xdr:col>
      <xdr:colOff>152399</xdr:colOff>
      <xdr:row>66</xdr:row>
      <xdr:rowOff>123825</xdr:rowOff>
    </xdr:to>
    <xdr:sp macro="" textlink="">
      <xdr:nvSpPr>
        <xdr:cNvPr id="25267" name="Line 22">
          <a:extLst>
            <a:ext uri="{FF2B5EF4-FFF2-40B4-BE49-F238E27FC236}">
              <a16:creationId xmlns:a16="http://schemas.microsoft.com/office/drawing/2014/main" id="{00000000-0008-0000-0500-0000B3620000}"/>
            </a:ext>
          </a:extLst>
        </xdr:cNvPr>
        <xdr:cNvSpPr>
          <a:spLocks noChangeShapeType="1"/>
        </xdr:cNvSpPr>
      </xdr:nvSpPr>
      <xdr:spPr bwMode="auto">
        <a:xfrm flipH="1">
          <a:off x="2790825" y="12496801"/>
          <a:ext cx="161924" cy="3333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76200</xdr:colOff>
      <xdr:row>0</xdr:row>
      <xdr:rowOff>95250</xdr:rowOff>
    </xdr:from>
    <xdr:to>
      <xdr:col>10</xdr:col>
      <xdr:colOff>38100</xdr:colOff>
      <xdr:row>2</xdr:row>
      <xdr:rowOff>66675</xdr:rowOff>
    </xdr:to>
    <xdr:sp macro="" textlink="">
      <xdr:nvSpPr>
        <xdr:cNvPr id="20" name="角丸四角形 19">
          <a:extLst>
            <a:ext uri="{FF2B5EF4-FFF2-40B4-BE49-F238E27FC236}">
              <a16:creationId xmlns:a16="http://schemas.microsoft.com/office/drawing/2014/main" id="{00000000-0008-0000-0500-000014000000}"/>
            </a:ext>
          </a:extLst>
        </xdr:cNvPr>
        <xdr:cNvSpPr/>
      </xdr:nvSpPr>
      <xdr:spPr>
        <a:xfrm>
          <a:off x="76200" y="95250"/>
          <a:ext cx="1962150" cy="285750"/>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b="1">
              <a:latin typeface="BIZ UDPゴシック" panose="020B0400000000000000" pitchFamily="50" charset="-128"/>
              <a:ea typeface="BIZ UDPゴシック" panose="020B0400000000000000" pitchFamily="50" charset="-128"/>
            </a:rPr>
            <a:t>通信制課程・その他</a:t>
          </a:r>
        </a:p>
      </xdr:txBody>
    </xdr:sp>
    <xdr:clientData/>
  </xdr:twoCellAnchor>
  <xdr:twoCellAnchor>
    <xdr:from>
      <xdr:col>52</xdr:col>
      <xdr:colOff>552449</xdr:colOff>
      <xdr:row>12</xdr:row>
      <xdr:rowOff>9525</xdr:rowOff>
    </xdr:from>
    <xdr:to>
      <xdr:col>58</xdr:col>
      <xdr:colOff>409575</xdr:colOff>
      <xdr:row>21</xdr:row>
      <xdr:rowOff>123825</xdr:rowOff>
    </xdr:to>
    <xdr:sp macro="" textlink="">
      <xdr:nvSpPr>
        <xdr:cNvPr id="23" name="角丸四角形 22">
          <a:extLst>
            <a:ext uri="{FF2B5EF4-FFF2-40B4-BE49-F238E27FC236}">
              <a16:creationId xmlns:a16="http://schemas.microsoft.com/office/drawing/2014/main" id="{00000000-0008-0000-0500-000017000000}"/>
            </a:ext>
          </a:extLst>
        </xdr:cNvPr>
        <xdr:cNvSpPr/>
      </xdr:nvSpPr>
      <xdr:spPr>
        <a:xfrm>
          <a:off x="12334874" y="2114550"/>
          <a:ext cx="3971926" cy="1914525"/>
        </a:xfrm>
        <a:prstGeom prst="roundRect">
          <a:avLst>
            <a:gd name="adj" fmla="val 7994"/>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　入力欄が不足する場合は、都道府県単位でまとめて入力していただいて構いません。</a:t>
          </a:r>
          <a:br>
            <a:rPr kumimoji="1" lang="en-US" altLang="ja-JP" sz="1100">
              <a:latin typeface="BIZ UDPゴシック" panose="020B0400000000000000" pitchFamily="50" charset="-128"/>
              <a:ea typeface="BIZ UDPゴシック" panose="020B0400000000000000" pitchFamily="50" charset="-128"/>
            </a:rPr>
          </a:b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例）</a:t>
          </a:r>
          <a:r>
            <a:rPr kumimoji="1" lang="en-US" altLang="ja-JP" sz="1100">
              <a:latin typeface="BIZ UDPゴシック" panose="020B0400000000000000" pitchFamily="50" charset="-128"/>
              <a:ea typeface="BIZ UDPゴシック" panose="020B0400000000000000" pitchFamily="50" charset="-128"/>
            </a:rPr>
            <a:t>A</a:t>
          </a:r>
          <a:r>
            <a:rPr kumimoji="1" lang="ja-JP" altLang="en-US" sz="1100">
              <a:latin typeface="BIZ UDPゴシック" panose="020B0400000000000000" pitchFamily="50" charset="-128"/>
              <a:ea typeface="BIZ UDPゴシック" panose="020B0400000000000000" pitchFamily="50" charset="-128"/>
            </a:rPr>
            <a:t>学校・</a:t>
          </a:r>
          <a:r>
            <a:rPr kumimoji="1" lang="en-US" altLang="ja-JP" sz="1100">
              <a:latin typeface="BIZ UDPゴシック" panose="020B0400000000000000" pitchFamily="50" charset="-128"/>
              <a:ea typeface="BIZ UDPゴシック" panose="020B0400000000000000" pitchFamily="50" charset="-128"/>
            </a:rPr>
            <a:t>B</a:t>
          </a:r>
          <a:r>
            <a:rPr kumimoji="1" lang="ja-JP" altLang="en-US" sz="1100">
              <a:latin typeface="BIZ UDPゴシック" panose="020B0400000000000000" pitchFamily="50" charset="-128"/>
              <a:ea typeface="BIZ UDPゴシック" panose="020B0400000000000000" pitchFamily="50" charset="-128"/>
            </a:rPr>
            <a:t>学校　宮城県　男２　女１　計３</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　それでも不足する場合は、適宜まとめていただいて構いません。</a:t>
          </a:r>
          <a:endParaRPr kumimoji="1" lang="en-US" altLang="ja-JP" sz="1100">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br>
            <a:rPr kumimoji="1" lang="en-US" altLang="ja-JP" sz="1100">
              <a:latin typeface="BIZ UDPゴシック" panose="020B0400000000000000" pitchFamily="50" charset="-128"/>
              <a:ea typeface="BIZ UDPゴシック" panose="020B0400000000000000" pitchFamily="50" charset="-128"/>
            </a:rPr>
          </a:br>
          <a:r>
            <a:rPr kumimoji="1" lang="ja-JP" altLang="en-US" sz="1100">
              <a:latin typeface="BIZ UDPゴシック" panose="020B0400000000000000" pitchFamily="50" charset="-128"/>
              <a:ea typeface="BIZ UDPゴシック" panose="020B0400000000000000" pitchFamily="50" charset="-128"/>
            </a:rPr>
            <a:t>例）</a:t>
          </a:r>
          <a:r>
            <a:rPr kumimoji="1" lang="en-US" altLang="ja-JP" sz="1100">
              <a:latin typeface="BIZ UDPゴシック" panose="020B0400000000000000" pitchFamily="50" charset="-128"/>
              <a:ea typeface="BIZ UDPゴシック" panose="020B0400000000000000" pitchFamily="50" charset="-128"/>
            </a:rPr>
            <a:t>A</a:t>
          </a:r>
          <a:r>
            <a:rPr kumimoji="1" lang="ja-JP" altLang="en-US" sz="1100">
              <a:latin typeface="BIZ UDPゴシック" panose="020B0400000000000000" pitchFamily="50" charset="-128"/>
              <a:ea typeface="BIZ UDPゴシック" panose="020B0400000000000000" pitchFamily="50" charset="-128"/>
            </a:rPr>
            <a:t>学校・</a:t>
          </a:r>
          <a:r>
            <a:rPr kumimoji="1" lang="en-US" altLang="ja-JP" sz="1100">
              <a:latin typeface="BIZ UDPゴシック" panose="020B0400000000000000" pitchFamily="50" charset="-128"/>
              <a:ea typeface="BIZ UDPゴシック" panose="020B0400000000000000" pitchFamily="50" charset="-128"/>
            </a:rPr>
            <a:t>C</a:t>
          </a:r>
          <a:r>
            <a:rPr kumimoji="1" lang="ja-JP" altLang="en-US" sz="1100">
              <a:latin typeface="BIZ UDPゴシック" panose="020B0400000000000000" pitchFamily="50" charset="-128"/>
              <a:ea typeface="BIZ UDPゴシック" panose="020B0400000000000000" pitchFamily="50" charset="-128"/>
            </a:rPr>
            <a:t>学校　宮城県・山形県　男２　女１　計３</a:t>
          </a:r>
        </a:p>
      </xdr:txBody>
    </xdr:sp>
    <xdr:clientData/>
  </xdr:twoCellAnchor>
  <xdr:twoCellAnchor>
    <xdr:from>
      <xdr:col>17</xdr:col>
      <xdr:colOff>190501</xdr:colOff>
      <xdr:row>2</xdr:row>
      <xdr:rowOff>76200</xdr:rowOff>
    </xdr:from>
    <xdr:to>
      <xdr:col>19</xdr:col>
      <xdr:colOff>38101</xdr:colOff>
      <xdr:row>4</xdr:row>
      <xdr:rowOff>19050</xdr:rowOff>
    </xdr:to>
    <xdr:sp macro="" textlink="">
      <xdr:nvSpPr>
        <xdr:cNvPr id="24" name="Line 38">
          <a:extLst>
            <a:ext uri="{FF2B5EF4-FFF2-40B4-BE49-F238E27FC236}">
              <a16:creationId xmlns:a16="http://schemas.microsoft.com/office/drawing/2014/main" id="{00000000-0008-0000-0500-000018000000}"/>
            </a:ext>
          </a:extLst>
        </xdr:cNvPr>
        <xdr:cNvSpPr>
          <a:spLocks noChangeShapeType="1"/>
        </xdr:cNvSpPr>
      </xdr:nvSpPr>
      <xdr:spPr bwMode="auto">
        <a:xfrm flipH="1">
          <a:off x="3705226" y="390525"/>
          <a:ext cx="323850" cy="238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85724</xdr:colOff>
      <xdr:row>1</xdr:row>
      <xdr:rowOff>47625</xdr:rowOff>
    </xdr:from>
    <xdr:to>
      <xdr:col>24</xdr:col>
      <xdr:colOff>133349</xdr:colOff>
      <xdr:row>2</xdr:row>
      <xdr:rowOff>66675</xdr:rowOff>
    </xdr:to>
    <xdr:sp macro="" textlink="">
      <xdr:nvSpPr>
        <xdr:cNvPr id="25" name="Text Box 43">
          <a:extLst>
            <a:ext uri="{FF2B5EF4-FFF2-40B4-BE49-F238E27FC236}">
              <a16:creationId xmlns:a16="http://schemas.microsoft.com/office/drawing/2014/main" id="{00000000-0008-0000-0500-000019000000}"/>
            </a:ext>
          </a:extLst>
        </xdr:cNvPr>
        <xdr:cNvSpPr txBox="1">
          <a:spLocks noChangeArrowheads="1"/>
        </xdr:cNvSpPr>
      </xdr:nvSpPr>
      <xdr:spPr bwMode="auto">
        <a:xfrm>
          <a:off x="2085974" y="219075"/>
          <a:ext cx="3057525" cy="171450"/>
        </a:xfrm>
        <a:prstGeom prst="rect">
          <a:avLst/>
        </a:prstGeom>
        <a:solidFill>
          <a:srgbClr val="FFFF00"/>
        </a:solidFill>
        <a:ln w="9525">
          <a:solidFill>
            <a:srgbClr val="FF0000"/>
          </a:solidFill>
          <a:miter lim="800000"/>
          <a:headEnd/>
          <a:tailEnd/>
        </a:ln>
      </xdr:spPr>
      <xdr:txBody>
        <a:bodyPr vertOverflow="clip" wrap="square" lIns="27432" tIns="18288" rIns="27432" bIns="18288" anchor="ctr" upright="1"/>
        <a:lstStyle/>
        <a:p>
          <a:pPr algn="ctr" rtl="0">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内数として特別支援学級卒業者数を記入してください。</a:t>
          </a:r>
        </a:p>
      </xdr:txBody>
    </xdr:sp>
    <xdr:clientData/>
  </xdr:twoCellAnchor>
  <xdr:twoCellAnchor>
    <xdr:from>
      <xdr:col>11</xdr:col>
      <xdr:colOff>142874</xdr:colOff>
      <xdr:row>14</xdr:row>
      <xdr:rowOff>190500</xdr:rowOff>
    </xdr:from>
    <xdr:to>
      <xdr:col>14</xdr:col>
      <xdr:colOff>200024</xdr:colOff>
      <xdr:row>21</xdr:row>
      <xdr:rowOff>190500</xdr:rowOff>
    </xdr:to>
    <xdr:sp macro="" textlink="">
      <xdr:nvSpPr>
        <xdr:cNvPr id="26" name="Line 38">
          <a:extLst>
            <a:ext uri="{FF2B5EF4-FFF2-40B4-BE49-F238E27FC236}">
              <a16:creationId xmlns:a16="http://schemas.microsoft.com/office/drawing/2014/main" id="{00000000-0008-0000-0500-00001A000000}"/>
            </a:ext>
          </a:extLst>
        </xdr:cNvPr>
        <xdr:cNvSpPr>
          <a:spLocks noChangeShapeType="1"/>
        </xdr:cNvSpPr>
      </xdr:nvSpPr>
      <xdr:spPr bwMode="auto">
        <a:xfrm>
          <a:off x="2343149" y="2486025"/>
          <a:ext cx="657225" cy="1400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142875</xdr:colOff>
      <xdr:row>18</xdr:row>
      <xdr:rowOff>0</xdr:rowOff>
    </xdr:from>
    <xdr:to>
      <xdr:col>34</xdr:col>
      <xdr:colOff>85725</xdr:colOff>
      <xdr:row>21</xdr:row>
      <xdr:rowOff>180975</xdr:rowOff>
    </xdr:to>
    <xdr:sp macro="" textlink="">
      <xdr:nvSpPr>
        <xdr:cNvPr id="27" name="Line 38">
          <a:extLst>
            <a:ext uri="{FF2B5EF4-FFF2-40B4-BE49-F238E27FC236}">
              <a16:creationId xmlns:a16="http://schemas.microsoft.com/office/drawing/2014/main" id="{00000000-0008-0000-0500-00001B000000}"/>
            </a:ext>
          </a:extLst>
        </xdr:cNvPr>
        <xdr:cNvSpPr>
          <a:spLocks noChangeShapeType="1"/>
        </xdr:cNvSpPr>
      </xdr:nvSpPr>
      <xdr:spPr bwMode="auto">
        <a:xfrm>
          <a:off x="6629400" y="3295650"/>
          <a:ext cx="542925" cy="781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76200</xdr:colOff>
      <xdr:row>72</xdr:row>
      <xdr:rowOff>47623</xdr:rowOff>
    </xdr:from>
    <xdr:to>
      <xdr:col>42</xdr:col>
      <xdr:colOff>76200</xdr:colOff>
      <xdr:row>97</xdr:row>
      <xdr:rowOff>28575</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276225" y="13754098"/>
          <a:ext cx="8715375" cy="4029077"/>
        </a:xfrm>
        <a:prstGeom prst="roundRect">
          <a:avLst>
            <a:gd name="adj" fmla="val 10560"/>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1200" b="1" u="sng">
              <a:latin typeface="BIZ UDPゴシック" panose="020B0400000000000000" pitchFamily="50" charset="-128"/>
              <a:ea typeface="BIZ UDPゴシック" panose="020B0400000000000000" pitchFamily="50" charset="-128"/>
            </a:rPr>
            <a:t>＜</a:t>
          </a:r>
          <a:r>
            <a:rPr kumimoji="1" lang="en-US" altLang="ja-JP" sz="1200" b="1" u="sng">
              <a:latin typeface="BIZ UDPゴシック" panose="020B0400000000000000" pitchFamily="50" charset="-128"/>
              <a:ea typeface="BIZ UDPゴシック" panose="020B0400000000000000" pitchFamily="50" charset="-128"/>
            </a:rPr>
            <a:t>5</a:t>
          </a:r>
          <a:r>
            <a:rPr kumimoji="1" lang="ja-JP" altLang="en-US" sz="1200" b="1" u="sng">
              <a:latin typeface="BIZ UDPゴシック" panose="020B0400000000000000" pitchFamily="50" charset="-128"/>
              <a:ea typeface="BIZ UDPゴシック" panose="020B0400000000000000" pitchFamily="50" charset="-128"/>
            </a:rPr>
            <a:t>ページチェックリスト＞</a:t>
          </a:r>
          <a:endParaRPr kumimoji="1" lang="en-US" altLang="ja-JP" sz="1200" b="1" u="sng">
            <a:latin typeface="BIZ UDPゴシック" panose="020B0400000000000000" pitchFamily="50" charset="-128"/>
            <a:ea typeface="BIZ UDPゴシック" panose="020B0400000000000000" pitchFamily="50" charset="-128"/>
          </a:endParaRPr>
        </a:p>
        <a:p>
          <a:pPr algn="l"/>
          <a:endParaRPr kumimoji="1" lang="en-US" altLang="ja-JP" sz="1200">
            <a:latin typeface="BIZ UDPゴシック" panose="020B0400000000000000" pitchFamily="50" charset="-128"/>
            <a:ea typeface="BIZ UDPゴシック" panose="020B0400000000000000" pitchFamily="50" charset="-128"/>
          </a:endParaRPr>
        </a:p>
        <a:p>
          <a:r>
            <a:rPr lang="ja-JP" altLang="en-US" sz="12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(3)</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通信制課程」の該当する区分に進学者数の男女別内訳及び特別支援学級卒の男女別内訳を入力していますか。</a:t>
          </a:r>
        </a:p>
        <a:p>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(3)</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通信制課程　県外進学先　</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(3)-</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①県外私立」に該当する学校名</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本校名</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u="dbl">
              <a:solidFill>
                <a:schemeClr val="dk1"/>
              </a:solidFill>
              <a:effectLst/>
              <a:latin typeface="BIZ UDPゴシック" panose="020B0400000000000000" pitchFamily="50" charset="-128"/>
              <a:ea typeface="BIZ UDPゴシック" panose="020B0400000000000000" pitchFamily="50" charset="-128"/>
              <a:cs typeface="+mn-cs"/>
            </a:rPr>
            <a:t>本校</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所在都道府県名、進学者数の男女別内訳及び特別支援学級卒の男女別内訳を入力していますか。</a:t>
          </a:r>
        </a:p>
        <a:p>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(3)</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通信制課程　県外進学先　</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(3)-</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②県外公立」に該当する学校名、所在都道府県名、進学者数の男女別内訳及び特別支援学級卒の男女別内訳を入力していますか。　　</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※陸上自衛隊への就職者がいる場合、ここに入力すること。</a:t>
          </a:r>
        </a:p>
        <a:p>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(4)</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中等教育学校</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後期課程</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県外進学先」に該当する学校名、所在都道府県名、進学者数の男女別内訳及び特別支援学級卒の男女別内訳を入力していますか。</a:t>
          </a:r>
        </a:p>
        <a:p>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(5)</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高等学科別科　県外進学先」に該当する学校名、所在都道府県名、進学者数の男女別内訳及び特別支援学級卒の男女別内訳を入力していますか。</a:t>
          </a:r>
        </a:p>
        <a:p>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(6)</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高等専門学校」の該当する区分に進学者数の男女別内訳及び特別支援学級卒の男女別内訳を入力していますか。</a:t>
          </a:r>
        </a:p>
        <a:p>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(6) </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高等専門学校　県外進学先」に該当する学校名、所在都道府県名、進学者数の男女別内訳及び特別支援学級卒の男女別内訳を入力していますか。</a:t>
          </a:r>
        </a:p>
        <a:p>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(7) </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特別支援学校」の該当する区分に進学者数の男女別内訳及び特別支援学級卒の男女別内訳を入力していますか。</a:t>
          </a:r>
        </a:p>
        <a:p>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「特別支援学校　県外進学先」に該当する学校名、所在都道府県名、進学者数の男女別内訳及び特別支援学級卒の男女別内訳を入力していますか。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209086</xdr:colOff>
      <xdr:row>20</xdr:row>
      <xdr:rowOff>139390</xdr:rowOff>
    </xdr:from>
    <xdr:to>
      <xdr:col>37</xdr:col>
      <xdr:colOff>23232</xdr:colOff>
      <xdr:row>23</xdr:row>
      <xdr:rowOff>11617</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0024482" y="3426677"/>
          <a:ext cx="3217591" cy="522714"/>
        </a:xfrm>
        <a:prstGeom prst="wedgeRoundRectCallout">
          <a:avLst>
            <a:gd name="adj1" fmla="val -58378"/>
            <a:gd name="adj2" fmla="val -44349"/>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①～㉕は１ページ「１　状況別卒業者数」票内の、値が一致する項目のマーク番号です。</a:t>
          </a:r>
          <a:endParaRPr kumimoji="1" lang="ja-JP" altLang="en-US" sz="1000"/>
        </a:p>
      </xdr:txBody>
    </xdr:sp>
    <xdr:clientData/>
  </xdr:twoCellAnchor>
  <xdr:twoCellAnchor>
    <xdr:from>
      <xdr:col>23</xdr:col>
      <xdr:colOff>255550</xdr:colOff>
      <xdr:row>2</xdr:row>
      <xdr:rowOff>69694</xdr:rowOff>
    </xdr:from>
    <xdr:to>
      <xdr:col>40</xdr:col>
      <xdr:colOff>255550</xdr:colOff>
      <xdr:row>6</xdr:row>
      <xdr:rowOff>11616</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8630580" y="418170"/>
          <a:ext cx="5924086" cy="1091891"/>
        </a:xfrm>
        <a:prstGeom prst="rect">
          <a:avLst/>
        </a:prstGeom>
        <a:solidFill>
          <a:srgbClr val="FFCCFF"/>
        </a:solid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2000">
              <a:solidFill>
                <a:srgbClr val="FF0000"/>
              </a:solidFill>
            </a:rPr>
            <a:t>学校基本調査「卒業後の状況調査票（中学校）」（様式第２３号）と必ず整合を図ってください。</a:t>
          </a:r>
        </a:p>
      </xdr:txBody>
    </xdr:sp>
    <xdr:clientData/>
  </xdr:twoCellAnchor>
  <xdr:twoCellAnchor>
    <xdr:from>
      <xdr:col>16</xdr:col>
      <xdr:colOff>57149</xdr:colOff>
      <xdr:row>3</xdr:row>
      <xdr:rowOff>228600</xdr:rowOff>
    </xdr:from>
    <xdr:to>
      <xdr:col>23</xdr:col>
      <xdr:colOff>95249</xdr:colOff>
      <xdr:row>6</xdr:row>
      <xdr:rowOff>9524</xdr:rowOff>
    </xdr:to>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5848349" y="742950"/>
          <a:ext cx="2657475" cy="75247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　特別支援学校及び中等教育学校の学校基本調査様式は若干項目が異なりますので御留意願います。</a:t>
          </a:r>
        </a:p>
      </xdr:txBody>
    </xdr:sp>
    <xdr:clientData/>
  </xdr:twoCellAnchor>
  <xdr:twoCellAnchor>
    <xdr:from>
      <xdr:col>0</xdr:col>
      <xdr:colOff>57150</xdr:colOff>
      <xdr:row>33</xdr:row>
      <xdr:rowOff>0</xdr:rowOff>
    </xdr:from>
    <xdr:to>
      <xdr:col>24</xdr:col>
      <xdr:colOff>0</xdr:colOff>
      <xdr:row>41</xdr:row>
      <xdr:rowOff>47625</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57150" y="7200900"/>
          <a:ext cx="8715375" cy="1419225"/>
        </a:xfrm>
        <a:prstGeom prst="roundRect">
          <a:avLst>
            <a:gd name="adj" fmla="val 10560"/>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1100" b="1" u="sng">
              <a:latin typeface="BIZ UDPゴシック" panose="020B0400000000000000" pitchFamily="50" charset="-128"/>
              <a:ea typeface="BIZ UDPゴシック" panose="020B0400000000000000" pitchFamily="50" charset="-128"/>
            </a:rPr>
            <a:t>＜</a:t>
          </a:r>
          <a:r>
            <a:rPr kumimoji="1" lang="en-US" altLang="ja-JP" sz="1100" b="1" u="sng">
              <a:latin typeface="BIZ UDPゴシック" panose="020B0400000000000000" pitchFamily="50" charset="-128"/>
              <a:ea typeface="BIZ UDPゴシック" panose="020B0400000000000000" pitchFamily="50" charset="-128"/>
            </a:rPr>
            <a:t>6</a:t>
          </a:r>
          <a:r>
            <a:rPr kumimoji="1" lang="ja-JP" altLang="en-US" sz="1100" b="1" u="sng">
              <a:latin typeface="BIZ UDPゴシック" panose="020B0400000000000000" pitchFamily="50" charset="-128"/>
              <a:ea typeface="BIZ UDPゴシック" panose="020B0400000000000000" pitchFamily="50" charset="-128"/>
            </a:rPr>
            <a:t>ページチェックリスト＞</a:t>
          </a:r>
          <a:endParaRPr kumimoji="1" lang="en-US" altLang="ja-JP" sz="1100" b="1" u="sng">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★学校基本調査の「</a:t>
          </a:r>
          <a:r>
            <a:rPr lang="en-US" altLang="ja-JP" sz="1100">
              <a:solidFill>
                <a:schemeClr val="dk1"/>
              </a:solidFill>
              <a:effectLst/>
              <a:latin typeface="BIZ UDPゴシック" panose="020B0400000000000000" pitchFamily="50" charset="-128"/>
              <a:ea typeface="BIZ UDPゴシック" panose="020B0400000000000000" pitchFamily="50" charset="-128"/>
              <a:cs typeface="+mn-cs"/>
            </a:rPr>
            <a:t>8</a:t>
          </a:r>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（状況別卒業者数）」「</a:t>
          </a:r>
          <a:r>
            <a:rPr lang="en-US" altLang="ja-JP" sz="1100">
              <a:solidFill>
                <a:schemeClr val="dk1"/>
              </a:solidFill>
              <a:effectLst/>
              <a:latin typeface="BIZ UDPゴシック" panose="020B0400000000000000" pitchFamily="50" charset="-128"/>
              <a:ea typeface="BIZ UDPゴシック" panose="020B0400000000000000" pitchFamily="50" charset="-128"/>
              <a:cs typeface="+mn-cs"/>
            </a:rPr>
            <a:t>9</a:t>
          </a:r>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（「８」の卒業者総数のうち特別支援学級卒業者の状況（再掲）」と数値が一致していますか。</a:t>
          </a:r>
          <a:endParaRPr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endParaRPr lang="ja-JP" altLang="en-US" sz="110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　学校基本調査独自の項目については、空欄となっています。別途確認の上、学校基本調査に入力してください。</a:t>
          </a:r>
          <a:endParaRPr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76200</xdr:rowOff>
    </xdr:from>
    <xdr:to>
      <xdr:col>2</xdr:col>
      <xdr:colOff>1333500</xdr:colOff>
      <xdr:row>1</xdr:row>
      <xdr:rowOff>200025</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66675" y="76200"/>
          <a:ext cx="1962150" cy="295275"/>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b="1">
              <a:latin typeface="BIZ UDPゴシック" panose="020B0400000000000000" pitchFamily="50" charset="-128"/>
              <a:ea typeface="BIZ UDPゴシック" panose="020B0400000000000000" pitchFamily="50" charset="-128"/>
            </a:rPr>
            <a:t>エラーチェック</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kokyosoks@pref.miyagi.lg.jp" TargetMode="Externa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319"/>
  <sheetViews>
    <sheetView view="pageBreakPreview" zoomScaleNormal="100" zoomScaleSheetLayoutView="100" workbookViewId="0">
      <pane ySplit="1" topLeftCell="A2" activePane="bottomLeft" state="frozen"/>
      <selection activeCell="L9" sqref="L9:O10"/>
      <selection pane="bottomLeft" activeCell="G312" sqref="G312"/>
    </sheetView>
  </sheetViews>
  <sheetFormatPr defaultColWidth="9" defaultRowHeight="13.5"/>
  <cols>
    <col min="1" max="1" width="9" style="500" customWidth="1"/>
    <col min="2" max="2" width="9" style="593"/>
    <col min="3" max="3" width="9" style="595"/>
    <col min="4" max="5" width="4" style="504" customWidth="1"/>
    <col min="6" max="6" width="7.375" style="504" customWidth="1"/>
    <col min="7" max="8" width="4" style="504" customWidth="1"/>
    <col min="9" max="9" width="7.375" style="504" customWidth="1"/>
    <col min="10" max="10" width="5.75" style="596" customWidth="1"/>
    <col min="11" max="11" width="4.375" style="54" customWidth="1"/>
    <col min="12" max="12" width="27.375" style="504" customWidth="1"/>
    <col min="13" max="13" width="20" style="504" customWidth="1"/>
    <col min="14" max="14" width="9" style="504"/>
    <col min="15" max="15" width="12.25" style="54" customWidth="1"/>
    <col min="16" max="16" width="5.75" style="54" customWidth="1"/>
    <col min="17" max="16384" width="9" style="54"/>
  </cols>
  <sheetData>
    <row r="1" spans="1:14" s="53" customFormat="1">
      <c r="A1" s="84" t="s">
        <v>287</v>
      </c>
      <c r="B1" s="585" t="s">
        <v>288</v>
      </c>
      <c r="C1" s="585" t="s">
        <v>289</v>
      </c>
      <c r="D1" s="502" t="s">
        <v>51</v>
      </c>
      <c r="E1" s="502" t="s">
        <v>52</v>
      </c>
      <c r="F1" s="502" t="s">
        <v>53</v>
      </c>
      <c r="G1" s="502" t="s">
        <v>2270</v>
      </c>
      <c r="H1" s="502" t="s">
        <v>2271</v>
      </c>
      <c r="I1" s="502" t="s">
        <v>2272</v>
      </c>
      <c r="J1" s="586" t="s">
        <v>604</v>
      </c>
      <c r="K1" s="5" t="s">
        <v>952</v>
      </c>
      <c r="L1" s="502" t="s">
        <v>570</v>
      </c>
      <c r="M1" s="502" t="s">
        <v>2281</v>
      </c>
      <c r="N1" s="502" t="s">
        <v>71</v>
      </c>
    </row>
    <row r="2" spans="1:14">
      <c r="A2" s="501">
        <f>'1ﾍﾟｰｼﾞ'!$L$9</f>
        <v>0</v>
      </c>
      <c r="B2" s="587" t="s">
        <v>550</v>
      </c>
      <c r="C2" s="587" t="s">
        <v>292</v>
      </c>
      <c r="D2" s="588">
        <f>'1ﾍﾟｰｼﾞ'!W22</f>
        <v>0</v>
      </c>
      <c r="E2" s="588">
        <f>'1ﾍﾟｰｼﾞ'!W24</f>
        <v>0</v>
      </c>
      <c r="F2" s="588">
        <f>D2+E2</f>
        <v>0</v>
      </c>
      <c r="G2" s="588">
        <f>'1ﾍﾟｰｼﾞ'!W23</f>
        <v>0</v>
      </c>
      <c r="H2" s="588">
        <f>'1ﾍﾟｰｼﾞ'!W25</f>
        <v>0</v>
      </c>
      <c r="I2" s="588">
        <f>G2+H2</f>
        <v>0</v>
      </c>
      <c r="J2" s="589">
        <v>2026</v>
      </c>
      <c r="K2" s="6" t="s">
        <v>265</v>
      </c>
      <c r="L2" s="503" t="s">
        <v>551</v>
      </c>
      <c r="M2" s="503" t="s">
        <v>292</v>
      </c>
      <c r="N2" s="503" t="s">
        <v>292</v>
      </c>
    </row>
    <row r="3" spans="1:14">
      <c r="A3" s="501">
        <f>'1ﾍﾟｰｼﾞ'!$L$9</f>
        <v>0</v>
      </c>
      <c r="B3" s="587" t="s">
        <v>552</v>
      </c>
      <c r="C3" s="587" t="s">
        <v>292</v>
      </c>
      <c r="D3" s="590">
        <f>'1ﾍﾟｰｼﾞ'!AA22</f>
        <v>0</v>
      </c>
      <c r="E3" s="590">
        <f>'1ﾍﾟｰｼﾞ'!AA24</f>
        <v>0</v>
      </c>
      <c r="F3" s="590">
        <f>D3+E3</f>
        <v>0</v>
      </c>
      <c r="G3" s="590">
        <f>'1ﾍﾟｰｼﾞ'!AA23</f>
        <v>0</v>
      </c>
      <c r="H3" s="590">
        <f>'1ﾍﾟｰｼﾞ'!AA25</f>
        <v>0</v>
      </c>
      <c r="I3" s="590">
        <f>G3+H3</f>
        <v>0</v>
      </c>
      <c r="J3" s="589">
        <v>2026</v>
      </c>
      <c r="K3" s="7"/>
      <c r="L3" s="503" t="s">
        <v>946</v>
      </c>
      <c r="M3" s="503" t="s">
        <v>292</v>
      </c>
      <c r="N3" s="503" t="s">
        <v>292</v>
      </c>
    </row>
    <row r="4" spans="1:14">
      <c r="A4" s="501">
        <f>'1ﾍﾟｰｼﾞ'!$L$9</f>
        <v>0</v>
      </c>
      <c r="B4" s="587" t="s">
        <v>559</v>
      </c>
      <c r="C4" s="587" t="s">
        <v>292</v>
      </c>
      <c r="D4" s="590">
        <f>'1ﾍﾟｰｼﾞ'!AC23</f>
        <v>0</v>
      </c>
      <c r="E4" s="590">
        <f>'1ﾍﾟｰｼﾞ'!AC25</f>
        <v>0</v>
      </c>
      <c r="F4" s="590">
        <f>D4+E4</f>
        <v>0</v>
      </c>
      <c r="G4" s="590">
        <f>'1ﾍﾟｰｼﾞ'!AC23</f>
        <v>0</v>
      </c>
      <c r="H4" s="590">
        <f>'1ﾍﾟｰｼﾞ'!AC25</f>
        <v>0</v>
      </c>
      <c r="I4" s="590">
        <f>G4+H4</f>
        <v>0</v>
      </c>
      <c r="J4" s="589">
        <v>2026</v>
      </c>
      <c r="K4" s="7"/>
      <c r="L4" s="503" t="s">
        <v>921</v>
      </c>
      <c r="M4" s="503" t="s">
        <v>292</v>
      </c>
      <c r="N4" s="503" t="s">
        <v>292</v>
      </c>
    </row>
    <row r="5" spans="1:14">
      <c r="A5" s="501">
        <f>'1ﾍﾟｰｼﾞ'!$L$9</f>
        <v>0</v>
      </c>
      <c r="B5" s="587" t="s">
        <v>560</v>
      </c>
      <c r="C5" s="587" t="s">
        <v>292</v>
      </c>
      <c r="D5" s="590">
        <f>'1ﾍﾟｰｼﾞ'!AG22</f>
        <v>0</v>
      </c>
      <c r="E5" s="590">
        <f>'1ﾍﾟｰｼﾞ'!AG24</f>
        <v>0</v>
      </c>
      <c r="F5" s="590">
        <f t="shared" ref="F5:F70" si="0">D5+E5</f>
        <v>0</v>
      </c>
      <c r="G5" s="590">
        <f>'1ﾍﾟｰｼﾞ'!AG23</f>
        <v>0</v>
      </c>
      <c r="H5" s="590">
        <f>'1ﾍﾟｰｼﾞ'!AG25</f>
        <v>0</v>
      </c>
      <c r="I5" s="590">
        <f t="shared" ref="I5:I6" si="1">G5+H5</f>
        <v>0</v>
      </c>
      <c r="J5" s="589">
        <v>2026</v>
      </c>
      <c r="K5" s="7"/>
      <c r="L5" s="503" t="s">
        <v>561</v>
      </c>
      <c r="M5" s="503" t="s">
        <v>292</v>
      </c>
      <c r="N5" s="503" t="s">
        <v>292</v>
      </c>
    </row>
    <row r="6" spans="1:14">
      <c r="A6" s="501">
        <f>'1ﾍﾟｰｼﾞ'!$L$9</f>
        <v>0</v>
      </c>
      <c r="B6" s="587" t="s">
        <v>542</v>
      </c>
      <c r="C6" s="587" t="s">
        <v>292</v>
      </c>
      <c r="D6" s="590">
        <f>'1ﾍﾟｰｼﾞ'!I38</f>
        <v>0</v>
      </c>
      <c r="E6" s="590">
        <f>'1ﾍﾟｰｼﾞ'!J38</f>
        <v>0</v>
      </c>
      <c r="F6" s="590">
        <f t="shared" si="0"/>
        <v>0</v>
      </c>
      <c r="G6" s="590">
        <f>'1ﾍﾟｰｼﾞ'!M38</f>
        <v>0</v>
      </c>
      <c r="H6" s="590">
        <f>'1ﾍﾟｰｼﾞ'!N38</f>
        <v>0</v>
      </c>
      <c r="I6" s="590">
        <f t="shared" si="1"/>
        <v>0</v>
      </c>
      <c r="J6" s="589">
        <v>2026</v>
      </c>
      <c r="K6" s="7"/>
      <c r="L6" s="503" t="s">
        <v>543</v>
      </c>
      <c r="M6" s="503" t="s">
        <v>292</v>
      </c>
      <c r="N6" s="503" t="s">
        <v>292</v>
      </c>
    </row>
    <row r="7" spans="1:14">
      <c r="A7" s="501">
        <f>'1ﾍﾟｰｼﾞ'!$L$9</f>
        <v>0</v>
      </c>
      <c r="B7" s="587" t="s">
        <v>544</v>
      </c>
      <c r="C7" s="587" t="s">
        <v>292</v>
      </c>
      <c r="D7" s="590">
        <f>'1ﾍﾟｰｼﾞ'!I39</f>
        <v>0</v>
      </c>
      <c r="E7" s="590">
        <f>'1ﾍﾟｰｼﾞ'!J39</f>
        <v>0</v>
      </c>
      <c r="F7" s="590">
        <f>D7+E7</f>
        <v>0</v>
      </c>
      <c r="G7" s="590">
        <f>'1ﾍﾟｰｼﾞ'!M39</f>
        <v>0</v>
      </c>
      <c r="H7" s="590">
        <f>'1ﾍﾟｰｼﾞ'!N39</f>
        <v>0</v>
      </c>
      <c r="I7" s="590">
        <f>G7+H7</f>
        <v>0</v>
      </c>
      <c r="J7" s="589">
        <v>2026</v>
      </c>
      <c r="K7" s="7"/>
      <c r="L7" s="503" t="s">
        <v>545</v>
      </c>
      <c r="M7" s="503" t="s">
        <v>292</v>
      </c>
      <c r="N7" s="503" t="s">
        <v>292</v>
      </c>
    </row>
    <row r="8" spans="1:14">
      <c r="A8" s="501">
        <f>'1ﾍﾟｰｼﾞ'!$L$9</f>
        <v>0</v>
      </c>
      <c r="B8" s="587" t="s">
        <v>546</v>
      </c>
      <c r="C8" s="587" t="s">
        <v>292</v>
      </c>
      <c r="D8" s="590">
        <f>'1ﾍﾟｰｼﾞ'!I40</f>
        <v>0</v>
      </c>
      <c r="E8" s="590">
        <f>'1ﾍﾟｰｼﾞ'!J40</f>
        <v>0</v>
      </c>
      <c r="F8" s="590">
        <f>D8+E8</f>
        <v>0</v>
      </c>
      <c r="G8" s="590">
        <f>'1ﾍﾟｰｼﾞ'!M40</f>
        <v>0</v>
      </c>
      <c r="H8" s="590">
        <f>'1ﾍﾟｰｼﾞ'!N40</f>
        <v>0</v>
      </c>
      <c r="I8" s="590">
        <f>G8+H8</f>
        <v>0</v>
      </c>
      <c r="J8" s="589">
        <v>2026</v>
      </c>
      <c r="K8" s="7"/>
      <c r="L8" s="503" t="s">
        <v>547</v>
      </c>
      <c r="M8" s="503" t="s">
        <v>292</v>
      </c>
      <c r="N8" s="503" t="s">
        <v>292</v>
      </c>
    </row>
    <row r="9" spans="1:14">
      <c r="A9" s="501">
        <f>'1ﾍﾟｰｼﾞ'!$L$9</f>
        <v>0</v>
      </c>
      <c r="B9" s="587" t="s">
        <v>548</v>
      </c>
      <c r="C9" s="587" t="s">
        <v>292</v>
      </c>
      <c r="D9" s="590">
        <f>'1ﾍﾟｰｼﾞ'!I41</f>
        <v>0</v>
      </c>
      <c r="E9" s="590">
        <f>'1ﾍﾟｰｼﾞ'!J41</f>
        <v>0</v>
      </c>
      <c r="F9" s="590">
        <f>D9+E9</f>
        <v>0</v>
      </c>
      <c r="G9" s="590">
        <f>'1ﾍﾟｰｼﾞ'!M41</f>
        <v>0</v>
      </c>
      <c r="H9" s="590">
        <f>'1ﾍﾟｰｼﾞ'!N41</f>
        <v>0</v>
      </c>
      <c r="I9" s="590">
        <f>G9+H9</f>
        <v>0</v>
      </c>
      <c r="J9" s="589">
        <v>2026</v>
      </c>
      <c r="K9" s="7"/>
      <c r="L9" s="503" t="s">
        <v>549</v>
      </c>
      <c r="M9" s="503" t="s">
        <v>292</v>
      </c>
      <c r="N9" s="503" t="s">
        <v>292</v>
      </c>
    </row>
    <row r="10" spans="1:14">
      <c r="A10" s="501">
        <f>'1ﾍﾟｰｼﾞ'!$L$9</f>
        <v>0</v>
      </c>
      <c r="B10" s="587" t="s">
        <v>562</v>
      </c>
      <c r="C10" s="587" t="s">
        <v>292</v>
      </c>
      <c r="D10" s="590">
        <f>'1ﾍﾟｰｼﾞ'!I42</f>
        <v>0</v>
      </c>
      <c r="E10" s="590">
        <f>'1ﾍﾟｰｼﾞ'!J42</f>
        <v>0</v>
      </c>
      <c r="F10" s="590">
        <f t="shared" si="0"/>
        <v>0</v>
      </c>
      <c r="G10" s="590">
        <f>'1ﾍﾟｰｼﾞ'!M42</f>
        <v>0</v>
      </c>
      <c r="H10" s="590">
        <f>'1ﾍﾟｰｼﾞ'!N42</f>
        <v>0</v>
      </c>
      <c r="I10" s="590">
        <f t="shared" ref="I10:I19" si="2">G10+H10</f>
        <v>0</v>
      </c>
      <c r="J10" s="589">
        <v>2026</v>
      </c>
      <c r="K10" s="7"/>
      <c r="L10" s="503" t="s">
        <v>563</v>
      </c>
      <c r="M10" s="503" t="s">
        <v>292</v>
      </c>
      <c r="N10" s="503" t="s">
        <v>292</v>
      </c>
    </row>
    <row r="11" spans="1:14">
      <c r="A11" s="501">
        <f>'1ﾍﾟｰｼﾞ'!$L$9</f>
        <v>0</v>
      </c>
      <c r="B11" s="587" t="s">
        <v>564</v>
      </c>
      <c r="C11" s="587" t="s">
        <v>292</v>
      </c>
      <c r="D11" s="590">
        <f>'1ﾍﾟｰｼﾞ'!I43</f>
        <v>0</v>
      </c>
      <c r="E11" s="590">
        <f>'1ﾍﾟｰｼﾞ'!J43</f>
        <v>0</v>
      </c>
      <c r="F11" s="590">
        <f t="shared" si="0"/>
        <v>0</v>
      </c>
      <c r="G11" s="590">
        <f>'1ﾍﾟｰｼﾞ'!M43</f>
        <v>0</v>
      </c>
      <c r="H11" s="590">
        <f>'1ﾍﾟｰｼﾞ'!N43</f>
        <v>0</v>
      </c>
      <c r="I11" s="590">
        <f t="shared" si="2"/>
        <v>0</v>
      </c>
      <c r="J11" s="589">
        <v>2026</v>
      </c>
      <c r="K11" s="7"/>
      <c r="L11" s="503" t="s">
        <v>565</v>
      </c>
      <c r="M11" s="503" t="s">
        <v>292</v>
      </c>
      <c r="N11" s="503" t="s">
        <v>292</v>
      </c>
    </row>
    <row r="12" spans="1:14">
      <c r="A12" s="501">
        <f>'1ﾍﾟｰｼﾞ'!$L$9</f>
        <v>0</v>
      </c>
      <c r="B12" s="587" t="s">
        <v>566</v>
      </c>
      <c r="C12" s="587" t="s">
        <v>292</v>
      </c>
      <c r="D12" s="590">
        <f>'1ﾍﾟｰｼﾞ'!I44</f>
        <v>0</v>
      </c>
      <c r="E12" s="590">
        <f>'1ﾍﾟｰｼﾞ'!J44</f>
        <v>0</v>
      </c>
      <c r="F12" s="590">
        <f t="shared" si="0"/>
        <v>0</v>
      </c>
      <c r="G12" s="590">
        <f>'1ﾍﾟｰｼﾞ'!M44</f>
        <v>0</v>
      </c>
      <c r="H12" s="590">
        <f>'1ﾍﾟｰｼﾞ'!N44</f>
        <v>0</v>
      </c>
      <c r="I12" s="590">
        <f t="shared" si="2"/>
        <v>0</v>
      </c>
      <c r="J12" s="589">
        <v>2026</v>
      </c>
      <c r="K12" s="7"/>
      <c r="L12" s="503" t="s">
        <v>567</v>
      </c>
      <c r="M12" s="503" t="s">
        <v>292</v>
      </c>
      <c r="N12" s="503" t="s">
        <v>292</v>
      </c>
    </row>
    <row r="13" spans="1:14">
      <c r="A13" s="501">
        <f>'1ﾍﾟｰｼﾞ'!$L$9</f>
        <v>0</v>
      </c>
      <c r="B13" s="587" t="s">
        <v>625</v>
      </c>
      <c r="C13" s="587" t="s">
        <v>292</v>
      </c>
      <c r="D13" s="590">
        <f>'1ﾍﾟｰｼﾞ'!I51</f>
        <v>0</v>
      </c>
      <c r="E13" s="590">
        <f>'1ﾍﾟｰｼﾞ'!J51</f>
        <v>0</v>
      </c>
      <c r="F13" s="590">
        <f t="shared" si="0"/>
        <v>0</v>
      </c>
      <c r="G13" s="590">
        <f>'1ﾍﾟｰｼﾞ'!M51</f>
        <v>0</v>
      </c>
      <c r="H13" s="590">
        <f>'1ﾍﾟｰｼﾞ'!N51</f>
        <v>0</v>
      </c>
      <c r="I13" s="590">
        <f t="shared" si="2"/>
        <v>0</v>
      </c>
      <c r="J13" s="589">
        <v>2026</v>
      </c>
      <c r="K13" s="7"/>
      <c r="L13" s="503" t="s">
        <v>608</v>
      </c>
      <c r="M13" s="503" t="s">
        <v>292</v>
      </c>
      <c r="N13" s="503" t="s">
        <v>292</v>
      </c>
    </row>
    <row r="14" spans="1:14">
      <c r="A14" s="501">
        <f>'1ﾍﾟｰｼﾞ'!$L$9</f>
        <v>0</v>
      </c>
      <c r="B14" s="587" t="s">
        <v>626</v>
      </c>
      <c r="C14" s="587"/>
      <c r="D14" s="590">
        <f>'1ﾍﾟｰｼﾞ'!I52</f>
        <v>0</v>
      </c>
      <c r="E14" s="590">
        <f>'1ﾍﾟｰｼﾞ'!J52</f>
        <v>0</v>
      </c>
      <c r="F14" s="590">
        <f t="shared" si="0"/>
        <v>0</v>
      </c>
      <c r="G14" s="590">
        <f>'1ﾍﾟｰｼﾞ'!M52</f>
        <v>0</v>
      </c>
      <c r="H14" s="590">
        <f>'1ﾍﾟｰｼﾞ'!N52</f>
        <v>0</v>
      </c>
      <c r="I14" s="590">
        <f t="shared" si="2"/>
        <v>0</v>
      </c>
      <c r="J14" s="589">
        <v>2026</v>
      </c>
      <c r="K14" s="7"/>
      <c r="L14" s="503" t="s">
        <v>609</v>
      </c>
      <c r="M14" s="503"/>
      <c r="N14" s="503"/>
    </row>
    <row r="15" spans="1:14">
      <c r="A15" s="501">
        <f>'1ﾍﾟｰｼﾞ'!$L$9</f>
        <v>0</v>
      </c>
      <c r="B15" s="587" t="s">
        <v>627</v>
      </c>
      <c r="C15" s="587"/>
      <c r="D15" s="590">
        <f>'1ﾍﾟｰｼﾞ'!I53</f>
        <v>0</v>
      </c>
      <c r="E15" s="590">
        <f>'1ﾍﾟｰｼﾞ'!J53</f>
        <v>0</v>
      </c>
      <c r="F15" s="590">
        <f t="shared" si="0"/>
        <v>0</v>
      </c>
      <c r="G15" s="590">
        <f>'1ﾍﾟｰｼﾞ'!M53</f>
        <v>0</v>
      </c>
      <c r="H15" s="590">
        <f>'1ﾍﾟｰｼﾞ'!N53</f>
        <v>0</v>
      </c>
      <c r="I15" s="590">
        <f t="shared" si="2"/>
        <v>0</v>
      </c>
      <c r="J15" s="589">
        <v>2026</v>
      </c>
      <c r="K15" s="7"/>
      <c r="L15" s="503" t="s">
        <v>610</v>
      </c>
      <c r="M15" s="503"/>
      <c r="N15" s="503"/>
    </row>
    <row r="16" spans="1:14">
      <c r="A16" s="501">
        <f>'1ﾍﾟｰｼﾞ'!$L$9</f>
        <v>0</v>
      </c>
      <c r="B16" s="587" t="s">
        <v>628</v>
      </c>
      <c r="C16" s="587"/>
      <c r="D16" s="590">
        <f>'1ﾍﾟｰｼﾞ'!I54</f>
        <v>0</v>
      </c>
      <c r="E16" s="590">
        <f>'1ﾍﾟｰｼﾞ'!J54</f>
        <v>0</v>
      </c>
      <c r="F16" s="590">
        <f t="shared" si="0"/>
        <v>0</v>
      </c>
      <c r="G16" s="590">
        <f>'1ﾍﾟｰｼﾞ'!M54</f>
        <v>0</v>
      </c>
      <c r="H16" s="590">
        <f>'1ﾍﾟｰｼﾞ'!N54</f>
        <v>0</v>
      </c>
      <c r="I16" s="590">
        <f t="shared" si="2"/>
        <v>0</v>
      </c>
      <c r="J16" s="589">
        <v>2026</v>
      </c>
      <c r="K16" s="7"/>
      <c r="L16" s="503" t="s">
        <v>615</v>
      </c>
      <c r="M16" s="503"/>
      <c r="N16" s="503"/>
    </row>
    <row r="17" spans="1:15">
      <c r="A17" s="501">
        <f>'1ﾍﾟｰｼﾞ'!$L$9</f>
        <v>0</v>
      </c>
      <c r="B17" s="587" t="s">
        <v>629</v>
      </c>
      <c r="C17" s="587"/>
      <c r="D17" s="590">
        <f>'1ﾍﾟｰｼﾞ'!I55</f>
        <v>0</v>
      </c>
      <c r="E17" s="590">
        <f>'1ﾍﾟｰｼﾞ'!J55</f>
        <v>0</v>
      </c>
      <c r="F17" s="590">
        <f t="shared" si="0"/>
        <v>0</v>
      </c>
      <c r="G17" s="590">
        <f>'1ﾍﾟｰｼﾞ'!M55</f>
        <v>0</v>
      </c>
      <c r="H17" s="590">
        <f>'1ﾍﾟｰｼﾞ'!N55</f>
        <v>0</v>
      </c>
      <c r="I17" s="590">
        <f t="shared" si="2"/>
        <v>0</v>
      </c>
      <c r="J17" s="589">
        <v>2026</v>
      </c>
      <c r="K17" s="7"/>
      <c r="L17" s="503" t="s">
        <v>613</v>
      </c>
      <c r="M17" s="503"/>
      <c r="N17" s="503"/>
    </row>
    <row r="18" spans="1:15">
      <c r="A18" s="501">
        <f>'1ﾍﾟｰｼﾞ'!$L$9</f>
        <v>0</v>
      </c>
      <c r="B18" s="587" t="s">
        <v>630</v>
      </c>
      <c r="C18" s="587"/>
      <c r="D18" s="590">
        <f>'1ﾍﾟｰｼﾞ'!I56</f>
        <v>0</v>
      </c>
      <c r="E18" s="590">
        <f>'1ﾍﾟｰｼﾞ'!J56</f>
        <v>0</v>
      </c>
      <c r="F18" s="590">
        <f t="shared" si="0"/>
        <v>0</v>
      </c>
      <c r="G18" s="590">
        <f>'1ﾍﾟｰｼﾞ'!M56</f>
        <v>0</v>
      </c>
      <c r="H18" s="590">
        <f>'1ﾍﾟｰｼﾞ'!N56</f>
        <v>0</v>
      </c>
      <c r="I18" s="590">
        <f t="shared" si="2"/>
        <v>0</v>
      </c>
      <c r="J18" s="589">
        <v>2026</v>
      </c>
      <c r="K18" s="7"/>
      <c r="L18" s="503" t="s">
        <v>632</v>
      </c>
      <c r="M18" s="503"/>
      <c r="N18" s="503"/>
    </row>
    <row r="19" spans="1:15">
      <c r="A19" s="501">
        <f>'1ﾍﾟｰｼﾞ'!$L$9</f>
        <v>0</v>
      </c>
      <c r="B19" s="587" t="s">
        <v>631</v>
      </c>
      <c r="C19" s="587" t="s">
        <v>292</v>
      </c>
      <c r="D19" s="590">
        <f>'1ﾍﾟｰｼﾞ'!I57</f>
        <v>0</v>
      </c>
      <c r="E19" s="590">
        <f>'1ﾍﾟｰｼﾞ'!J57</f>
        <v>0</v>
      </c>
      <c r="F19" s="590">
        <f t="shared" si="0"/>
        <v>0</v>
      </c>
      <c r="G19" s="590">
        <f>'1ﾍﾟｰｼﾞ'!M57</f>
        <v>0</v>
      </c>
      <c r="H19" s="590">
        <f>'1ﾍﾟｰｼﾞ'!N57</f>
        <v>0</v>
      </c>
      <c r="I19" s="590">
        <f t="shared" si="2"/>
        <v>0</v>
      </c>
      <c r="J19" s="589">
        <v>2026</v>
      </c>
      <c r="K19" s="7"/>
      <c r="L19" s="503" t="s">
        <v>612</v>
      </c>
      <c r="M19" s="503" t="s">
        <v>292</v>
      </c>
      <c r="N19" s="503" t="s">
        <v>292</v>
      </c>
    </row>
    <row r="20" spans="1:15">
      <c r="A20" s="501">
        <f>'1ﾍﾟｰｼﾞ'!$L$9</f>
        <v>0</v>
      </c>
      <c r="B20" s="587" t="s">
        <v>633</v>
      </c>
      <c r="C20" s="587"/>
      <c r="D20" s="590">
        <f>SUM(D13:D16,D19)</f>
        <v>0</v>
      </c>
      <c r="E20" s="590">
        <f>SUM(E13:E16,E19)</f>
        <v>0</v>
      </c>
      <c r="F20" s="590">
        <f>D20+E20</f>
        <v>0</v>
      </c>
      <c r="G20" s="590">
        <f>SUM(G13:G16,G19)</f>
        <v>0</v>
      </c>
      <c r="H20" s="590">
        <f>SUM(H13:H16,H19)</f>
        <v>0</v>
      </c>
      <c r="I20" s="590">
        <f>G20+H20</f>
        <v>0</v>
      </c>
      <c r="J20" s="589">
        <v>2026</v>
      </c>
      <c r="K20" s="7"/>
      <c r="L20" s="503" t="s">
        <v>616</v>
      </c>
      <c r="M20" s="503"/>
      <c r="N20" s="503"/>
    </row>
    <row r="21" spans="1:15">
      <c r="A21" s="501">
        <f>'1ﾍﾟｰｼﾞ'!$L$9</f>
        <v>0</v>
      </c>
      <c r="B21" s="587" t="s">
        <v>634</v>
      </c>
      <c r="C21" s="587"/>
      <c r="D21" s="590">
        <f>SUM(D17:D18)</f>
        <v>0</v>
      </c>
      <c r="E21" s="590">
        <f>SUM(E17:E18)</f>
        <v>0</v>
      </c>
      <c r="F21" s="590">
        <f t="shared" si="0"/>
        <v>0</v>
      </c>
      <c r="G21" s="590">
        <f>SUM(G17:G18)</f>
        <v>0</v>
      </c>
      <c r="H21" s="590">
        <f>SUM(H17:H18)</f>
        <v>0</v>
      </c>
      <c r="I21" s="590">
        <f>G21+H21</f>
        <v>0</v>
      </c>
      <c r="J21" s="589">
        <v>2026</v>
      </c>
      <c r="K21" s="7"/>
      <c r="L21" s="503" t="s">
        <v>617</v>
      </c>
      <c r="M21" s="503"/>
      <c r="N21" s="503"/>
    </row>
    <row r="22" spans="1:15">
      <c r="A22" s="501">
        <f>'1ﾍﾟｰｼﾞ'!$L$9</f>
        <v>0</v>
      </c>
      <c r="B22" s="587" t="s">
        <v>568</v>
      </c>
      <c r="C22" s="587" t="s">
        <v>292</v>
      </c>
      <c r="D22" s="591">
        <f>'1ﾍﾟｰｼﾞ'!I59</f>
        <v>0</v>
      </c>
      <c r="E22" s="590">
        <f>'1ﾍﾟｰｼﾞ'!J59</f>
        <v>0</v>
      </c>
      <c r="F22" s="590">
        <f t="shared" si="0"/>
        <v>0</v>
      </c>
      <c r="G22" s="591">
        <f>'1ﾍﾟｰｼﾞ'!M59</f>
        <v>0</v>
      </c>
      <c r="H22" s="590">
        <f>'1ﾍﾟｰｼﾞ'!N59</f>
        <v>0</v>
      </c>
      <c r="I22" s="590">
        <f t="shared" ref="I22:I23" si="3">G22+H22</f>
        <v>0</v>
      </c>
      <c r="J22" s="589">
        <v>2026</v>
      </c>
      <c r="K22" s="7"/>
      <c r="L22" s="503" t="s">
        <v>614</v>
      </c>
      <c r="M22" s="503" t="s">
        <v>292</v>
      </c>
      <c r="N22" s="503" t="s">
        <v>292</v>
      </c>
    </row>
    <row r="23" spans="1:15">
      <c r="A23" s="501">
        <f>'1ﾍﾟｰｼﾞ'!$L$9</f>
        <v>0</v>
      </c>
      <c r="B23" s="587" t="s">
        <v>569</v>
      </c>
      <c r="C23" s="587" t="s">
        <v>292</v>
      </c>
      <c r="D23" s="590">
        <f>'1ﾍﾟｰｼﾞ'!I60</f>
        <v>0</v>
      </c>
      <c r="E23" s="590">
        <f>'1ﾍﾟｰｼﾞ'!J60</f>
        <v>0</v>
      </c>
      <c r="F23" s="590">
        <f t="shared" si="0"/>
        <v>0</v>
      </c>
      <c r="G23" s="591">
        <f>'1ﾍﾟｰｼﾞ'!M60</f>
        <v>0</v>
      </c>
      <c r="H23" s="590">
        <f>'1ﾍﾟｰｼﾞ'!N60</f>
        <v>0</v>
      </c>
      <c r="I23" s="590">
        <f t="shared" si="3"/>
        <v>0</v>
      </c>
      <c r="J23" s="589">
        <v>2026</v>
      </c>
      <c r="K23" s="7"/>
      <c r="L23" s="503" t="s">
        <v>618</v>
      </c>
      <c r="M23" s="503" t="s">
        <v>292</v>
      </c>
      <c r="N23" s="503" t="s">
        <v>292</v>
      </c>
    </row>
    <row r="24" spans="1:15">
      <c r="A24" s="501">
        <f>'1ﾍﾟｰｼﾞ'!$L$9</f>
        <v>0</v>
      </c>
      <c r="B24" s="587" t="s">
        <v>290</v>
      </c>
      <c r="C24" s="592">
        <f>'2ﾍﾟｰｼﾞ'!K21</f>
        <v>0</v>
      </c>
      <c r="D24" s="651">
        <f>'2ﾍﾟｰｼﾞ'!O21</f>
        <v>0</v>
      </c>
      <c r="E24" s="651">
        <f>'2ﾍﾟｰｼﾞ'!P21</f>
        <v>0</v>
      </c>
      <c r="F24" s="651">
        <f t="shared" si="0"/>
        <v>0</v>
      </c>
      <c r="G24" s="651">
        <f>'2ﾍﾟｰｼﾞ'!R21</f>
        <v>0</v>
      </c>
      <c r="H24" s="651">
        <f>'2ﾍﾟｰｼﾞ'!S21</f>
        <v>0</v>
      </c>
      <c r="I24" s="590">
        <f>G24+H24</f>
        <v>0</v>
      </c>
      <c r="J24" s="589">
        <v>2026</v>
      </c>
      <c r="K24" s="8" t="s">
        <v>264</v>
      </c>
      <c r="L24" s="503" t="s">
        <v>291</v>
      </c>
      <c r="M24" s="503" t="s">
        <v>292</v>
      </c>
      <c r="N24" s="503" t="s">
        <v>292</v>
      </c>
    </row>
    <row r="25" spans="1:15">
      <c r="A25" s="501">
        <f>'1ﾍﾟｰｼﾞ'!$L$9</f>
        <v>0</v>
      </c>
      <c r="B25" s="587" t="s">
        <v>290</v>
      </c>
      <c r="C25" s="592">
        <f>'2ﾍﾟｰｼﾞ'!K22</f>
        <v>0</v>
      </c>
      <c r="D25" s="651">
        <f>'2ﾍﾟｰｼﾞ'!O22</f>
        <v>0</v>
      </c>
      <c r="E25" s="651">
        <f>'2ﾍﾟｰｼﾞ'!P22</f>
        <v>0</v>
      </c>
      <c r="F25" s="651">
        <f t="shared" si="0"/>
        <v>0</v>
      </c>
      <c r="G25" s="651">
        <f>'2ﾍﾟｰｼﾞ'!R22</f>
        <v>0</v>
      </c>
      <c r="H25" s="651">
        <f>'2ﾍﾟｰｼﾞ'!S22</f>
        <v>0</v>
      </c>
      <c r="I25" s="590">
        <f t="shared" ref="I25:I71" si="4">G25+H25</f>
        <v>0</v>
      </c>
      <c r="J25" s="589">
        <v>2026</v>
      </c>
      <c r="K25" s="8"/>
      <c r="L25" s="503" t="s">
        <v>291</v>
      </c>
      <c r="M25" s="503"/>
      <c r="N25" s="503"/>
    </row>
    <row r="26" spans="1:15">
      <c r="A26" s="501">
        <f>'1ﾍﾟｰｼﾞ'!$L$9</f>
        <v>0</v>
      </c>
      <c r="B26" s="587" t="s">
        <v>290</v>
      </c>
      <c r="C26" s="592">
        <f>'2ﾍﾟｰｼﾞ'!K23</f>
        <v>0</v>
      </c>
      <c r="D26" s="651">
        <f>'2ﾍﾟｰｼﾞ'!O23</f>
        <v>0</v>
      </c>
      <c r="E26" s="651">
        <f>'2ﾍﾟｰｼﾞ'!P23</f>
        <v>0</v>
      </c>
      <c r="F26" s="651">
        <f t="shared" si="0"/>
        <v>0</v>
      </c>
      <c r="G26" s="651">
        <f>'2ﾍﾟｰｼﾞ'!R23</f>
        <v>0</v>
      </c>
      <c r="H26" s="651">
        <f>'2ﾍﾟｰｼﾞ'!S23</f>
        <v>0</v>
      </c>
      <c r="I26" s="590">
        <f t="shared" si="4"/>
        <v>0</v>
      </c>
      <c r="J26" s="589">
        <v>2026</v>
      </c>
      <c r="K26" s="8"/>
      <c r="L26" s="503" t="s">
        <v>291</v>
      </c>
      <c r="M26" s="503"/>
      <c r="N26" s="503"/>
    </row>
    <row r="27" spans="1:15">
      <c r="A27" s="501">
        <f>'1ﾍﾟｰｼﾞ'!$L$9</f>
        <v>0</v>
      </c>
      <c r="B27" s="587" t="s">
        <v>290</v>
      </c>
      <c r="C27" s="592">
        <f>'2ﾍﾟｰｼﾞ'!K24</f>
        <v>0</v>
      </c>
      <c r="D27" s="651">
        <f>'2ﾍﾟｰｼﾞ'!O24</f>
        <v>0</v>
      </c>
      <c r="E27" s="651">
        <f>'2ﾍﾟｰｼﾞ'!P24</f>
        <v>0</v>
      </c>
      <c r="F27" s="651">
        <f t="shared" si="0"/>
        <v>0</v>
      </c>
      <c r="G27" s="651">
        <f>'2ﾍﾟｰｼﾞ'!R24</f>
        <v>0</v>
      </c>
      <c r="H27" s="651">
        <f>'2ﾍﾟｰｼﾞ'!S24</f>
        <v>0</v>
      </c>
      <c r="I27" s="590">
        <f t="shared" si="4"/>
        <v>0</v>
      </c>
      <c r="J27" s="589">
        <v>2026</v>
      </c>
      <c r="K27" s="8"/>
      <c r="L27" s="503" t="s">
        <v>291</v>
      </c>
      <c r="M27" s="503"/>
      <c r="N27" s="503"/>
    </row>
    <row r="28" spans="1:15">
      <c r="A28" s="501">
        <f>'1ﾍﾟｰｼﾞ'!$L$9</f>
        <v>0</v>
      </c>
      <c r="B28" s="587" t="s">
        <v>293</v>
      </c>
      <c r="C28" s="587" t="s">
        <v>2379</v>
      </c>
      <c r="D28" s="651">
        <f>'2ﾍﾟｰｼﾞ'!O31</f>
        <v>0</v>
      </c>
      <c r="E28" s="651">
        <f>'2ﾍﾟｰｼﾞ'!P31</f>
        <v>0</v>
      </c>
      <c r="F28" s="651">
        <f t="shared" si="0"/>
        <v>0</v>
      </c>
      <c r="G28" s="651">
        <f>'2ﾍﾟｰｼﾞ'!R31</f>
        <v>0</v>
      </c>
      <c r="H28" s="651">
        <f>'2ﾍﾟｰｼﾞ'!S31</f>
        <v>0</v>
      </c>
      <c r="I28" s="590">
        <f t="shared" si="4"/>
        <v>0</v>
      </c>
      <c r="J28" s="589">
        <v>2026</v>
      </c>
      <c r="K28" s="9"/>
      <c r="L28" s="554" t="s">
        <v>272</v>
      </c>
      <c r="M28" s="554" t="s">
        <v>294</v>
      </c>
      <c r="N28" s="554">
        <v>240</v>
      </c>
      <c r="O28" s="55"/>
    </row>
    <row r="29" spans="1:15">
      <c r="A29" s="501">
        <f>'1ﾍﾟｰｼﾞ'!$L$9</f>
        <v>0</v>
      </c>
      <c r="B29" s="587" t="s">
        <v>920</v>
      </c>
      <c r="C29" s="587" t="s">
        <v>923</v>
      </c>
      <c r="D29" s="651">
        <f>'2ﾍﾟｰｼﾞ'!O32</f>
        <v>0</v>
      </c>
      <c r="E29" s="651">
        <f>'2ﾍﾟｰｼﾞ'!P32</f>
        <v>0</v>
      </c>
      <c r="F29" s="651">
        <f t="shared" si="0"/>
        <v>0</v>
      </c>
      <c r="G29" s="651">
        <f>'2ﾍﾟｰｼﾞ'!R32</f>
        <v>0</v>
      </c>
      <c r="H29" s="651">
        <f>'2ﾍﾟｰｼﾞ'!S32</f>
        <v>0</v>
      </c>
      <c r="I29" s="590">
        <f t="shared" si="4"/>
        <v>0</v>
      </c>
      <c r="J29" s="589">
        <v>2026</v>
      </c>
      <c r="K29" s="9"/>
      <c r="L29" s="554" t="s">
        <v>896</v>
      </c>
      <c r="M29" s="554" t="s">
        <v>901</v>
      </c>
      <c r="N29" s="554">
        <v>40</v>
      </c>
      <c r="O29" s="55"/>
    </row>
    <row r="30" spans="1:15">
      <c r="A30" s="501">
        <f>'1ﾍﾟｰｼﾞ'!$L$9</f>
        <v>0</v>
      </c>
      <c r="B30" s="649" t="s">
        <v>296</v>
      </c>
      <c r="C30" s="587" t="s">
        <v>2379</v>
      </c>
      <c r="D30" s="651">
        <f>'2ﾍﾟｰｼﾞ'!O33</f>
        <v>0</v>
      </c>
      <c r="E30" s="651">
        <f>'2ﾍﾟｰｼﾞ'!P33</f>
        <v>0</v>
      </c>
      <c r="F30" s="651">
        <f t="shared" si="0"/>
        <v>0</v>
      </c>
      <c r="G30" s="651">
        <f>'2ﾍﾟｰｼﾞ'!R33</f>
        <v>0</v>
      </c>
      <c r="H30" s="651">
        <f>'2ﾍﾟｰｼﾞ'!S33</f>
        <v>0</v>
      </c>
      <c r="I30" s="590">
        <f t="shared" si="4"/>
        <v>0</v>
      </c>
      <c r="J30" s="589">
        <v>2026</v>
      </c>
      <c r="K30" s="9"/>
      <c r="L30" s="554" t="s">
        <v>2490</v>
      </c>
      <c r="M30" s="554" t="s">
        <v>294</v>
      </c>
      <c r="N30" s="554">
        <v>40</v>
      </c>
    </row>
    <row r="31" spans="1:15">
      <c r="A31" s="501">
        <f>'1ﾍﾟｰｼﾞ'!$L$9</f>
        <v>0</v>
      </c>
      <c r="B31" s="587" t="s">
        <v>297</v>
      </c>
      <c r="C31" s="587" t="s">
        <v>624</v>
      </c>
      <c r="D31" s="651">
        <f>'2ﾍﾟｰｼﾞ'!O34</f>
        <v>0</v>
      </c>
      <c r="E31" s="651">
        <f>'2ﾍﾟｰｼﾞ'!P34</f>
        <v>0</v>
      </c>
      <c r="F31" s="651">
        <f t="shared" si="0"/>
        <v>0</v>
      </c>
      <c r="G31" s="651">
        <f>'2ﾍﾟｰｼﾞ'!R34</f>
        <v>0</v>
      </c>
      <c r="H31" s="651">
        <f>'2ﾍﾟｰｼﾞ'!S34</f>
        <v>0</v>
      </c>
      <c r="I31" s="590">
        <f t="shared" si="4"/>
        <v>0</v>
      </c>
      <c r="J31" s="589">
        <v>2026</v>
      </c>
      <c r="K31" s="9"/>
      <c r="L31" s="554" t="s">
        <v>298</v>
      </c>
      <c r="M31" s="554" t="s">
        <v>582</v>
      </c>
      <c r="N31" s="554">
        <v>80</v>
      </c>
    </row>
    <row r="32" spans="1:15">
      <c r="A32" s="501">
        <f>'1ﾍﾟｰｼﾞ'!$L$9</f>
        <v>0</v>
      </c>
      <c r="B32" s="587" t="s">
        <v>297</v>
      </c>
      <c r="C32" s="587" t="s">
        <v>301</v>
      </c>
      <c r="D32" s="651">
        <f>'2ﾍﾟｰｼﾞ'!O35</f>
        <v>0</v>
      </c>
      <c r="E32" s="651">
        <f>'2ﾍﾟｰｼﾞ'!P35</f>
        <v>0</v>
      </c>
      <c r="F32" s="651">
        <f t="shared" si="0"/>
        <v>0</v>
      </c>
      <c r="G32" s="651">
        <f>'2ﾍﾟｰｼﾞ'!R35</f>
        <v>0</v>
      </c>
      <c r="H32" s="651">
        <f>'2ﾍﾟｰｼﾞ'!S35</f>
        <v>0</v>
      </c>
      <c r="I32" s="590">
        <f t="shared" si="4"/>
        <v>0</v>
      </c>
      <c r="J32" s="589">
        <v>2026</v>
      </c>
      <c r="K32" s="9"/>
      <c r="L32" s="554" t="s">
        <v>298</v>
      </c>
      <c r="M32" s="554" t="s">
        <v>302</v>
      </c>
      <c r="N32" s="554">
        <v>40</v>
      </c>
    </row>
    <row r="33" spans="1:15">
      <c r="A33" s="501">
        <f>'1ﾍﾟｰｼﾞ'!$L$9</f>
        <v>0</v>
      </c>
      <c r="B33" s="587" t="s">
        <v>297</v>
      </c>
      <c r="C33" s="587" t="s">
        <v>306</v>
      </c>
      <c r="D33" s="651">
        <f>'2ﾍﾟｰｼﾞ'!O36</f>
        <v>0</v>
      </c>
      <c r="E33" s="651">
        <f>'2ﾍﾟｰｼﾞ'!P36</f>
        <v>0</v>
      </c>
      <c r="F33" s="651">
        <f t="shared" si="0"/>
        <v>0</v>
      </c>
      <c r="G33" s="651">
        <f>'2ﾍﾟｰｼﾞ'!R36</f>
        <v>0</v>
      </c>
      <c r="H33" s="651">
        <f>'2ﾍﾟｰｼﾞ'!S36</f>
        <v>0</v>
      </c>
      <c r="I33" s="590">
        <f t="shared" si="4"/>
        <v>0</v>
      </c>
      <c r="J33" s="589">
        <v>2026</v>
      </c>
      <c r="K33" s="9"/>
      <c r="L33" s="554" t="s">
        <v>298</v>
      </c>
      <c r="M33" s="554" t="s">
        <v>307</v>
      </c>
      <c r="N33" s="554">
        <v>40</v>
      </c>
    </row>
    <row r="34" spans="1:15">
      <c r="A34" s="501">
        <f>'1ﾍﾟｰｼﾞ'!$L$9</f>
        <v>0</v>
      </c>
      <c r="B34" s="587" t="s">
        <v>297</v>
      </c>
      <c r="C34" s="587" t="s">
        <v>303</v>
      </c>
      <c r="D34" s="651">
        <f>'2ﾍﾟｰｼﾞ'!O37</f>
        <v>0</v>
      </c>
      <c r="E34" s="651">
        <f>'2ﾍﾟｰｼﾞ'!P37</f>
        <v>0</v>
      </c>
      <c r="F34" s="651">
        <f t="shared" si="0"/>
        <v>0</v>
      </c>
      <c r="G34" s="651">
        <f>'2ﾍﾟｰｼﾞ'!R37</f>
        <v>0</v>
      </c>
      <c r="H34" s="651">
        <f>'2ﾍﾟｰｼﾞ'!S37</f>
        <v>0</v>
      </c>
      <c r="I34" s="590">
        <f t="shared" si="4"/>
        <v>0</v>
      </c>
      <c r="J34" s="589">
        <v>2026</v>
      </c>
      <c r="K34" s="9"/>
      <c r="L34" s="554" t="s">
        <v>298</v>
      </c>
      <c r="M34" s="554" t="s">
        <v>304</v>
      </c>
      <c r="N34" s="554">
        <v>40</v>
      </c>
    </row>
    <row r="35" spans="1:15">
      <c r="A35" s="501">
        <f>'1ﾍﾟｰｼﾞ'!$L$9</f>
        <v>0</v>
      </c>
      <c r="B35" s="587" t="s">
        <v>297</v>
      </c>
      <c r="C35" s="587" t="s">
        <v>305</v>
      </c>
      <c r="D35" s="651">
        <f>'2ﾍﾟｰｼﾞ'!O38</f>
        <v>0</v>
      </c>
      <c r="E35" s="651">
        <f>'2ﾍﾟｰｼﾞ'!P38</f>
        <v>0</v>
      </c>
      <c r="F35" s="651">
        <f t="shared" si="0"/>
        <v>0</v>
      </c>
      <c r="G35" s="651">
        <f>'2ﾍﾟｰｼﾞ'!R38</f>
        <v>0</v>
      </c>
      <c r="H35" s="651">
        <f>'2ﾍﾟｰｼﾞ'!S38</f>
        <v>0</v>
      </c>
      <c r="I35" s="590">
        <f t="shared" si="4"/>
        <v>0</v>
      </c>
      <c r="J35" s="589">
        <v>2026</v>
      </c>
      <c r="K35" s="9"/>
      <c r="L35" s="554" t="s">
        <v>298</v>
      </c>
      <c r="M35" s="554" t="s">
        <v>583</v>
      </c>
      <c r="N35" s="554">
        <v>40</v>
      </c>
    </row>
    <row r="36" spans="1:15">
      <c r="A36" s="501">
        <f>'1ﾍﾟｰｼﾞ'!$L$9</f>
        <v>0</v>
      </c>
      <c r="B36" s="587" t="s">
        <v>308</v>
      </c>
      <c r="C36" s="587" t="s">
        <v>310</v>
      </c>
      <c r="D36" s="651">
        <f>'2ﾍﾟｰｼﾞ'!O39</f>
        <v>0</v>
      </c>
      <c r="E36" s="651">
        <f>'2ﾍﾟｰｼﾞ'!P39</f>
        <v>0</v>
      </c>
      <c r="F36" s="651">
        <f t="shared" si="0"/>
        <v>0</v>
      </c>
      <c r="G36" s="651">
        <f>'2ﾍﾟｰｼﾞ'!R39</f>
        <v>0</v>
      </c>
      <c r="H36" s="651">
        <f>'2ﾍﾟｰｼﾞ'!S39</f>
        <v>0</v>
      </c>
      <c r="I36" s="590">
        <f t="shared" si="4"/>
        <v>0</v>
      </c>
      <c r="J36" s="589">
        <v>2026</v>
      </c>
      <c r="K36" s="9"/>
      <c r="L36" s="554" t="s">
        <v>309</v>
      </c>
      <c r="M36" s="554" t="s">
        <v>311</v>
      </c>
      <c r="N36" s="554">
        <v>120</v>
      </c>
    </row>
    <row r="37" spans="1:15">
      <c r="A37" s="501">
        <f>'1ﾍﾟｰｼﾞ'!$L$9</f>
        <v>0</v>
      </c>
      <c r="B37" s="587" t="s">
        <v>2378</v>
      </c>
      <c r="C37" s="587" t="s">
        <v>2380</v>
      </c>
      <c r="D37" s="651">
        <f>'2ﾍﾟｰｼﾞ'!O40</f>
        <v>0</v>
      </c>
      <c r="E37" s="651">
        <f>'2ﾍﾟｰｼﾞ'!P40</f>
        <v>0</v>
      </c>
      <c r="F37" s="651">
        <f t="shared" si="0"/>
        <v>0</v>
      </c>
      <c r="G37" s="651">
        <f>'2ﾍﾟｰｼﾞ'!R40</f>
        <v>0</v>
      </c>
      <c r="H37" s="651">
        <f>'2ﾍﾟｰｼﾞ'!S40</f>
        <v>0</v>
      </c>
      <c r="I37" s="590">
        <f t="shared" si="4"/>
        <v>0</v>
      </c>
      <c r="J37" s="589">
        <v>2026</v>
      </c>
      <c r="K37" s="9"/>
      <c r="L37" s="554" t="s">
        <v>2389</v>
      </c>
      <c r="M37" s="554" t="s">
        <v>138</v>
      </c>
      <c r="N37" s="554">
        <v>80</v>
      </c>
    </row>
    <row r="38" spans="1:15">
      <c r="A38" s="501">
        <f>'1ﾍﾟｰｼﾞ'!$L$9</f>
        <v>0</v>
      </c>
      <c r="B38" s="587" t="s">
        <v>2378</v>
      </c>
      <c r="C38" s="587" t="s">
        <v>2383</v>
      </c>
      <c r="D38" s="651">
        <f>'2ﾍﾟｰｼﾞ'!O41</f>
        <v>0</v>
      </c>
      <c r="E38" s="651">
        <f>'2ﾍﾟｰｼﾞ'!P41</f>
        <v>0</v>
      </c>
      <c r="F38" s="651">
        <f t="shared" si="0"/>
        <v>0</v>
      </c>
      <c r="G38" s="651">
        <f>'2ﾍﾟｰｼﾞ'!R41</f>
        <v>0</v>
      </c>
      <c r="H38" s="651">
        <f>'2ﾍﾟｰｼﾞ'!S41</f>
        <v>0</v>
      </c>
      <c r="I38" s="590">
        <f t="shared" si="4"/>
        <v>0</v>
      </c>
      <c r="J38" s="589">
        <v>2026</v>
      </c>
      <c r="K38" s="10"/>
      <c r="L38" s="554" t="s">
        <v>2389</v>
      </c>
      <c r="M38" s="554" t="s">
        <v>2429</v>
      </c>
      <c r="N38" s="554">
        <v>40</v>
      </c>
    </row>
    <row r="39" spans="1:15">
      <c r="A39" s="501">
        <f>'1ﾍﾟｰｼﾞ'!$L$9</f>
        <v>0</v>
      </c>
      <c r="B39" s="587" t="s">
        <v>2378</v>
      </c>
      <c r="C39" s="587" t="s">
        <v>2381</v>
      </c>
      <c r="D39" s="651">
        <f>'2ﾍﾟｰｼﾞ'!O42</f>
        <v>0</v>
      </c>
      <c r="E39" s="651">
        <f>'2ﾍﾟｰｼﾞ'!P42</f>
        <v>0</v>
      </c>
      <c r="F39" s="651">
        <f t="shared" si="0"/>
        <v>0</v>
      </c>
      <c r="G39" s="651">
        <f>'2ﾍﾟｰｼﾞ'!R42</f>
        <v>0</v>
      </c>
      <c r="H39" s="651">
        <f>'2ﾍﾟｰｼﾞ'!S42</f>
        <v>0</v>
      </c>
      <c r="I39" s="590">
        <f t="shared" si="4"/>
        <v>0</v>
      </c>
      <c r="J39" s="589">
        <v>2026</v>
      </c>
      <c r="K39" s="9"/>
      <c r="L39" s="554" t="s">
        <v>2389</v>
      </c>
      <c r="M39" s="554" t="s">
        <v>245</v>
      </c>
      <c r="N39" s="554">
        <v>120</v>
      </c>
    </row>
    <row r="40" spans="1:15">
      <c r="A40" s="501">
        <f>'1ﾍﾟｰｼﾞ'!$L$9</f>
        <v>0</v>
      </c>
      <c r="B40" s="649" t="s">
        <v>2377</v>
      </c>
      <c r="C40" s="587" t="s">
        <v>2382</v>
      </c>
      <c r="D40" s="651">
        <f>'2ﾍﾟｰｼﾞ'!O43</f>
        <v>0</v>
      </c>
      <c r="E40" s="651">
        <f>'2ﾍﾟｰｼﾞ'!P43</f>
        <v>0</v>
      </c>
      <c r="F40" s="651">
        <f t="shared" si="0"/>
        <v>0</v>
      </c>
      <c r="G40" s="651">
        <f>'2ﾍﾟｰｼﾞ'!R43</f>
        <v>0</v>
      </c>
      <c r="H40" s="651">
        <f>'2ﾍﾟｰｼﾞ'!S43</f>
        <v>0</v>
      </c>
      <c r="I40" s="590">
        <f t="shared" si="4"/>
        <v>0</v>
      </c>
      <c r="J40" s="589">
        <v>2026</v>
      </c>
      <c r="K40" s="9"/>
      <c r="L40" s="554" t="s">
        <v>2491</v>
      </c>
      <c r="M40" s="554" t="s">
        <v>2374</v>
      </c>
      <c r="N40" s="554">
        <v>40</v>
      </c>
    </row>
    <row r="41" spans="1:15">
      <c r="A41" s="501">
        <f>'1ﾍﾟｰｼﾞ'!$L$9</f>
        <v>0</v>
      </c>
      <c r="B41" s="587" t="s">
        <v>315</v>
      </c>
      <c r="C41" s="587" t="s">
        <v>2379</v>
      </c>
      <c r="D41" s="651">
        <f>'2ﾍﾟｰｼﾞ'!O44</f>
        <v>0</v>
      </c>
      <c r="E41" s="651">
        <f>'2ﾍﾟｰｼﾞ'!P44</f>
        <v>0</v>
      </c>
      <c r="F41" s="651">
        <f t="shared" si="0"/>
        <v>0</v>
      </c>
      <c r="G41" s="651">
        <f>'2ﾍﾟｰｼﾞ'!R44</f>
        <v>0</v>
      </c>
      <c r="H41" s="651">
        <f>'2ﾍﾟｰｼﾞ'!S44</f>
        <v>0</v>
      </c>
      <c r="I41" s="590">
        <f t="shared" si="4"/>
        <v>0</v>
      </c>
      <c r="J41" s="589">
        <v>2026</v>
      </c>
      <c r="K41" s="9"/>
      <c r="L41" s="554" t="s">
        <v>316</v>
      </c>
      <c r="M41" s="554" t="s">
        <v>294</v>
      </c>
      <c r="N41" s="554">
        <v>120</v>
      </c>
      <c r="O41" s="55"/>
    </row>
    <row r="42" spans="1:15">
      <c r="A42" s="501">
        <f>'1ﾍﾟｰｼﾞ'!$L$9</f>
        <v>0</v>
      </c>
      <c r="B42" s="587" t="s">
        <v>315</v>
      </c>
      <c r="C42" s="587" t="s">
        <v>317</v>
      </c>
      <c r="D42" s="651">
        <f>'2ﾍﾟｰｼﾞ'!O45</f>
        <v>0</v>
      </c>
      <c r="E42" s="651">
        <f>'2ﾍﾟｰｼﾞ'!P45</f>
        <v>0</v>
      </c>
      <c r="F42" s="651">
        <f t="shared" si="0"/>
        <v>0</v>
      </c>
      <c r="G42" s="651">
        <f>'2ﾍﾟｰｼﾞ'!R45</f>
        <v>0</v>
      </c>
      <c r="H42" s="651">
        <f>'2ﾍﾟｰｼﾞ'!S45</f>
        <v>0</v>
      </c>
      <c r="I42" s="590">
        <f t="shared" si="4"/>
        <v>0</v>
      </c>
      <c r="J42" s="589">
        <v>2026</v>
      </c>
      <c r="K42" s="9"/>
      <c r="L42" s="554" t="s">
        <v>316</v>
      </c>
      <c r="M42" s="554" t="s">
        <v>318</v>
      </c>
      <c r="N42" s="554">
        <v>40</v>
      </c>
    </row>
    <row r="43" spans="1:15">
      <c r="A43" s="501">
        <f>'1ﾍﾟｰｼﾞ'!$L$9</f>
        <v>0</v>
      </c>
      <c r="B43" s="587" t="s">
        <v>319</v>
      </c>
      <c r="C43" s="587" t="s">
        <v>2379</v>
      </c>
      <c r="D43" s="651">
        <f>'2ﾍﾟｰｼﾞ'!O46</f>
        <v>0</v>
      </c>
      <c r="E43" s="651">
        <f>'2ﾍﾟｰｼﾞ'!P46</f>
        <v>0</v>
      </c>
      <c r="F43" s="651">
        <f t="shared" si="0"/>
        <v>0</v>
      </c>
      <c r="G43" s="651">
        <f>'2ﾍﾟｰｼﾞ'!R46</f>
        <v>0</v>
      </c>
      <c r="H43" s="651">
        <f>'2ﾍﾟｰｼﾞ'!S46</f>
        <v>0</v>
      </c>
      <c r="I43" s="590">
        <f t="shared" si="4"/>
        <v>0</v>
      </c>
      <c r="J43" s="589">
        <v>2026</v>
      </c>
      <c r="K43" s="9"/>
      <c r="L43" s="554" t="s">
        <v>273</v>
      </c>
      <c r="M43" s="554" t="s">
        <v>294</v>
      </c>
      <c r="N43" s="554">
        <v>160</v>
      </c>
    </row>
    <row r="44" spans="1:15">
      <c r="A44" s="501">
        <f>'1ﾍﾟｰｼﾞ'!$L$9</f>
        <v>0</v>
      </c>
      <c r="B44" s="587" t="s">
        <v>320</v>
      </c>
      <c r="C44" s="587" t="s">
        <v>310</v>
      </c>
      <c r="D44" s="651">
        <f>'2ﾍﾟｰｼﾞ'!O47</f>
        <v>0</v>
      </c>
      <c r="E44" s="651">
        <f>'2ﾍﾟｰｼﾞ'!P47</f>
        <v>0</v>
      </c>
      <c r="F44" s="651">
        <f t="shared" si="0"/>
        <v>0</v>
      </c>
      <c r="G44" s="651">
        <f>'2ﾍﾟｰｼﾞ'!R47</f>
        <v>0</v>
      </c>
      <c r="H44" s="651">
        <f>'2ﾍﾟｰｼﾞ'!S47</f>
        <v>0</v>
      </c>
      <c r="I44" s="590">
        <f t="shared" si="4"/>
        <v>0</v>
      </c>
      <c r="J44" s="589">
        <v>2026</v>
      </c>
      <c r="K44" s="9"/>
      <c r="L44" s="554" t="s">
        <v>321</v>
      </c>
      <c r="M44" s="554" t="s">
        <v>311</v>
      </c>
      <c r="N44" s="554">
        <v>120</v>
      </c>
    </row>
    <row r="45" spans="1:15">
      <c r="A45" s="501">
        <f>'1ﾍﾟｰｼﾞ'!$L$9</f>
        <v>0</v>
      </c>
      <c r="B45" s="587" t="s">
        <v>322</v>
      </c>
      <c r="C45" s="587" t="s">
        <v>2379</v>
      </c>
      <c r="D45" s="651">
        <f>'2ﾍﾟｰｼﾞ'!O55</f>
        <v>0</v>
      </c>
      <c r="E45" s="651">
        <f>'2ﾍﾟｰｼﾞ'!P55</f>
        <v>0</v>
      </c>
      <c r="F45" s="651">
        <f t="shared" si="0"/>
        <v>0</v>
      </c>
      <c r="G45" s="651">
        <f>'2ﾍﾟｰｼﾞ'!R55</f>
        <v>0</v>
      </c>
      <c r="H45" s="651">
        <f>'2ﾍﾟｰｼﾞ'!S55</f>
        <v>0</v>
      </c>
      <c r="I45" s="590">
        <f t="shared" si="4"/>
        <v>0</v>
      </c>
      <c r="J45" s="589">
        <v>2026</v>
      </c>
      <c r="K45" s="9"/>
      <c r="L45" s="554" t="s">
        <v>323</v>
      </c>
      <c r="M45" s="554" t="s">
        <v>294</v>
      </c>
      <c r="N45" s="554">
        <v>240</v>
      </c>
    </row>
    <row r="46" spans="1:15">
      <c r="A46" s="501">
        <f>'1ﾍﾟｰｼﾞ'!$L$9</f>
        <v>0</v>
      </c>
      <c r="B46" s="587" t="s">
        <v>322</v>
      </c>
      <c r="C46" s="587" t="s">
        <v>324</v>
      </c>
      <c r="D46" s="651">
        <f>'2ﾍﾟｰｼﾞ'!O56</f>
        <v>0</v>
      </c>
      <c r="E46" s="651">
        <f>'2ﾍﾟｰｼﾞ'!P56</f>
        <v>0</v>
      </c>
      <c r="F46" s="651">
        <f t="shared" si="0"/>
        <v>0</v>
      </c>
      <c r="G46" s="651">
        <f>'2ﾍﾟｰｼﾞ'!R56</f>
        <v>0</v>
      </c>
      <c r="H46" s="651">
        <f>'2ﾍﾟｰｼﾞ'!S56</f>
        <v>0</v>
      </c>
      <c r="I46" s="590">
        <f t="shared" si="4"/>
        <v>0</v>
      </c>
      <c r="J46" s="589">
        <v>2026</v>
      </c>
      <c r="K46" s="9"/>
      <c r="L46" s="554" t="s">
        <v>323</v>
      </c>
      <c r="M46" s="554" t="s">
        <v>325</v>
      </c>
      <c r="N46" s="554">
        <v>40</v>
      </c>
    </row>
    <row r="47" spans="1:15">
      <c r="A47" s="501">
        <f>'1ﾍﾟｰｼﾞ'!$L$9</f>
        <v>0</v>
      </c>
      <c r="B47" s="587" t="s">
        <v>326</v>
      </c>
      <c r="C47" s="587" t="s">
        <v>2379</v>
      </c>
      <c r="D47" s="651">
        <f>'2ﾍﾟｰｼﾞ'!O57</f>
        <v>0</v>
      </c>
      <c r="E47" s="651">
        <f>'2ﾍﾟｰｼﾞ'!P57</f>
        <v>0</v>
      </c>
      <c r="F47" s="651">
        <f t="shared" si="0"/>
        <v>0</v>
      </c>
      <c r="G47" s="651">
        <f>'2ﾍﾟｰｼﾞ'!R57</f>
        <v>0</v>
      </c>
      <c r="H47" s="651">
        <f>'2ﾍﾟｰｼﾞ'!S57</f>
        <v>0</v>
      </c>
      <c r="I47" s="590">
        <f t="shared" si="4"/>
        <v>0</v>
      </c>
      <c r="J47" s="589">
        <v>2026</v>
      </c>
      <c r="K47" s="9"/>
      <c r="L47" s="554" t="s">
        <v>327</v>
      </c>
      <c r="M47" s="554" t="s">
        <v>294</v>
      </c>
      <c r="N47" s="554">
        <v>240</v>
      </c>
    </row>
    <row r="48" spans="1:15">
      <c r="A48" s="501">
        <f>'1ﾍﾟｰｼﾞ'!$L$9</f>
        <v>0</v>
      </c>
      <c r="B48" s="587" t="s">
        <v>328</v>
      </c>
      <c r="C48" s="587" t="s">
        <v>2379</v>
      </c>
      <c r="D48" s="652">
        <f>'2ﾍﾟｰｼﾞ'!O58</f>
        <v>0</v>
      </c>
      <c r="E48" s="651">
        <f>'2ﾍﾟｰｼﾞ'!P58</f>
        <v>0</v>
      </c>
      <c r="F48" s="651">
        <f t="shared" si="0"/>
        <v>0</v>
      </c>
      <c r="G48" s="651">
        <f>'2ﾍﾟｰｼﾞ'!R58</f>
        <v>0</v>
      </c>
      <c r="H48" s="651">
        <f>'2ﾍﾟｰｼﾞ'!S58</f>
        <v>0</v>
      </c>
      <c r="I48" s="590">
        <f t="shared" si="4"/>
        <v>0</v>
      </c>
      <c r="J48" s="589">
        <v>2026</v>
      </c>
      <c r="K48" s="9"/>
      <c r="L48" s="554" t="s">
        <v>274</v>
      </c>
      <c r="M48" s="554" t="s">
        <v>90</v>
      </c>
      <c r="N48" s="554">
        <v>80</v>
      </c>
      <c r="O48" s="17"/>
    </row>
    <row r="49" spans="1:15">
      <c r="A49" s="501">
        <f>'1ﾍﾟｰｼﾞ'!$L$9</f>
        <v>0</v>
      </c>
      <c r="B49" s="587" t="s">
        <v>328</v>
      </c>
      <c r="C49" s="587" t="s">
        <v>892</v>
      </c>
      <c r="D49" s="653">
        <f>'2ﾍﾟｰｼﾞ'!O59</f>
        <v>0</v>
      </c>
      <c r="E49" s="653">
        <f>'2ﾍﾟｰｼﾞ'!P59</f>
        <v>0</v>
      </c>
      <c r="F49" s="653">
        <f t="shared" si="0"/>
        <v>0</v>
      </c>
      <c r="G49" s="653">
        <f>'2ﾍﾟｰｼﾞ'!R59</f>
        <v>0</v>
      </c>
      <c r="H49" s="653">
        <f>'2ﾍﾟｰｼﾞ'!S59</f>
        <v>0</v>
      </c>
      <c r="I49" s="590">
        <f t="shared" si="4"/>
        <v>0</v>
      </c>
      <c r="J49" s="589">
        <v>2026</v>
      </c>
      <c r="K49" s="9"/>
      <c r="L49" s="554" t="s">
        <v>274</v>
      </c>
      <c r="M49" s="554" t="s">
        <v>2430</v>
      </c>
      <c r="N49" s="554">
        <v>40</v>
      </c>
    </row>
    <row r="50" spans="1:15">
      <c r="A50" s="501">
        <f>'1ﾍﾟｰｼﾞ'!$L$9</f>
        <v>0</v>
      </c>
      <c r="B50" s="587" t="s">
        <v>328</v>
      </c>
      <c r="C50" s="587" t="s">
        <v>324</v>
      </c>
      <c r="D50" s="653">
        <f>'2ﾍﾟｰｼﾞ'!O60</f>
        <v>0</v>
      </c>
      <c r="E50" s="653">
        <f>'2ﾍﾟｰｼﾞ'!P60</f>
        <v>0</v>
      </c>
      <c r="F50" s="653">
        <f t="shared" si="0"/>
        <v>0</v>
      </c>
      <c r="G50" s="653">
        <f>'2ﾍﾟｰｼﾞ'!R60</f>
        <v>0</v>
      </c>
      <c r="H50" s="653">
        <f>'2ﾍﾟｰｼﾞ'!S60</f>
        <v>0</v>
      </c>
      <c r="I50" s="590">
        <f t="shared" si="4"/>
        <v>0</v>
      </c>
      <c r="J50" s="589">
        <v>2026</v>
      </c>
      <c r="K50" s="9"/>
      <c r="L50" s="554" t="s">
        <v>274</v>
      </c>
      <c r="M50" s="554" t="s">
        <v>325</v>
      </c>
      <c r="N50" s="554">
        <v>40</v>
      </c>
    </row>
    <row r="51" spans="1:15">
      <c r="A51" s="501">
        <f>'1ﾍﾟｰｼﾞ'!$L$9</f>
        <v>0</v>
      </c>
      <c r="B51" s="587" t="s">
        <v>331</v>
      </c>
      <c r="C51" s="587" t="s">
        <v>333</v>
      </c>
      <c r="D51" s="653">
        <f>'2ﾍﾟｰｼﾞ'!O61+'2ﾍﾟｰｼﾞ'!O62</f>
        <v>0</v>
      </c>
      <c r="E51" s="653">
        <f>'2ﾍﾟｰｼﾞ'!P61+'2ﾍﾟｰｼﾞ'!P62</f>
        <v>0</v>
      </c>
      <c r="F51" s="653">
        <f t="shared" si="0"/>
        <v>0</v>
      </c>
      <c r="G51" s="653">
        <f>'2ﾍﾟｰｼﾞ'!R61+R62</f>
        <v>0</v>
      </c>
      <c r="H51" s="653">
        <f>'2ﾍﾟｰｼﾞ'!S61+S62</f>
        <v>0</v>
      </c>
      <c r="I51" s="590">
        <f t="shared" si="4"/>
        <v>0</v>
      </c>
      <c r="J51" s="589">
        <v>2026</v>
      </c>
      <c r="K51" s="9"/>
      <c r="L51" s="554" t="s">
        <v>332</v>
      </c>
      <c r="M51" s="554" t="s">
        <v>334</v>
      </c>
      <c r="N51" s="554">
        <v>120</v>
      </c>
    </row>
    <row r="52" spans="1:15">
      <c r="A52" s="501">
        <f>'1ﾍﾟｰｼﾞ'!$L$9</f>
        <v>0</v>
      </c>
      <c r="B52" s="587" t="s">
        <v>331</v>
      </c>
      <c r="C52" s="587" t="s">
        <v>335</v>
      </c>
      <c r="D52" s="653">
        <f>'2ﾍﾟｰｼﾞ'!O63</f>
        <v>0</v>
      </c>
      <c r="E52" s="653">
        <f>'2ﾍﾟｰｼﾞ'!P63</f>
        <v>0</v>
      </c>
      <c r="F52" s="653">
        <f>D52+E52</f>
        <v>0</v>
      </c>
      <c r="G52" s="653">
        <f>'2ﾍﾟｰｼﾞ'!R63</f>
        <v>0</v>
      </c>
      <c r="H52" s="653">
        <f>'2ﾍﾟｰｼﾞ'!S63</f>
        <v>0</v>
      </c>
      <c r="I52" s="590">
        <f t="shared" si="4"/>
        <v>0</v>
      </c>
      <c r="J52" s="589">
        <v>2026</v>
      </c>
      <c r="K52" s="9"/>
      <c r="L52" s="554" t="s">
        <v>332</v>
      </c>
      <c r="M52" s="554" t="s">
        <v>336</v>
      </c>
      <c r="N52" s="554">
        <v>40</v>
      </c>
    </row>
    <row r="53" spans="1:15">
      <c r="A53" s="501">
        <f>'1ﾍﾟｰｼﾞ'!$L$9</f>
        <v>0</v>
      </c>
      <c r="B53" s="587" t="s">
        <v>331</v>
      </c>
      <c r="C53" s="587" t="s">
        <v>892</v>
      </c>
      <c r="D53" s="653">
        <f>'2ﾍﾟｰｼﾞ'!O64</f>
        <v>0</v>
      </c>
      <c r="E53" s="653">
        <f>'2ﾍﾟｰｼﾞ'!P64</f>
        <v>0</v>
      </c>
      <c r="F53" s="653">
        <f t="shared" si="0"/>
        <v>0</v>
      </c>
      <c r="G53" s="653">
        <f>'2ﾍﾟｰｼﾞ'!R64</f>
        <v>0</v>
      </c>
      <c r="H53" s="653">
        <f>'2ﾍﾟｰｼﾞ'!S64</f>
        <v>0</v>
      </c>
      <c r="I53" s="590">
        <f t="shared" si="4"/>
        <v>0</v>
      </c>
      <c r="J53" s="589">
        <v>2026</v>
      </c>
      <c r="K53" s="9"/>
      <c r="L53" s="554" t="s">
        <v>332</v>
      </c>
      <c r="M53" s="554" t="s">
        <v>329</v>
      </c>
      <c r="N53" s="554">
        <v>40</v>
      </c>
    </row>
    <row r="54" spans="1:15">
      <c r="A54" s="501">
        <f>'1ﾍﾟｰｼﾞ'!$L$9</f>
        <v>0</v>
      </c>
      <c r="B54" s="587" t="s">
        <v>331</v>
      </c>
      <c r="C54" s="587" t="s">
        <v>893</v>
      </c>
      <c r="D54" s="653">
        <f>'2ﾍﾟｰｼﾞ'!O65</f>
        <v>0</v>
      </c>
      <c r="E54" s="653">
        <f>'2ﾍﾟｰｼﾞ'!P65</f>
        <v>0</v>
      </c>
      <c r="F54" s="653">
        <f t="shared" si="0"/>
        <v>0</v>
      </c>
      <c r="G54" s="653">
        <f>'2ﾍﾟｰｼﾞ'!R65</f>
        <v>0</v>
      </c>
      <c r="H54" s="653">
        <f>'2ﾍﾟｰｼﾞ'!S65</f>
        <v>0</v>
      </c>
      <c r="I54" s="590">
        <f t="shared" si="4"/>
        <v>0</v>
      </c>
      <c r="J54" s="589">
        <v>2026</v>
      </c>
      <c r="K54" s="9"/>
      <c r="L54" s="554" t="s">
        <v>332</v>
      </c>
      <c r="M54" s="554" t="s">
        <v>337</v>
      </c>
      <c r="N54" s="554">
        <v>40</v>
      </c>
    </row>
    <row r="55" spans="1:15">
      <c r="A55" s="501">
        <f>'1ﾍﾟｰｼﾞ'!$L$9</f>
        <v>0</v>
      </c>
      <c r="B55" s="587" t="s">
        <v>339</v>
      </c>
      <c r="C55" s="587" t="s">
        <v>2379</v>
      </c>
      <c r="D55" s="651">
        <f>'2ﾍﾟｰｼﾞ'!AK11</f>
        <v>0</v>
      </c>
      <c r="E55" s="651">
        <f>'2ﾍﾟｰｼﾞ'!AL11</f>
        <v>0</v>
      </c>
      <c r="F55" s="651">
        <f t="shared" si="0"/>
        <v>0</v>
      </c>
      <c r="G55" s="651">
        <f>'2ﾍﾟｰｼﾞ'!AN11</f>
        <v>0</v>
      </c>
      <c r="H55" s="651">
        <f>'2ﾍﾟｰｼﾞ'!AO11</f>
        <v>0</v>
      </c>
      <c r="I55" s="590">
        <f t="shared" si="4"/>
        <v>0</v>
      </c>
      <c r="J55" s="589">
        <v>2026</v>
      </c>
      <c r="K55" s="9"/>
      <c r="L55" s="554" t="s">
        <v>340</v>
      </c>
      <c r="M55" s="554" t="s">
        <v>294</v>
      </c>
      <c r="N55" s="554">
        <v>320</v>
      </c>
    </row>
    <row r="56" spans="1:15">
      <c r="A56" s="501">
        <f>'1ﾍﾟｰｼﾞ'!$L$9</f>
        <v>0</v>
      </c>
      <c r="B56" s="587" t="s">
        <v>341</v>
      </c>
      <c r="C56" s="587" t="s">
        <v>2379</v>
      </c>
      <c r="D56" s="651">
        <f>'2ﾍﾟｰｼﾞ'!AK12</f>
        <v>0</v>
      </c>
      <c r="E56" s="651">
        <f>'2ﾍﾟｰｼﾞ'!AL12</f>
        <v>0</v>
      </c>
      <c r="F56" s="651">
        <f t="shared" si="0"/>
        <v>0</v>
      </c>
      <c r="G56" s="651">
        <f>'2ﾍﾟｰｼﾞ'!AN12</f>
        <v>0</v>
      </c>
      <c r="H56" s="651">
        <f>'2ﾍﾟｰｼﾞ'!AO12</f>
        <v>0</v>
      </c>
      <c r="I56" s="590">
        <f t="shared" si="4"/>
        <v>0</v>
      </c>
      <c r="J56" s="589">
        <v>2026</v>
      </c>
      <c r="K56" s="9"/>
      <c r="L56" s="597" t="s">
        <v>897</v>
      </c>
      <c r="M56" s="554" t="s">
        <v>294</v>
      </c>
      <c r="N56" s="554">
        <v>240</v>
      </c>
      <c r="O56" s="55"/>
    </row>
    <row r="57" spans="1:15">
      <c r="A57" s="501">
        <f>'1ﾍﾟｰｼﾞ'!$L$9</f>
        <v>0</v>
      </c>
      <c r="B57" s="587" t="s">
        <v>342</v>
      </c>
      <c r="C57" s="587" t="s">
        <v>2379</v>
      </c>
      <c r="D57" s="651">
        <f>'2ﾍﾟｰｼﾞ'!AK13</f>
        <v>0</v>
      </c>
      <c r="E57" s="651">
        <f>'2ﾍﾟｰｼﾞ'!AL13</f>
        <v>0</v>
      </c>
      <c r="F57" s="651">
        <f t="shared" si="0"/>
        <v>0</v>
      </c>
      <c r="G57" s="651">
        <f>'2ﾍﾟｰｼﾞ'!AN13</f>
        <v>0</v>
      </c>
      <c r="H57" s="651">
        <f>'2ﾍﾟｰｼﾞ'!AO13</f>
        <v>0</v>
      </c>
      <c r="I57" s="590">
        <f t="shared" si="4"/>
        <v>0</v>
      </c>
      <c r="J57" s="589">
        <v>2026</v>
      </c>
      <c r="K57" s="9"/>
      <c r="L57" s="597" t="s">
        <v>898</v>
      </c>
      <c r="M57" s="554" t="s">
        <v>294</v>
      </c>
      <c r="N57" s="554">
        <v>280</v>
      </c>
      <c r="O57" s="55"/>
    </row>
    <row r="58" spans="1:15">
      <c r="A58" s="501">
        <f>'1ﾍﾟｰｼﾞ'!$L$9</f>
        <v>0</v>
      </c>
      <c r="B58" s="587" t="s">
        <v>343</v>
      </c>
      <c r="C58" s="587" t="s">
        <v>2379</v>
      </c>
      <c r="D58" s="651">
        <f>'2ﾍﾟｰｼﾞ'!AK14</f>
        <v>0</v>
      </c>
      <c r="E58" s="651">
        <f>'2ﾍﾟｰｼﾞ'!AL14</f>
        <v>0</v>
      </c>
      <c r="F58" s="651">
        <f t="shared" si="0"/>
        <v>0</v>
      </c>
      <c r="G58" s="651">
        <f>'2ﾍﾟｰｼﾞ'!AN14</f>
        <v>0</v>
      </c>
      <c r="H58" s="651">
        <f>'2ﾍﾟｰｼﾞ'!AO14</f>
        <v>0</v>
      </c>
      <c r="I58" s="590">
        <f t="shared" si="4"/>
        <v>0</v>
      </c>
      <c r="J58" s="589">
        <v>2026</v>
      </c>
      <c r="K58" s="9"/>
      <c r="L58" s="554" t="s">
        <v>344</v>
      </c>
      <c r="M58" s="554" t="s">
        <v>294</v>
      </c>
      <c r="N58" s="554">
        <v>160</v>
      </c>
    </row>
    <row r="59" spans="1:15">
      <c r="A59" s="501">
        <f>'1ﾍﾟｰｼﾞ'!$L$9</f>
        <v>0</v>
      </c>
      <c r="B59" s="587" t="s">
        <v>343</v>
      </c>
      <c r="C59" s="587" t="s">
        <v>345</v>
      </c>
      <c r="D59" s="651">
        <f>'2ﾍﾟｰｼﾞ'!AK15</f>
        <v>0</v>
      </c>
      <c r="E59" s="651">
        <f>'2ﾍﾟｰｼﾞ'!AL15</f>
        <v>0</v>
      </c>
      <c r="F59" s="651">
        <f t="shared" si="0"/>
        <v>0</v>
      </c>
      <c r="G59" s="651">
        <f>'2ﾍﾟｰｼﾞ'!AN15</f>
        <v>0</v>
      </c>
      <c r="H59" s="651">
        <f>'2ﾍﾟｰｼﾞ'!AO15</f>
        <v>0</v>
      </c>
      <c r="I59" s="590">
        <f t="shared" si="4"/>
        <v>0</v>
      </c>
      <c r="J59" s="589">
        <v>2026</v>
      </c>
      <c r="K59" s="9"/>
      <c r="L59" s="554" t="s">
        <v>344</v>
      </c>
      <c r="M59" s="554" t="s">
        <v>346</v>
      </c>
      <c r="N59" s="554">
        <v>40</v>
      </c>
    </row>
    <row r="60" spans="1:15">
      <c r="A60" s="501">
        <f>'1ﾍﾟｰｼﾞ'!$L$9</f>
        <v>0</v>
      </c>
      <c r="B60" s="587" t="s">
        <v>347</v>
      </c>
      <c r="C60" s="587" t="s">
        <v>2379</v>
      </c>
      <c r="D60" s="651">
        <f>'2ﾍﾟｰｼﾞ'!AK16</f>
        <v>0</v>
      </c>
      <c r="E60" s="651">
        <f>'2ﾍﾟｰｼﾞ'!AL16</f>
        <v>0</v>
      </c>
      <c r="F60" s="651">
        <f t="shared" si="0"/>
        <v>0</v>
      </c>
      <c r="G60" s="651">
        <f>'2ﾍﾟｰｼﾞ'!AN16</f>
        <v>0</v>
      </c>
      <c r="H60" s="651">
        <f>'2ﾍﾟｰｼﾞ'!AO16</f>
        <v>0</v>
      </c>
      <c r="I60" s="590">
        <f t="shared" si="4"/>
        <v>0</v>
      </c>
      <c r="J60" s="589">
        <v>2026</v>
      </c>
      <c r="K60" s="9"/>
      <c r="L60" s="554" t="s">
        <v>348</v>
      </c>
      <c r="M60" s="554" t="s">
        <v>294</v>
      </c>
      <c r="N60" s="554">
        <v>280</v>
      </c>
    </row>
    <row r="61" spans="1:15">
      <c r="A61" s="501">
        <f>'1ﾍﾟｰｼﾞ'!$L$9</f>
        <v>0</v>
      </c>
      <c r="B61" s="587" t="s">
        <v>349</v>
      </c>
      <c r="C61" s="587" t="s">
        <v>2379</v>
      </c>
      <c r="D61" s="651">
        <f>'2ﾍﾟｰｼﾞ'!AK17</f>
        <v>0</v>
      </c>
      <c r="E61" s="651">
        <f>'2ﾍﾟｰｼﾞ'!AL17</f>
        <v>0</v>
      </c>
      <c r="F61" s="651">
        <f t="shared" si="0"/>
        <v>0</v>
      </c>
      <c r="G61" s="651">
        <f>'2ﾍﾟｰｼﾞ'!AN17</f>
        <v>0</v>
      </c>
      <c r="H61" s="651">
        <f>'2ﾍﾟｰｼﾞ'!AO17</f>
        <v>0</v>
      </c>
      <c r="I61" s="590">
        <f t="shared" si="4"/>
        <v>0</v>
      </c>
      <c r="J61" s="589">
        <v>2026</v>
      </c>
      <c r="K61" s="9"/>
      <c r="L61" s="554" t="s">
        <v>350</v>
      </c>
      <c r="M61" s="554" t="s">
        <v>294</v>
      </c>
      <c r="N61" s="554">
        <v>240</v>
      </c>
    </row>
    <row r="62" spans="1:15">
      <c r="A62" s="501">
        <f>'1ﾍﾟｰｼﾞ'!$L$9</f>
        <v>0</v>
      </c>
      <c r="B62" s="587" t="s">
        <v>351</v>
      </c>
      <c r="C62" s="587" t="s">
        <v>2379</v>
      </c>
      <c r="D62" s="651">
        <f>'2ﾍﾟｰｼﾞ'!AK18</f>
        <v>0</v>
      </c>
      <c r="E62" s="651">
        <f>'2ﾍﾟｰｼﾞ'!AL18</f>
        <v>0</v>
      </c>
      <c r="F62" s="651">
        <f t="shared" si="0"/>
        <v>0</v>
      </c>
      <c r="G62" s="651">
        <f>'2ﾍﾟｰｼﾞ'!AN18</f>
        <v>0</v>
      </c>
      <c r="H62" s="651">
        <f>'2ﾍﾟｰｼﾞ'!AO18</f>
        <v>0</v>
      </c>
      <c r="I62" s="590">
        <f t="shared" si="4"/>
        <v>0</v>
      </c>
      <c r="J62" s="589">
        <v>2026</v>
      </c>
      <c r="K62" s="9"/>
      <c r="L62" s="554" t="s">
        <v>352</v>
      </c>
      <c r="M62" s="554" t="s">
        <v>294</v>
      </c>
      <c r="N62" s="554">
        <v>200</v>
      </c>
    </row>
    <row r="63" spans="1:15">
      <c r="A63" s="501">
        <f>'1ﾍﾟｰｼﾞ'!$L$9</f>
        <v>0</v>
      </c>
      <c r="B63" s="587" t="s">
        <v>351</v>
      </c>
      <c r="C63" s="587" t="s">
        <v>353</v>
      </c>
      <c r="D63" s="651">
        <f>'2ﾍﾟｰｼﾞ'!AK19</f>
        <v>0</v>
      </c>
      <c r="E63" s="651">
        <f>'2ﾍﾟｰｼﾞ'!AL19</f>
        <v>0</v>
      </c>
      <c r="F63" s="651">
        <f t="shared" si="0"/>
        <v>0</v>
      </c>
      <c r="G63" s="651">
        <f>'2ﾍﾟｰｼﾞ'!AN19</f>
        <v>0</v>
      </c>
      <c r="H63" s="651">
        <f>'2ﾍﾟｰｼﾞ'!AO19</f>
        <v>0</v>
      </c>
      <c r="I63" s="590">
        <f t="shared" si="4"/>
        <v>0</v>
      </c>
      <c r="J63" s="589">
        <v>2026</v>
      </c>
      <c r="K63" s="9"/>
      <c r="L63" s="554" t="s">
        <v>352</v>
      </c>
      <c r="M63" s="554" t="s">
        <v>354</v>
      </c>
      <c r="N63" s="554">
        <v>40</v>
      </c>
    </row>
    <row r="64" spans="1:15">
      <c r="A64" s="501">
        <f>'1ﾍﾟｰｼﾞ'!$L$9</f>
        <v>0</v>
      </c>
      <c r="B64" s="587" t="s">
        <v>355</v>
      </c>
      <c r="C64" s="587" t="s">
        <v>357</v>
      </c>
      <c r="D64" s="651">
        <f>'2ﾍﾟｰｼﾞ'!AK20</f>
        <v>0</v>
      </c>
      <c r="E64" s="651">
        <f>'2ﾍﾟｰｼﾞ'!AL20</f>
        <v>0</v>
      </c>
      <c r="F64" s="651">
        <f t="shared" si="0"/>
        <v>0</v>
      </c>
      <c r="G64" s="651">
        <f>'2ﾍﾟｰｼﾞ'!AN20</f>
        <v>0</v>
      </c>
      <c r="H64" s="651">
        <f>'2ﾍﾟｰｼﾞ'!AO20</f>
        <v>0</v>
      </c>
      <c r="I64" s="590">
        <f t="shared" si="4"/>
        <v>0</v>
      </c>
      <c r="J64" s="589">
        <v>2026</v>
      </c>
      <c r="K64" s="9"/>
      <c r="L64" s="554" t="s">
        <v>356</v>
      </c>
      <c r="M64" s="554" t="s">
        <v>358</v>
      </c>
      <c r="N64" s="554">
        <v>80</v>
      </c>
    </row>
    <row r="65" spans="1:14">
      <c r="A65" s="501">
        <f>'1ﾍﾟｰｼﾞ'!$L$9</f>
        <v>0</v>
      </c>
      <c r="B65" s="587" t="s">
        <v>355</v>
      </c>
      <c r="C65" s="587" t="s">
        <v>894</v>
      </c>
      <c r="D65" s="651">
        <f>'2ﾍﾟｰｼﾞ'!AK21</f>
        <v>0</v>
      </c>
      <c r="E65" s="651">
        <f>'2ﾍﾟｰｼﾞ'!AL21</f>
        <v>0</v>
      </c>
      <c r="F65" s="651">
        <f t="shared" si="0"/>
        <v>0</v>
      </c>
      <c r="G65" s="651">
        <f>'2ﾍﾟｰｼﾞ'!AN21</f>
        <v>0</v>
      </c>
      <c r="H65" s="651">
        <f>'2ﾍﾟｰｼﾞ'!AO21</f>
        <v>0</v>
      </c>
      <c r="I65" s="590">
        <f t="shared" si="4"/>
        <v>0</v>
      </c>
      <c r="J65" s="589">
        <v>2026</v>
      </c>
      <c r="K65" s="9"/>
      <c r="L65" s="554" t="s">
        <v>356</v>
      </c>
      <c r="M65" s="554" t="s">
        <v>364</v>
      </c>
      <c r="N65" s="554">
        <v>40</v>
      </c>
    </row>
    <row r="66" spans="1:14">
      <c r="A66" s="501">
        <f>'1ﾍﾟｰｼﾞ'!$L$9</f>
        <v>0</v>
      </c>
      <c r="B66" s="587" t="s">
        <v>355</v>
      </c>
      <c r="C66" s="587" t="s">
        <v>301</v>
      </c>
      <c r="D66" s="651">
        <f>'2ﾍﾟｰｼﾞ'!AK22</f>
        <v>0</v>
      </c>
      <c r="E66" s="651">
        <f>'2ﾍﾟｰｼﾞ'!AL22</f>
        <v>0</v>
      </c>
      <c r="F66" s="651">
        <f t="shared" si="0"/>
        <v>0</v>
      </c>
      <c r="G66" s="651">
        <f>'2ﾍﾟｰｼﾞ'!AN22</f>
        <v>0</v>
      </c>
      <c r="H66" s="651">
        <f>'2ﾍﾟｰｼﾞ'!AO22</f>
        <v>0</v>
      </c>
      <c r="I66" s="590">
        <f t="shared" si="4"/>
        <v>0</v>
      </c>
      <c r="J66" s="589">
        <v>2026</v>
      </c>
      <c r="K66" s="9"/>
      <c r="L66" s="554" t="s">
        <v>356</v>
      </c>
      <c r="M66" s="554" t="s">
        <v>302</v>
      </c>
      <c r="N66" s="554">
        <v>80</v>
      </c>
    </row>
    <row r="67" spans="1:14">
      <c r="A67" s="501">
        <f>'1ﾍﾟｰｼﾞ'!$L$9</f>
        <v>0</v>
      </c>
      <c r="B67" s="587" t="s">
        <v>355</v>
      </c>
      <c r="C67" s="587" t="s">
        <v>359</v>
      </c>
      <c r="D67" s="651">
        <f>'2ﾍﾟｰｼﾞ'!AK23</f>
        <v>0</v>
      </c>
      <c r="E67" s="651">
        <f>'2ﾍﾟｰｼﾞ'!AL23</f>
        <v>0</v>
      </c>
      <c r="F67" s="651">
        <f t="shared" si="0"/>
        <v>0</v>
      </c>
      <c r="G67" s="651">
        <f>'2ﾍﾟｰｼﾞ'!AN23</f>
        <v>0</v>
      </c>
      <c r="H67" s="651">
        <f>'2ﾍﾟｰｼﾞ'!AO23</f>
        <v>0</v>
      </c>
      <c r="I67" s="590">
        <f t="shared" si="4"/>
        <v>0</v>
      </c>
      <c r="J67" s="589">
        <v>2026</v>
      </c>
      <c r="K67" s="9"/>
      <c r="L67" s="554" t="s">
        <v>356</v>
      </c>
      <c r="M67" s="554" t="s">
        <v>360</v>
      </c>
      <c r="N67" s="554">
        <v>40</v>
      </c>
    </row>
    <row r="68" spans="1:14">
      <c r="A68" s="501">
        <f>'1ﾍﾟｰｼﾞ'!$L$9</f>
        <v>0</v>
      </c>
      <c r="B68" s="587" t="s">
        <v>355</v>
      </c>
      <c r="C68" s="587" t="s">
        <v>306</v>
      </c>
      <c r="D68" s="651">
        <f>'2ﾍﾟｰｼﾞ'!AK24</f>
        <v>0</v>
      </c>
      <c r="E68" s="651">
        <f>'2ﾍﾟｰｼﾞ'!AL24</f>
        <v>0</v>
      </c>
      <c r="F68" s="651">
        <f t="shared" si="0"/>
        <v>0</v>
      </c>
      <c r="G68" s="651">
        <f>'2ﾍﾟｰｼﾞ'!AN24</f>
        <v>0</v>
      </c>
      <c r="H68" s="651">
        <f>'2ﾍﾟｰｼﾞ'!AO24</f>
        <v>0</v>
      </c>
      <c r="I68" s="590">
        <f t="shared" si="4"/>
        <v>0</v>
      </c>
      <c r="J68" s="589">
        <v>2026</v>
      </c>
      <c r="K68" s="9"/>
      <c r="L68" s="554" t="s">
        <v>356</v>
      </c>
      <c r="M68" s="554" t="s">
        <v>361</v>
      </c>
      <c r="N68" s="554">
        <v>40</v>
      </c>
    </row>
    <row r="69" spans="1:14">
      <c r="A69" s="501">
        <f>'1ﾍﾟｰｼﾞ'!$L$9</f>
        <v>0</v>
      </c>
      <c r="B69" s="587" t="s">
        <v>355</v>
      </c>
      <c r="C69" s="587" t="s">
        <v>362</v>
      </c>
      <c r="D69" s="651">
        <f>'2ﾍﾟｰｼﾞ'!AK25</f>
        <v>0</v>
      </c>
      <c r="E69" s="651">
        <f>'2ﾍﾟｰｼﾞ'!AL25</f>
        <v>0</v>
      </c>
      <c r="F69" s="651">
        <f t="shared" si="0"/>
        <v>0</v>
      </c>
      <c r="G69" s="651">
        <f>'2ﾍﾟｰｼﾞ'!AN25</f>
        <v>0</v>
      </c>
      <c r="H69" s="651">
        <f>'2ﾍﾟｰｼﾞ'!AO25</f>
        <v>0</v>
      </c>
      <c r="I69" s="590">
        <f t="shared" si="4"/>
        <v>0</v>
      </c>
      <c r="J69" s="589">
        <v>2026</v>
      </c>
      <c r="K69" s="9"/>
      <c r="L69" s="554" t="s">
        <v>356</v>
      </c>
      <c r="M69" s="554" t="s">
        <v>363</v>
      </c>
      <c r="N69" s="554">
        <v>40</v>
      </c>
    </row>
    <row r="70" spans="1:14">
      <c r="A70" s="501">
        <f>'1ﾍﾟｰｼﾞ'!$L$9</f>
        <v>0</v>
      </c>
      <c r="B70" s="587" t="s">
        <v>365</v>
      </c>
      <c r="C70" s="587" t="s">
        <v>303</v>
      </c>
      <c r="D70" s="651">
        <f>'2ﾍﾟｰｼﾞ'!AK26</f>
        <v>0</v>
      </c>
      <c r="E70" s="651">
        <f>'2ﾍﾟｰｼﾞ'!AL26</f>
        <v>0</v>
      </c>
      <c r="F70" s="651">
        <f t="shared" si="0"/>
        <v>0</v>
      </c>
      <c r="G70" s="651">
        <f>'2ﾍﾟｰｼﾞ'!AN26</f>
        <v>0</v>
      </c>
      <c r="H70" s="651">
        <f>'2ﾍﾟｰｼﾞ'!AO26</f>
        <v>0</v>
      </c>
      <c r="I70" s="590">
        <f t="shared" si="4"/>
        <v>0</v>
      </c>
      <c r="J70" s="589">
        <v>2026</v>
      </c>
      <c r="K70" s="9"/>
      <c r="L70" s="554" t="s">
        <v>366</v>
      </c>
      <c r="M70" s="554" t="s">
        <v>965</v>
      </c>
      <c r="N70" s="554">
        <v>30</v>
      </c>
    </row>
    <row r="71" spans="1:14">
      <c r="A71" s="501">
        <f>'1ﾍﾟｰｼﾞ'!$L$9</f>
        <v>0</v>
      </c>
      <c r="B71" s="587" t="s">
        <v>365</v>
      </c>
      <c r="C71" s="587" t="s">
        <v>623</v>
      </c>
      <c r="D71" s="651">
        <f>'2ﾍﾟｰｼﾞ'!AK27</f>
        <v>0</v>
      </c>
      <c r="E71" s="651">
        <f>'2ﾍﾟｰｼﾞ'!AL27</f>
        <v>0</v>
      </c>
      <c r="F71" s="651">
        <f t="shared" ref="F71:F133" si="5">D71+E71</f>
        <v>0</v>
      </c>
      <c r="G71" s="651">
        <f>'2ﾍﾟｰｼﾞ'!AN27</f>
        <v>0</v>
      </c>
      <c r="H71" s="651">
        <f>'2ﾍﾟｰｼﾞ'!AO27</f>
        <v>0</v>
      </c>
      <c r="I71" s="590">
        <f t="shared" si="4"/>
        <v>0</v>
      </c>
      <c r="J71" s="589">
        <v>2026</v>
      </c>
      <c r="K71" s="9"/>
      <c r="L71" s="554" t="s">
        <v>366</v>
      </c>
      <c r="M71" s="554" t="s">
        <v>968</v>
      </c>
      <c r="N71" s="554">
        <v>30</v>
      </c>
    </row>
    <row r="72" spans="1:14">
      <c r="A72" s="501">
        <f>'1ﾍﾟｰｼﾞ'!$L$9</f>
        <v>0</v>
      </c>
      <c r="B72" s="587" t="s">
        <v>2412</v>
      </c>
      <c r="C72" s="587" t="s">
        <v>966</v>
      </c>
      <c r="D72" s="651">
        <f>'2ﾍﾟｰｼﾞ'!AK28</f>
        <v>0</v>
      </c>
      <c r="E72" s="651">
        <f>'2ﾍﾟｰｼﾞ'!AL28</f>
        <v>0</v>
      </c>
      <c r="F72" s="651">
        <f>D72+E72</f>
        <v>0</v>
      </c>
      <c r="G72" s="651">
        <f>'2ﾍﾟｰｼﾞ'!AN28</f>
        <v>0</v>
      </c>
      <c r="H72" s="651">
        <f>'2ﾍﾟｰｼﾞ'!AO28</f>
        <v>0</v>
      </c>
      <c r="I72" s="590">
        <f>G72+H72</f>
        <v>0</v>
      </c>
      <c r="J72" s="589">
        <v>2026</v>
      </c>
      <c r="K72" s="9"/>
      <c r="L72" s="554" t="s">
        <v>967</v>
      </c>
      <c r="M72" s="554" t="s">
        <v>969</v>
      </c>
      <c r="N72" s="554">
        <v>60</v>
      </c>
    </row>
    <row r="73" spans="1:14">
      <c r="A73" s="501">
        <f>'1ﾍﾟｰｼﾞ'!$L$9</f>
        <v>0</v>
      </c>
      <c r="B73" s="587" t="s">
        <v>2412</v>
      </c>
      <c r="C73" s="587" t="s">
        <v>964</v>
      </c>
      <c r="D73" s="651">
        <f>'2ﾍﾟｰｼﾞ'!AK29</f>
        <v>0</v>
      </c>
      <c r="E73" s="651">
        <f>'2ﾍﾟｰｼﾞ'!AL29</f>
        <v>0</v>
      </c>
      <c r="F73" s="651">
        <f>D73+E73</f>
        <v>0</v>
      </c>
      <c r="G73" s="651">
        <f>'2ﾍﾟｰｼﾞ'!AN29</f>
        <v>0</v>
      </c>
      <c r="H73" s="651">
        <f>'2ﾍﾟｰｼﾞ'!AO29</f>
        <v>0</v>
      </c>
      <c r="I73" s="590">
        <f>G73+H73</f>
        <v>0</v>
      </c>
      <c r="J73" s="589">
        <v>2026</v>
      </c>
      <c r="K73" s="9"/>
      <c r="L73" s="554" t="s">
        <v>967</v>
      </c>
      <c r="M73" s="554" t="s">
        <v>970</v>
      </c>
      <c r="N73" s="554">
        <v>40</v>
      </c>
    </row>
    <row r="74" spans="1:14">
      <c r="A74" s="501">
        <f>'1ﾍﾟｰｼﾞ'!$L$9</f>
        <v>0</v>
      </c>
      <c r="B74" s="587" t="s">
        <v>2412</v>
      </c>
      <c r="C74" s="649" t="s">
        <v>2511</v>
      </c>
      <c r="D74" s="651">
        <f>'2ﾍﾟｰｼﾞ'!AK30</f>
        <v>0</v>
      </c>
      <c r="E74" s="651">
        <f>'2ﾍﾟｰｼﾞ'!AL30</f>
        <v>0</v>
      </c>
      <c r="F74" s="651">
        <f>D74+E74</f>
        <v>0</v>
      </c>
      <c r="G74" s="651">
        <f>'2ﾍﾟｰｼﾞ'!AN30</f>
        <v>0</v>
      </c>
      <c r="H74" s="651">
        <f>'2ﾍﾟｰｼﾞ'!AO30</f>
        <v>0</v>
      </c>
      <c r="I74" s="590">
        <f>G74+H74</f>
        <v>0</v>
      </c>
      <c r="J74" s="589">
        <v>2026</v>
      </c>
      <c r="K74" s="9"/>
      <c r="L74" s="554" t="s">
        <v>106</v>
      </c>
      <c r="M74" s="554" t="s">
        <v>2492</v>
      </c>
      <c r="N74" s="554">
        <v>40</v>
      </c>
    </row>
    <row r="75" spans="1:14">
      <c r="A75" s="501">
        <f>'1ﾍﾟｰｼﾞ'!$L$9</f>
        <v>0</v>
      </c>
      <c r="B75" s="587" t="s">
        <v>368</v>
      </c>
      <c r="C75" s="587" t="s">
        <v>2379</v>
      </c>
      <c r="D75" s="651">
        <f>'2ﾍﾟｰｼﾞ'!AK32</f>
        <v>0</v>
      </c>
      <c r="E75" s="651">
        <f>'2ﾍﾟｰｼﾞ'!AL32</f>
        <v>0</v>
      </c>
      <c r="F75" s="651">
        <f t="shared" si="5"/>
        <v>0</v>
      </c>
      <c r="G75" s="651">
        <f>'2ﾍﾟｰｼﾞ'!AN32</f>
        <v>0</v>
      </c>
      <c r="H75" s="651">
        <f>'2ﾍﾟｰｼﾞ'!AO32</f>
        <v>0</v>
      </c>
      <c r="I75" s="590">
        <f t="shared" ref="I75:I79" si="6">G75+H75</f>
        <v>0</v>
      </c>
      <c r="J75" s="589">
        <v>2026</v>
      </c>
      <c r="K75" s="9"/>
      <c r="L75" s="554" t="s">
        <v>369</v>
      </c>
      <c r="M75" s="554" t="s">
        <v>294</v>
      </c>
      <c r="N75" s="554">
        <v>320</v>
      </c>
    </row>
    <row r="76" spans="1:14">
      <c r="A76" s="501">
        <f>'1ﾍﾟｰｼﾞ'!$L$9</f>
        <v>0</v>
      </c>
      <c r="B76" s="587" t="s">
        <v>370</v>
      </c>
      <c r="C76" s="587" t="s">
        <v>2379</v>
      </c>
      <c r="D76" s="651">
        <f>'2ﾍﾟｰｼﾞ'!AK33</f>
        <v>0</v>
      </c>
      <c r="E76" s="651">
        <f>'2ﾍﾟｰｼﾞ'!AL33</f>
        <v>0</v>
      </c>
      <c r="F76" s="651">
        <f t="shared" si="5"/>
        <v>0</v>
      </c>
      <c r="G76" s="651">
        <f>'2ﾍﾟｰｼﾞ'!AN33</f>
        <v>0</v>
      </c>
      <c r="H76" s="651">
        <f>'2ﾍﾟｰｼﾞ'!AO33</f>
        <v>0</v>
      </c>
      <c r="I76" s="590">
        <f t="shared" si="6"/>
        <v>0</v>
      </c>
      <c r="J76" s="589">
        <v>2026</v>
      </c>
      <c r="K76" s="9"/>
      <c r="L76" s="554" t="s">
        <v>371</v>
      </c>
      <c r="M76" s="554" t="s">
        <v>294</v>
      </c>
      <c r="N76" s="554">
        <v>240</v>
      </c>
    </row>
    <row r="77" spans="1:14">
      <c r="A77" s="501">
        <f>'1ﾍﾟｰｼﾞ'!$L$9</f>
        <v>0</v>
      </c>
      <c r="B77" s="587" t="s">
        <v>370</v>
      </c>
      <c r="C77" s="587" t="s">
        <v>345</v>
      </c>
      <c r="D77" s="651">
        <f>'2ﾍﾟｰｼﾞ'!AK34</f>
        <v>0</v>
      </c>
      <c r="E77" s="651">
        <f>'2ﾍﾟｰｼﾞ'!AL34</f>
        <v>0</v>
      </c>
      <c r="F77" s="651">
        <f t="shared" si="5"/>
        <v>0</v>
      </c>
      <c r="G77" s="651">
        <f>'2ﾍﾟｰｼﾞ'!AN34</f>
        <v>0</v>
      </c>
      <c r="H77" s="651">
        <f>'2ﾍﾟｰｼﾞ'!AO34</f>
        <v>0</v>
      </c>
      <c r="I77" s="590">
        <f t="shared" si="6"/>
        <v>0</v>
      </c>
      <c r="J77" s="589">
        <v>2026</v>
      </c>
      <c r="K77" s="9"/>
      <c r="L77" s="554" t="s">
        <v>371</v>
      </c>
      <c r="M77" s="554" t="s">
        <v>346</v>
      </c>
      <c r="N77" s="554">
        <v>80</v>
      </c>
    </row>
    <row r="78" spans="1:14">
      <c r="A78" s="501">
        <f>'1ﾍﾟｰｼﾞ'!$L$9</f>
        <v>0</v>
      </c>
      <c r="B78" s="587" t="s">
        <v>372</v>
      </c>
      <c r="C78" s="587" t="s">
        <v>2379</v>
      </c>
      <c r="D78" s="651">
        <f>'2ﾍﾟｰｼﾞ'!AK35</f>
        <v>0</v>
      </c>
      <c r="E78" s="651">
        <f>'2ﾍﾟｰｼﾞ'!AL35</f>
        <v>0</v>
      </c>
      <c r="F78" s="651">
        <f t="shared" si="5"/>
        <v>0</v>
      </c>
      <c r="G78" s="651">
        <f>'2ﾍﾟｰｼﾞ'!AN35</f>
        <v>0</v>
      </c>
      <c r="H78" s="651">
        <f>'2ﾍﾟｰｼﾞ'!AO35</f>
        <v>0</v>
      </c>
      <c r="I78" s="590">
        <f t="shared" si="6"/>
        <v>0</v>
      </c>
      <c r="J78" s="589">
        <v>2026</v>
      </c>
      <c r="K78" s="9"/>
      <c r="L78" s="554" t="s">
        <v>580</v>
      </c>
      <c r="M78" s="554" t="s">
        <v>294</v>
      </c>
      <c r="N78" s="554">
        <v>200</v>
      </c>
    </row>
    <row r="79" spans="1:14">
      <c r="A79" s="501">
        <f>'1ﾍﾟｰｼﾞ'!$L$9</f>
        <v>0</v>
      </c>
      <c r="B79" s="587" t="s">
        <v>372</v>
      </c>
      <c r="C79" s="587" t="s">
        <v>345</v>
      </c>
      <c r="D79" s="651">
        <f>'2ﾍﾟｰｼﾞ'!AK36</f>
        <v>0</v>
      </c>
      <c r="E79" s="651">
        <f>'2ﾍﾟｰｼﾞ'!AL36</f>
        <v>0</v>
      </c>
      <c r="F79" s="651">
        <f t="shared" si="5"/>
        <v>0</v>
      </c>
      <c r="G79" s="651">
        <f>'2ﾍﾟｰｼﾞ'!AN36</f>
        <v>0</v>
      </c>
      <c r="H79" s="651">
        <f>'2ﾍﾟｰｼﾞ'!AO36</f>
        <v>0</v>
      </c>
      <c r="I79" s="590">
        <f t="shared" si="6"/>
        <v>0</v>
      </c>
      <c r="J79" s="589">
        <v>2026</v>
      </c>
      <c r="K79" s="9"/>
      <c r="L79" s="554" t="s">
        <v>580</v>
      </c>
      <c r="M79" s="554" t="s">
        <v>2493</v>
      </c>
      <c r="N79" s="554">
        <v>80</v>
      </c>
    </row>
    <row r="80" spans="1:14">
      <c r="A80" s="501">
        <f>'1ﾍﾟｰｼﾞ'!$L$9</f>
        <v>0</v>
      </c>
      <c r="B80" s="587" t="s">
        <v>379</v>
      </c>
      <c r="C80" s="587" t="s">
        <v>2379</v>
      </c>
      <c r="D80" s="651">
        <f>'2ﾍﾟｰｼﾞ'!AK37</f>
        <v>0</v>
      </c>
      <c r="E80" s="651">
        <f>'2ﾍﾟｰｼﾞ'!AL37</f>
        <v>0</v>
      </c>
      <c r="F80" s="651">
        <f>D80+E80</f>
        <v>0</v>
      </c>
      <c r="G80" s="651">
        <f>'2ﾍﾟｰｼﾞ'!AN37</f>
        <v>0</v>
      </c>
      <c r="H80" s="651">
        <f>'2ﾍﾟｰｼﾞ'!AO37</f>
        <v>0</v>
      </c>
      <c r="I80" s="590">
        <f>G80+H80</f>
        <v>0</v>
      </c>
      <c r="J80" s="589">
        <v>2026</v>
      </c>
      <c r="K80" s="9"/>
      <c r="L80" s="554" t="s">
        <v>380</v>
      </c>
      <c r="M80" s="554" t="s">
        <v>294</v>
      </c>
      <c r="N80" s="554">
        <v>240</v>
      </c>
    </row>
    <row r="81" spans="1:15">
      <c r="A81" s="501">
        <f>'1ﾍﾟｰｼﾞ'!$L$9</f>
        <v>0</v>
      </c>
      <c r="B81" s="587" t="s">
        <v>373</v>
      </c>
      <c r="C81" s="587" t="s">
        <v>2379</v>
      </c>
      <c r="D81" s="651">
        <f>'2ﾍﾟｰｼﾞ'!AK38</f>
        <v>0</v>
      </c>
      <c r="E81" s="651">
        <f>'2ﾍﾟｰｼﾞ'!AL38</f>
        <v>0</v>
      </c>
      <c r="F81" s="651">
        <f t="shared" si="5"/>
        <v>0</v>
      </c>
      <c r="G81" s="651">
        <f>'2ﾍﾟｰｼﾞ'!AN38</f>
        <v>0</v>
      </c>
      <c r="H81" s="651">
        <f>'2ﾍﾟｰｼﾞ'!AO38</f>
        <v>0</v>
      </c>
      <c r="I81" s="590">
        <f t="shared" ref="I81:I88" si="7">G81+H81</f>
        <v>0</v>
      </c>
      <c r="J81" s="589">
        <v>2026</v>
      </c>
      <c r="K81" s="9"/>
      <c r="L81" s="554" t="s">
        <v>374</v>
      </c>
      <c r="M81" s="554" t="s">
        <v>294</v>
      </c>
      <c r="N81" s="554">
        <v>200</v>
      </c>
      <c r="O81" s="55"/>
    </row>
    <row r="82" spans="1:15">
      <c r="A82" s="501">
        <f>'1ﾍﾟｰｼﾞ'!$L$9</f>
        <v>0</v>
      </c>
      <c r="B82" s="587" t="s">
        <v>373</v>
      </c>
      <c r="C82" s="587" t="s">
        <v>353</v>
      </c>
      <c r="D82" s="651">
        <f>'2ﾍﾟｰｼﾞ'!AK39</f>
        <v>0</v>
      </c>
      <c r="E82" s="651">
        <f>'2ﾍﾟｰｼﾞ'!AL39</f>
        <v>0</v>
      </c>
      <c r="F82" s="651">
        <f t="shared" si="5"/>
        <v>0</v>
      </c>
      <c r="G82" s="651">
        <f>'2ﾍﾟｰｼﾞ'!AN39</f>
        <v>0</v>
      </c>
      <c r="H82" s="651">
        <f>'2ﾍﾟｰｼﾞ'!AO39</f>
        <v>0</v>
      </c>
      <c r="I82" s="590">
        <f t="shared" si="7"/>
        <v>0</v>
      </c>
      <c r="J82" s="589">
        <v>2026</v>
      </c>
      <c r="K82" s="9"/>
      <c r="L82" s="554" t="s">
        <v>374</v>
      </c>
      <c r="M82" s="554" t="s">
        <v>354</v>
      </c>
      <c r="N82" s="554">
        <v>40</v>
      </c>
    </row>
    <row r="83" spans="1:15">
      <c r="A83" s="501">
        <f>'1ﾍﾟｰｼﾞ'!$L$9</f>
        <v>0</v>
      </c>
      <c r="B83" s="587" t="s">
        <v>375</v>
      </c>
      <c r="C83" s="587" t="s">
        <v>2379</v>
      </c>
      <c r="D83" s="651">
        <f>'2ﾍﾟｰｼﾞ'!AK40</f>
        <v>0</v>
      </c>
      <c r="E83" s="651">
        <f>'2ﾍﾟｰｼﾞ'!AL40</f>
        <v>0</v>
      </c>
      <c r="F83" s="651">
        <f t="shared" si="5"/>
        <v>0</v>
      </c>
      <c r="G83" s="651">
        <f>'2ﾍﾟｰｼﾞ'!AN40</f>
        <v>0</v>
      </c>
      <c r="H83" s="651">
        <f>'2ﾍﾟｰｼﾞ'!AO40</f>
        <v>0</v>
      </c>
      <c r="I83" s="590">
        <f t="shared" si="7"/>
        <v>0</v>
      </c>
      <c r="J83" s="589">
        <v>2026</v>
      </c>
      <c r="K83" s="9"/>
      <c r="L83" s="554" t="s">
        <v>376</v>
      </c>
      <c r="M83" s="554" t="s">
        <v>294</v>
      </c>
      <c r="N83" s="554">
        <v>240</v>
      </c>
    </row>
    <row r="84" spans="1:15">
      <c r="A84" s="501">
        <f>'1ﾍﾟｰｼﾞ'!$L$9</f>
        <v>0</v>
      </c>
      <c r="B84" s="587" t="s">
        <v>377</v>
      </c>
      <c r="C84" s="587" t="s">
        <v>2379</v>
      </c>
      <c r="D84" s="651">
        <f>'2ﾍﾟｰｼﾞ'!AK41</f>
        <v>0</v>
      </c>
      <c r="E84" s="651">
        <f>'2ﾍﾟｰｼﾞ'!AL41</f>
        <v>0</v>
      </c>
      <c r="F84" s="651">
        <f t="shared" si="5"/>
        <v>0</v>
      </c>
      <c r="G84" s="651">
        <f>'2ﾍﾟｰｼﾞ'!AN41</f>
        <v>0</v>
      </c>
      <c r="H84" s="651">
        <f>'2ﾍﾟｰｼﾞ'!AO41</f>
        <v>0</v>
      </c>
      <c r="I84" s="590">
        <f t="shared" si="7"/>
        <v>0</v>
      </c>
      <c r="J84" s="589">
        <v>2026</v>
      </c>
      <c r="K84" s="9"/>
      <c r="L84" s="554" t="s">
        <v>378</v>
      </c>
      <c r="M84" s="554" t="s">
        <v>294</v>
      </c>
      <c r="N84" s="554">
        <v>240</v>
      </c>
    </row>
    <row r="85" spans="1:15">
      <c r="A85" s="501">
        <f>'1ﾍﾟｰｼﾞ'!$L$9</f>
        <v>0</v>
      </c>
      <c r="B85" s="587" t="s">
        <v>381</v>
      </c>
      <c r="C85" s="587" t="s">
        <v>2379</v>
      </c>
      <c r="D85" s="651">
        <f>'2ﾍﾟｰｼﾞ'!AK42</f>
        <v>0</v>
      </c>
      <c r="E85" s="651">
        <f>'2ﾍﾟｰｼﾞ'!AL42</f>
        <v>0</v>
      </c>
      <c r="F85" s="651">
        <f t="shared" si="5"/>
        <v>0</v>
      </c>
      <c r="G85" s="651">
        <f>'2ﾍﾟｰｼﾞ'!AN42</f>
        <v>0</v>
      </c>
      <c r="H85" s="651">
        <f>'2ﾍﾟｰｼﾞ'!AO42</f>
        <v>0</v>
      </c>
      <c r="I85" s="590">
        <f t="shared" si="7"/>
        <v>0</v>
      </c>
      <c r="J85" s="589">
        <v>2026</v>
      </c>
      <c r="K85" s="9"/>
      <c r="L85" s="554" t="s">
        <v>382</v>
      </c>
      <c r="M85" s="554" t="s">
        <v>294</v>
      </c>
      <c r="N85" s="554">
        <v>200</v>
      </c>
    </row>
    <row r="86" spans="1:15">
      <c r="A86" s="501">
        <f>'1ﾍﾟｰｼﾞ'!$L$9</f>
        <v>0</v>
      </c>
      <c r="B86" s="587" t="s">
        <v>381</v>
      </c>
      <c r="C86" s="587" t="s">
        <v>383</v>
      </c>
      <c r="D86" s="651">
        <f>'2ﾍﾟｰｼﾞ'!AK43</f>
        <v>0</v>
      </c>
      <c r="E86" s="651">
        <f>'2ﾍﾟｰｼﾞ'!AL43</f>
        <v>0</v>
      </c>
      <c r="F86" s="651">
        <f t="shared" si="5"/>
        <v>0</v>
      </c>
      <c r="G86" s="651">
        <f>'2ﾍﾟｰｼﾞ'!AN43</f>
        <v>0</v>
      </c>
      <c r="H86" s="651">
        <f>'2ﾍﾟｰｼﾞ'!AO43</f>
        <v>0</v>
      </c>
      <c r="I86" s="590">
        <f t="shared" si="7"/>
        <v>0</v>
      </c>
      <c r="J86" s="589">
        <v>2026</v>
      </c>
      <c r="K86" s="9"/>
      <c r="L86" s="554" t="s">
        <v>382</v>
      </c>
      <c r="M86" s="554" t="s">
        <v>384</v>
      </c>
      <c r="N86" s="554">
        <v>40</v>
      </c>
    </row>
    <row r="87" spans="1:15">
      <c r="A87" s="501">
        <f>'1ﾍﾟｰｼﾞ'!$L$9</f>
        <v>0</v>
      </c>
      <c r="B87" s="587" t="s">
        <v>385</v>
      </c>
      <c r="C87" s="587" t="s">
        <v>2379</v>
      </c>
      <c r="D87" s="651">
        <f>'2ﾍﾟｰｼﾞ'!AK44</f>
        <v>0</v>
      </c>
      <c r="E87" s="651">
        <f>'2ﾍﾟｰｼﾞ'!AL44</f>
        <v>0</v>
      </c>
      <c r="F87" s="651">
        <f t="shared" si="5"/>
        <v>0</v>
      </c>
      <c r="G87" s="651">
        <f>'2ﾍﾟｰｼﾞ'!AN44</f>
        <v>0</v>
      </c>
      <c r="H87" s="651">
        <f>'2ﾍﾟｰｼﾞ'!AO44</f>
        <v>0</v>
      </c>
      <c r="I87" s="590">
        <f t="shared" si="7"/>
        <v>0</v>
      </c>
      <c r="J87" s="589">
        <v>2026</v>
      </c>
      <c r="K87" s="9"/>
      <c r="L87" s="554" t="s">
        <v>386</v>
      </c>
      <c r="M87" s="554" t="s">
        <v>294</v>
      </c>
      <c r="N87" s="554">
        <v>280</v>
      </c>
      <c r="O87" s="55"/>
    </row>
    <row r="88" spans="1:15">
      <c r="A88" s="501">
        <f>'1ﾍﾟｰｼﾞ'!$L$9</f>
        <v>0</v>
      </c>
      <c r="B88" s="587" t="s">
        <v>387</v>
      </c>
      <c r="C88" s="587" t="s">
        <v>313</v>
      </c>
      <c r="D88" s="651">
        <f>'2ﾍﾟｰｼﾞ'!AK45</f>
        <v>0</v>
      </c>
      <c r="E88" s="651">
        <f>'2ﾍﾟｰｼﾞ'!AL45</f>
        <v>0</v>
      </c>
      <c r="F88" s="651">
        <f t="shared" si="5"/>
        <v>0</v>
      </c>
      <c r="G88" s="651">
        <f>'2ﾍﾟｰｼﾞ'!AN45</f>
        <v>0</v>
      </c>
      <c r="H88" s="651">
        <f>'2ﾍﾟｰｼﾞ'!AO45</f>
        <v>0</v>
      </c>
      <c r="I88" s="590">
        <f t="shared" si="7"/>
        <v>0</v>
      </c>
      <c r="J88" s="589">
        <v>2026</v>
      </c>
      <c r="K88" s="9"/>
      <c r="L88" s="554" t="s">
        <v>388</v>
      </c>
      <c r="M88" s="554" t="s">
        <v>330</v>
      </c>
      <c r="N88" s="554">
        <v>320</v>
      </c>
      <c r="O88" s="55"/>
    </row>
    <row r="89" spans="1:15">
      <c r="A89" s="501">
        <f>'1ﾍﾟｰｼﾞ'!$L$9</f>
        <v>0</v>
      </c>
      <c r="B89" s="587" t="s">
        <v>390</v>
      </c>
      <c r="C89" s="587" t="s">
        <v>2379</v>
      </c>
      <c r="D89" s="651">
        <f>'2ﾍﾟｰｼﾞ'!AK46</f>
        <v>0</v>
      </c>
      <c r="E89" s="651">
        <f>'2ﾍﾟｰｼﾞ'!AL46</f>
        <v>0</v>
      </c>
      <c r="F89" s="651">
        <f>D89+E89</f>
        <v>0</v>
      </c>
      <c r="G89" s="651">
        <f>'2ﾍﾟｰｼﾞ'!AN46</f>
        <v>0</v>
      </c>
      <c r="H89" s="651">
        <f>'2ﾍﾟｰｼﾞ'!AO46</f>
        <v>0</v>
      </c>
      <c r="I89" s="590">
        <f>G89+H89</f>
        <v>0</v>
      </c>
      <c r="J89" s="589">
        <v>2026</v>
      </c>
      <c r="K89" s="9"/>
      <c r="L89" s="554" t="s">
        <v>391</v>
      </c>
      <c r="M89" s="554" t="s">
        <v>294</v>
      </c>
      <c r="N89" s="554">
        <v>240</v>
      </c>
    </row>
    <row r="90" spans="1:15">
      <c r="A90" s="501">
        <f>'1ﾍﾟｰｼﾞ'!$L$9</f>
        <v>0</v>
      </c>
      <c r="B90" s="587" t="s">
        <v>390</v>
      </c>
      <c r="C90" s="587" t="s">
        <v>313</v>
      </c>
      <c r="D90" s="651">
        <f>'2ﾍﾟｰｼﾞ'!AK47</f>
        <v>0</v>
      </c>
      <c r="E90" s="651">
        <f>'2ﾍﾟｰｼﾞ'!AL47</f>
        <v>0</v>
      </c>
      <c r="F90" s="651">
        <f t="shared" ref="F90:F100" si="8">D90+E90</f>
        <v>0</v>
      </c>
      <c r="G90" s="651">
        <f>'2ﾍﾟｰｼﾞ'!AN47</f>
        <v>0</v>
      </c>
      <c r="H90" s="651">
        <f>'2ﾍﾟｰｼﾞ'!AO47</f>
        <v>0</v>
      </c>
      <c r="I90" s="590">
        <f t="shared" ref="I90:I91" si="9">G90+H90</f>
        <v>0</v>
      </c>
      <c r="J90" s="589">
        <v>2026</v>
      </c>
      <c r="K90" s="9"/>
      <c r="L90" s="554" t="s">
        <v>391</v>
      </c>
      <c r="M90" s="554" t="s">
        <v>252</v>
      </c>
      <c r="N90" s="554">
        <v>80</v>
      </c>
      <c r="O90" s="55"/>
    </row>
    <row r="91" spans="1:15">
      <c r="A91" s="501">
        <f>'1ﾍﾟｰｼﾞ'!$L$9</f>
        <v>0</v>
      </c>
      <c r="B91" s="587" t="s">
        <v>392</v>
      </c>
      <c r="C91" s="587" t="s">
        <v>2379</v>
      </c>
      <c r="D91" s="651">
        <f>'2ﾍﾟｰｼﾞ'!AK48</f>
        <v>0</v>
      </c>
      <c r="E91" s="651">
        <f>'2ﾍﾟｰｼﾞ'!AL48</f>
        <v>0</v>
      </c>
      <c r="F91" s="651">
        <f t="shared" si="8"/>
        <v>0</v>
      </c>
      <c r="G91" s="651">
        <f>'2ﾍﾟｰｼﾞ'!AN48</f>
        <v>0</v>
      </c>
      <c r="H91" s="651">
        <f>'2ﾍﾟｰｼﾞ'!AO48</f>
        <v>0</v>
      </c>
      <c r="I91" s="590">
        <f t="shared" si="9"/>
        <v>0</v>
      </c>
      <c r="J91" s="589">
        <v>2026</v>
      </c>
      <c r="K91" s="9"/>
      <c r="L91" s="554" t="s">
        <v>276</v>
      </c>
      <c r="M91" s="554" t="s">
        <v>294</v>
      </c>
      <c r="N91" s="554">
        <v>240</v>
      </c>
    </row>
    <row r="92" spans="1:15">
      <c r="A92" s="501">
        <f>'1ﾍﾟｰｼﾞ'!$L$9</f>
        <v>0</v>
      </c>
      <c r="B92" s="587" t="s">
        <v>392</v>
      </c>
      <c r="C92" s="587" t="s">
        <v>2384</v>
      </c>
      <c r="D92" s="651">
        <f>'2ﾍﾟｰｼﾞ'!AK49</f>
        <v>0</v>
      </c>
      <c r="E92" s="651">
        <f>'2ﾍﾟｰｼﾞ'!AL49</f>
        <v>0</v>
      </c>
      <c r="F92" s="651">
        <f>D92+E92</f>
        <v>0</v>
      </c>
      <c r="G92" s="651">
        <f>'2ﾍﾟｰｼﾞ'!AN49</f>
        <v>0</v>
      </c>
      <c r="H92" s="651">
        <f>'2ﾍﾟｰｼﾞ'!AO49</f>
        <v>0</v>
      </c>
      <c r="I92" s="590">
        <f>G92+H92</f>
        <v>0</v>
      </c>
      <c r="J92" s="589">
        <v>2026</v>
      </c>
      <c r="K92" s="9"/>
      <c r="L92" s="554" t="s">
        <v>276</v>
      </c>
      <c r="M92" s="554" t="s">
        <v>1022</v>
      </c>
      <c r="N92" s="554">
        <v>40</v>
      </c>
    </row>
    <row r="93" spans="1:15">
      <c r="A93" s="501">
        <f>'1ﾍﾟｰｼﾞ'!$L$9</f>
        <v>0</v>
      </c>
      <c r="B93" s="587" t="s">
        <v>393</v>
      </c>
      <c r="C93" s="587" t="s">
        <v>2413</v>
      </c>
      <c r="D93" s="651">
        <f>'2ﾍﾟｰｼﾞ'!AK50</f>
        <v>0</v>
      </c>
      <c r="E93" s="651">
        <f>'2ﾍﾟｰｼﾞ'!AL50</f>
        <v>0</v>
      </c>
      <c r="F93" s="651">
        <f t="shared" si="8"/>
        <v>0</v>
      </c>
      <c r="G93" s="651">
        <f>'2ﾍﾟｰｼﾞ'!AN50</f>
        <v>0</v>
      </c>
      <c r="H93" s="651">
        <f>'2ﾍﾟｰｼﾞ'!AO50</f>
        <v>0</v>
      </c>
      <c r="I93" s="590">
        <f t="shared" ref="I93:I100" si="10">G93+H93</f>
        <v>0</v>
      </c>
      <c r="J93" s="589">
        <v>2026</v>
      </c>
      <c r="K93" s="9"/>
      <c r="L93" s="554" t="s">
        <v>275</v>
      </c>
      <c r="M93" s="554" t="s">
        <v>294</v>
      </c>
      <c r="N93" s="554">
        <v>80</v>
      </c>
    </row>
    <row r="94" spans="1:15">
      <c r="A94" s="501">
        <f>'1ﾍﾟｰｼﾞ'!$L$9</f>
        <v>0</v>
      </c>
      <c r="B94" s="587" t="s">
        <v>2414</v>
      </c>
      <c r="C94" s="587" t="s">
        <v>2385</v>
      </c>
      <c r="D94" s="651">
        <f>'2ﾍﾟｰｼﾞ'!AK51</f>
        <v>0</v>
      </c>
      <c r="E94" s="651">
        <f>'2ﾍﾟｰｼﾞ'!AL51</f>
        <v>0</v>
      </c>
      <c r="F94" s="651">
        <f t="shared" si="8"/>
        <v>0</v>
      </c>
      <c r="G94" s="651">
        <f>'2ﾍﾟｰｼﾞ'!AN51</f>
        <v>0</v>
      </c>
      <c r="H94" s="651">
        <f>'2ﾍﾟｰｼﾞ'!AO51</f>
        <v>0</v>
      </c>
      <c r="I94" s="590">
        <f t="shared" si="10"/>
        <v>0</v>
      </c>
      <c r="J94" s="589">
        <v>2026</v>
      </c>
      <c r="K94" s="9"/>
      <c r="L94" s="554" t="s">
        <v>976</v>
      </c>
      <c r="M94" s="554" t="s">
        <v>977</v>
      </c>
      <c r="N94" s="554">
        <v>80</v>
      </c>
    </row>
    <row r="95" spans="1:15">
      <c r="A95" s="501">
        <f>'1ﾍﾟｰｼﾞ'!$L$9</f>
        <v>0</v>
      </c>
      <c r="B95" s="587" t="s">
        <v>394</v>
      </c>
      <c r="C95" s="587" t="s">
        <v>2379</v>
      </c>
      <c r="D95" s="651">
        <f>'2ﾍﾟｰｼﾞ'!AK52</f>
        <v>0</v>
      </c>
      <c r="E95" s="651">
        <f>'2ﾍﾟｰｼﾞ'!AL52</f>
        <v>0</v>
      </c>
      <c r="F95" s="651">
        <f t="shared" si="8"/>
        <v>0</v>
      </c>
      <c r="G95" s="651">
        <f>'2ﾍﾟｰｼﾞ'!AN52</f>
        <v>0</v>
      </c>
      <c r="H95" s="651">
        <f>'2ﾍﾟｰｼﾞ'!AO52</f>
        <v>0</v>
      </c>
      <c r="I95" s="590">
        <f t="shared" si="10"/>
        <v>0</v>
      </c>
      <c r="J95" s="589">
        <v>2026</v>
      </c>
      <c r="K95" s="9"/>
      <c r="L95" s="554" t="s">
        <v>277</v>
      </c>
      <c r="M95" s="554" t="s">
        <v>294</v>
      </c>
      <c r="N95" s="554">
        <v>200</v>
      </c>
    </row>
    <row r="96" spans="1:15">
      <c r="A96" s="501">
        <f>'1ﾍﾟｰｼﾞ'!$L$9</f>
        <v>0</v>
      </c>
      <c r="B96" s="587" t="s">
        <v>394</v>
      </c>
      <c r="C96" s="587" t="s">
        <v>317</v>
      </c>
      <c r="D96" s="651">
        <f>'2ﾍﾟｰｼﾞ'!AK53</f>
        <v>0</v>
      </c>
      <c r="E96" s="651">
        <f>'2ﾍﾟｰｼﾞ'!AL53</f>
        <v>0</v>
      </c>
      <c r="F96" s="651">
        <f t="shared" si="8"/>
        <v>0</v>
      </c>
      <c r="G96" s="651">
        <f>'2ﾍﾟｰｼﾞ'!AN53</f>
        <v>0</v>
      </c>
      <c r="H96" s="651">
        <f>'2ﾍﾟｰｼﾞ'!AO53</f>
        <v>0</v>
      </c>
      <c r="I96" s="590">
        <f t="shared" si="10"/>
        <v>0</v>
      </c>
      <c r="J96" s="589">
        <v>2026</v>
      </c>
      <c r="K96" s="9"/>
      <c r="L96" s="554" t="s">
        <v>277</v>
      </c>
      <c r="M96" s="554" t="s">
        <v>591</v>
      </c>
      <c r="N96" s="554">
        <v>80</v>
      </c>
    </row>
    <row r="97" spans="1:15">
      <c r="A97" s="501">
        <f>'1ﾍﾟｰｼﾞ'!$L$9</f>
        <v>0</v>
      </c>
      <c r="B97" s="587" t="s">
        <v>395</v>
      </c>
      <c r="C97" s="587" t="s">
        <v>2379</v>
      </c>
      <c r="D97" s="651">
        <f>'2ﾍﾟｰｼﾞ'!AK54</f>
        <v>0</v>
      </c>
      <c r="E97" s="651">
        <f>'2ﾍﾟｰｼﾞ'!AL54</f>
        <v>0</v>
      </c>
      <c r="F97" s="651">
        <f t="shared" si="8"/>
        <v>0</v>
      </c>
      <c r="G97" s="651">
        <f>'2ﾍﾟｰｼﾞ'!AN54</f>
        <v>0</v>
      </c>
      <c r="H97" s="651">
        <f>'2ﾍﾟｰｼﾞ'!AO54</f>
        <v>0</v>
      </c>
      <c r="I97" s="590">
        <f t="shared" si="10"/>
        <v>0</v>
      </c>
      <c r="J97" s="589">
        <v>2026</v>
      </c>
      <c r="K97" s="9"/>
      <c r="L97" s="554" t="s">
        <v>396</v>
      </c>
      <c r="M97" s="554" t="s">
        <v>294</v>
      </c>
      <c r="N97" s="554">
        <v>80</v>
      </c>
    </row>
    <row r="98" spans="1:15">
      <c r="A98" s="501">
        <f>'1ﾍﾟｰｼﾞ'!$L$9</f>
        <v>0</v>
      </c>
      <c r="B98" s="587" t="s">
        <v>395</v>
      </c>
      <c r="C98" s="587" t="s">
        <v>624</v>
      </c>
      <c r="D98" s="651">
        <f>'2ﾍﾟｰｼﾞ'!AK55</f>
        <v>0</v>
      </c>
      <c r="E98" s="651">
        <f>'2ﾍﾟｰｼﾞ'!AL55</f>
        <v>0</v>
      </c>
      <c r="F98" s="651">
        <f t="shared" si="8"/>
        <v>0</v>
      </c>
      <c r="G98" s="651">
        <f>'2ﾍﾟｰｼﾞ'!AN55</f>
        <v>0</v>
      </c>
      <c r="H98" s="651">
        <f>'2ﾍﾟｰｼﾞ'!AO55</f>
        <v>0</v>
      </c>
      <c r="I98" s="590">
        <f t="shared" si="10"/>
        <v>0</v>
      </c>
      <c r="J98" s="589">
        <v>2026</v>
      </c>
      <c r="K98" s="9"/>
      <c r="L98" s="554" t="s">
        <v>396</v>
      </c>
      <c r="M98" s="554" t="s">
        <v>902</v>
      </c>
      <c r="N98" s="554">
        <v>40</v>
      </c>
      <c r="O98" s="55"/>
    </row>
    <row r="99" spans="1:15">
      <c r="A99" s="501">
        <f>'1ﾍﾟｰｼﾞ'!$L$9</f>
        <v>0</v>
      </c>
      <c r="B99" s="587" t="s">
        <v>395</v>
      </c>
      <c r="C99" s="587" t="s">
        <v>2386</v>
      </c>
      <c r="D99" s="651">
        <f>'2ﾍﾟｰｼﾞ'!AK56</f>
        <v>0</v>
      </c>
      <c r="E99" s="651">
        <f>'2ﾍﾟｰｼﾞ'!AL56</f>
        <v>0</v>
      </c>
      <c r="F99" s="651">
        <f t="shared" si="8"/>
        <v>0</v>
      </c>
      <c r="G99" s="651">
        <f>'2ﾍﾟｰｼﾞ'!AN56</f>
        <v>0</v>
      </c>
      <c r="H99" s="651">
        <f>'2ﾍﾟｰｼﾞ'!AO56</f>
        <v>0</v>
      </c>
      <c r="I99" s="590">
        <f t="shared" si="10"/>
        <v>0</v>
      </c>
      <c r="J99" s="589">
        <v>2026</v>
      </c>
      <c r="K99" s="9"/>
      <c r="L99" s="554" t="s">
        <v>396</v>
      </c>
      <c r="M99" s="554" t="s">
        <v>207</v>
      </c>
      <c r="N99" s="554">
        <v>40</v>
      </c>
      <c r="O99" s="55"/>
    </row>
    <row r="100" spans="1:15">
      <c r="A100" s="501">
        <f>'1ﾍﾟｰｼﾞ'!$L$9</f>
        <v>0</v>
      </c>
      <c r="B100" s="587" t="s">
        <v>395</v>
      </c>
      <c r="C100" s="587" t="s">
        <v>922</v>
      </c>
      <c r="D100" s="651">
        <f>'2ﾍﾟｰｼﾞ'!AK57</f>
        <v>0</v>
      </c>
      <c r="E100" s="651">
        <f>'2ﾍﾟｰｼﾞ'!AL57</f>
        <v>0</v>
      </c>
      <c r="F100" s="651">
        <f t="shared" si="8"/>
        <v>0</v>
      </c>
      <c r="G100" s="651">
        <f>'2ﾍﾟｰｼﾞ'!AN57</f>
        <v>0</v>
      </c>
      <c r="H100" s="651">
        <f>'2ﾍﾟｰｼﾞ'!AO57</f>
        <v>0</v>
      </c>
      <c r="I100" s="590">
        <f t="shared" si="10"/>
        <v>0</v>
      </c>
      <c r="J100" s="589">
        <v>2026</v>
      </c>
      <c r="K100" s="9"/>
      <c r="L100" s="554" t="s">
        <v>396</v>
      </c>
      <c r="M100" s="554" t="s">
        <v>899</v>
      </c>
      <c r="N100" s="554">
        <v>40</v>
      </c>
      <c r="O100" s="55"/>
    </row>
    <row r="101" spans="1:15">
      <c r="A101" s="501">
        <f>'1ﾍﾟｰｼﾞ'!$L$9</f>
        <v>0</v>
      </c>
      <c r="B101" s="587" t="s">
        <v>397</v>
      </c>
      <c r="C101" s="587" t="s">
        <v>2382</v>
      </c>
      <c r="D101" s="651">
        <f>'2ﾍﾟｰｼﾞ'!AK58</f>
        <v>0</v>
      </c>
      <c r="E101" s="651">
        <f>'2ﾍﾟｰｼﾞ'!AL58</f>
        <v>0</v>
      </c>
      <c r="F101" s="651">
        <f>D101+E101</f>
        <v>0</v>
      </c>
      <c r="G101" s="651">
        <f>'2ﾍﾟｰｼﾞ'!AN58</f>
        <v>0</v>
      </c>
      <c r="H101" s="651">
        <f>'2ﾍﾟｰｼﾞ'!AO58</f>
        <v>0</v>
      </c>
      <c r="I101" s="590">
        <f>G101+H101</f>
        <v>0</v>
      </c>
      <c r="J101" s="589">
        <v>2026</v>
      </c>
      <c r="K101" s="9"/>
      <c r="L101" s="554" t="s">
        <v>278</v>
      </c>
      <c r="M101" s="554" t="s">
        <v>1042</v>
      </c>
      <c r="N101" s="554">
        <v>240</v>
      </c>
    </row>
    <row r="102" spans="1:15">
      <c r="A102" s="501">
        <f>'1ﾍﾟｰｼﾞ'!$L$9</f>
        <v>0</v>
      </c>
      <c r="B102" s="587" t="s">
        <v>398</v>
      </c>
      <c r="C102" s="587" t="s">
        <v>2379</v>
      </c>
      <c r="D102" s="651">
        <f>'3ﾍﾟｰｼﾞ'!O14</f>
        <v>0</v>
      </c>
      <c r="E102" s="651">
        <f>'3ﾍﾟｰｼﾞ'!P14</f>
        <v>0</v>
      </c>
      <c r="F102" s="651">
        <f t="shared" si="5"/>
        <v>0</v>
      </c>
      <c r="G102" s="651">
        <f>'3ﾍﾟｰｼﾞ'!R14</f>
        <v>0</v>
      </c>
      <c r="H102" s="651">
        <f>'3ﾍﾟｰｼﾞ'!S14</f>
        <v>0</v>
      </c>
      <c r="I102" s="590">
        <f t="shared" ref="I102:I163" si="11">G102+H102</f>
        <v>0</v>
      </c>
      <c r="J102" s="589">
        <v>2026</v>
      </c>
      <c r="K102" s="11" t="s">
        <v>266</v>
      </c>
      <c r="L102" s="554" t="s">
        <v>270</v>
      </c>
      <c r="M102" s="554" t="s">
        <v>294</v>
      </c>
      <c r="N102" s="554">
        <v>240</v>
      </c>
    </row>
    <row r="103" spans="1:15">
      <c r="A103" s="501">
        <f>'1ﾍﾟｰｼﾞ'!$L$9</f>
        <v>0</v>
      </c>
      <c r="B103" s="587" t="s">
        <v>399</v>
      </c>
      <c r="C103" s="587" t="s">
        <v>2379</v>
      </c>
      <c r="D103" s="651">
        <f>'3ﾍﾟｰｼﾞ'!O15</f>
        <v>0</v>
      </c>
      <c r="E103" s="651">
        <f>'3ﾍﾟｰｼﾞ'!P15</f>
        <v>0</v>
      </c>
      <c r="F103" s="651">
        <f t="shared" si="5"/>
        <v>0</v>
      </c>
      <c r="G103" s="651">
        <f>'3ﾍﾟｰｼﾞ'!R15</f>
        <v>0</v>
      </c>
      <c r="H103" s="651">
        <f>'3ﾍﾟｰｼﾞ'!S15</f>
        <v>0</v>
      </c>
      <c r="I103" s="590">
        <f t="shared" si="11"/>
        <v>0</v>
      </c>
      <c r="J103" s="589">
        <v>2026</v>
      </c>
      <c r="K103" s="12"/>
      <c r="L103" s="554" t="s">
        <v>400</v>
      </c>
      <c r="M103" s="554" t="s">
        <v>294</v>
      </c>
      <c r="N103" s="554">
        <v>240</v>
      </c>
    </row>
    <row r="104" spans="1:15">
      <c r="A104" s="501">
        <f>'1ﾍﾟｰｼﾞ'!$L$9</f>
        <v>0</v>
      </c>
      <c r="B104" s="587" t="s">
        <v>401</v>
      </c>
      <c r="C104" s="587" t="s">
        <v>2379</v>
      </c>
      <c r="D104" s="651">
        <f>'3ﾍﾟｰｼﾞ'!O16</f>
        <v>0</v>
      </c>
      <c r="E104" s="651">
        <f>'3ﾍﾟｰｼﾞ'!P16</f>
        <v>0</v>
      </c>
      <c r="F104" s="651">
        <f t="shared" si="5"/>
        <v>0</v>
      </c>
      <c r="G104" s="651">
        <f>'3ﾍﾟｰｼﾞ'!R16</f>
        <v>0</v>
      </c>
      <c r="H104" s="651">
        <f>'3ﾍﾟｰｼﾞ'!S16</f>
        <v>0</v>
      </c>
      <c r="I104" s="590">
        <f t="shared" si="11"/>
        <v>0</v>
      </c>
      <c r="J104" s="589">
        <v>2026</v>
      </c>
      <c r="K104" s="12"/>
      <c r="L104" s="554" t="s">
        <v>286</v>
      </c>
      <c r="M104" s="554" t="s">
        <v>294</v>
      </c>
      <c r="N104" s="554">
        <v>80</v>
      </c>
    </row>
    <row r="105" spans="1:15">
      <c r="A105" s="501">
        <f>'1ﾍﾟｰｼﾞ'!$L$9</f>
        <v>0</v>
      </c>
      <c r="B105" s="587" t="s">
        <v>402</v>
      </c>
      <c r="C105" s="587" t="s">
        <v>2382</v>
      </c>
      <c r="D105" s="651">
        <f>'3ﾍﾟｰｼﾞ'!O17</f>
        <v>0</v>
      </c>
      <c r="E105" s="651">
        <f>'3ﾍﾟｰｼﾞ'!P17</f>
        <v>0</v>
      </c>
      <c r="F105" s="651">
        <f t="shared" si="5"/>
        <v>0</v>
      </c>
      <c r="G105" s="651">
        <f>'3ﾍﾟｰｼﾞ'!R17</f>
        <v>0</v>
      </c>
      <c r="H105" s="651">
        <f>'3ﾍﾟｰｼﾞ'!S17</f>
        <v>0</v>
      </c>
      <c r="I105" s="590">
        <f t="shared" si="11"/>
        <v>0</v>
      </c>
      <c r="J105" s="589">
        <v>2026</v>
      </c>
      <c r="K105" s="12"/>
      <c r="L105" s="554" t="s">
        <v>279</v>
      </c>
      <c r="M105" s="554" t="s">
        <v>1003</v>
      </c>
      <c r="N105" s="554">
        <v>120</v>
      </c>
    </row>
    <row r="106" spans="1:15">
      <c r="A106" s="501">
        <f>'1ﾍﾟｰｼﾞ'!$L$9</f>
        <v>0</v>
      </c>
      <c r="B106" s="587" t="s">
        <v>403</v>
      </c>
      <c r="C106" s="587" t="s">
        <v>2379</v>
      </c>
      <c r="D106" s="651">
        <f>'3ﾍﾟｰｼﾞ'!O18</f>
        <v>0</v>
      </c>
      <c r="E106" s="651">
        <f>'3ﾍﾟｰｼﾞ'!P18</f>
        <v>0</v>
      </c>
      <c r="F106" s="651">
        <f t="shared" si="5"/>
        <v>0</v>
      </c>
      <c r="G106" s="651">
        <f>'3ﾍﾟｰｼﾞ'!R18</f>
        <v>0</v>
      </c>
      <c r="H106" s="651">
        <f>'3ﾍﾟｰｼﾞ'!S18</f>
        <v>0</v>
      </c>
      <c r="I106" s="590">
        <f t="shared" si="11"/>
        <v>0</v>
      </c>
      <c r="J106" s="589">
        <v>2026</v>
      </c>
      <c r="K106" s="12"/>
      <c r="L106" s="554" t="s">
        <v>280</v>
      </c>
      <c r="M106" s="554" t="s">
        <v>294</v>
      </c>
      <c r="N106" s="554">
        <v>40</v>
      </c>
    </row>
    <row r="107" spans="1:15">
      <c r="A107" s="501">
        <f>'1ﾍﾟｰｼﾞ'!$L$9</f>
        <v>0</v>
      </c>
      <c r="B107" s="587" t="s">
        <v>403</v>
      </c>
      <c r="C107" s="587" t="s">
        <v>324</v>
      </c>
      <c r="D107" s="651">
        <f>'3ﾍﾟｰｼﾞ'!O19</f>
        <v>0</v>
      </c>
      <c r="E107" s="651">
        <f>'3ﾍﾟｰｼﾞ'!P19</f>
        <v>0</v>
      </c>
      <c r="F107" s="651">
        <f t="shared" si="5"/>
        <v>0</v>
      </c>
      <c r="G107" s="651">
        <f>'3ﾍﾟｰｼﾞ'!R19</f>
        <v>0</v>
      </c>
      <c r="H107" s="651">
        <f>'3ﾍﾟｰｼﾞ'!S19</f>
        <v>0</v>
      </c>
      <c r="I107" s="590">
        <f t="shared" si="11"/>
        <v>0</v>
      </c>
      <c r="J107" s="589">
        <v>2026</v>
      </c>
      <c r="K107" s="12"/>
      <c r="L107" s="554" t="s">
        <v>280</v>
      </c>
      <c r="M107" s="554" t="s">
        <v>325</v>
      </c>
      <c r="N107" s="554">
        <v>40</v>
      </c>
    </row>
    <row r="108" spans="1:15">
      <c r="A108" s="501">
        <f>'1ﾍﾟｰｼﾞ'!$L$9</f>
        <v>0</v>
      </c>
      <c r="B108" s="587" t="s">
        <v>404</v>
      </c>
      <c r="C108" s="587" t="s">
        <v>333</v>
      </c>
      <c r="D108" s="651">
        <f>'3ﾍﾟｰｼﾞ'!O20</f>
        <v>0</v>
      </c>
      <c r="E108" s="651">
        <f>'3ﾍﾟｰｼﾞ'!P20</f>
        <v>0</v>
      </c>
      <c r="F108" s="651">
        <f t="shared" si="5"/>
        <v>0</v>
      </c>
      <c r="G108" s="651">
        <f>'3ﾍﾟｰｼﾞ'!R20</f>
        <v>0</v>
      </c>
      <c r="H108" s="651">
        <f>'3ﾍﾟｰｼﾞ'!S20</f>
        <v>0</v>
      </c>
      <c r="I108" s="590">
        <f t="shared" si="11"/>
        <v>0</v>
      </c>
      <c r="J108" s="589">
        <v>2026</v>
      </c>
      <c r="K108" s="12"/>
      <c r="L108" s="554" t="s">
        <v>405</v>
      </c>
      <c r="M108" s="554" t="s">
        <v>406</v>
      </c>
      <c r="N108" s="554">
        <v>40</v>
      </c>
    </row>
    <row r="109" spans="1:15">
      <c r="A109" s="501">
        <f>'1ﾍﾟｰｼﾞ'!$L$9</f>
        <v>0</v>
      </c>
      <c r="B109" s="587" t="s">
        <v>404</v>
      </c>
      <c r="C109" s="587" t="s">
        <v>335</v>
      </c>
      <c r="D109" s="651">
        <f>'3ﾍﾟｰｼﾞ'!O21</f>
        <v>0</v>
      </c>
      <c r="E109" s="651">
        <f>'3ﾍﾟｰｼﾞ'!P21</f>
        <v>0</v>
      </c>
      <c r="F109" s="651">
        <f t="shared" si="5"/>
        <v>0</v>
      </c>
      <c r="G109" s="651">
        <f>'3ﾍﾟｰｼﾞ'!R21</f>
        <v>0</v>
      </c>
      <c r="H109" s="651">
        <f>'3ﾍﾟｰｼﾞ'!S21</f>
        <v>0</v>
      </c>
      <c r="I109" s="590">
        <f t="shared" si="11"/>
        <v>0</v>
      </c>
      <c r="J109" s="589">
        <v>2026</v>
      </c>
      <c r="K109" s="12"/>
      <c r="L109" s="554" t="s">
        <v>405</v>
      </c>
      <c r="M109" s="554" t="s">
        <v>336</v>
      </c>
      <c r="N109" s="554">
        <v>40</v>
      </c>
    </row>
    <row r="110" spans="1:15">
      <c r="A110" s="501">
        <f>'1ﾍﾟｰｼﾞ'!$L$9</f>
        <v>0</v>
      </c>
      <c r="B110" s="587" t="s">
        <v>404</v>
      </c>
      <c r="C110" s="587" t="s">
        <v>893</v>
      </c>
      <c r="D110" s="651">
        <f>'3ﾍﾟｰｼﾞ'!O22</f>
        <v>0</v>
      </c>
      <c r="E110" s="651">
        <f>'3ﾍﾟｰｼﾞ'!P22</f>
        <v>0</v>
      </c>
      <c r="F110" s="651">
        <f t="shared" si="5"/>
        <v>0</v>
      </c>
      <c r="G110" s="651">
        <f>'3ﾍﾟｰｼﾞ'!R22</f>
        <v>0</v>
      </c>
      <c r="H110" s="651">
        <f>'3ﾍﾟｰｼﾞ'!S22</f>
        <v>0</v>
      </c>
      <c r="I110" s="590">
        <f t="shared" si="11"/>
        <v>0</v>
      </c>
      <c r="J110" s="589">
        <v>2026</v>
      </c>
      <c r="K110" s="12"/>
      <c r="L110" s="554" t="s">
        <v>405</v>
      </c>
      <c r="M110" s="554" t="s">
        <v>407</v>
      </c>
      <c r="N110" s="554">
        <v>40</v>
      </c>
    </row>
    <row r="111" spans="1:15">
      <c r="A111" s="501">
        <f>'1ﾍﾟｰｼﾞ'!$L$9</f>
        <v>0</v>
      </c>
      <c r="B111" s="587" t="s">
        <v>408</v>
      </c>
      <c r="C111" s="587" t="s">
        <v>357</v>
      </c>
      <c r="D111" s="651">
        <f>'3ﾍﾟｰｼﾞ'!O23</f>
        <v>0</v>
      </c>
      <c r="E111" s="651">
        <f>'3ﾍﾟｰｼﾞ'!P23</f>
        <v>0</v>
      </c>
      <c r="F111" s="651">
        <f t="shared" si="5"/>
        <v>0</v>
      </c>
      <c r="G111" s="651">
        <f>'3ﾍﾟｰｼﾞ'!R23</f>
        <v>0</v>
      </c>
      <c r="H111" s="651">
        <f>'3ﾍﾟｰｼﾞ'!S23</f>
        <v>0</v>
      </c>
      <c r="I111" s="590">
        <f t="shared" si="11"/>
        <v>0</v>
      </c>
      <c r="J111" s="589">
        <v>2026</v>
      </c>
      <c r="K111" s="12"/>
      <c r="L111" s="554" t="s">
        <v>409</v>
      </c>
      <c r="M111" s="554" t="s">
        <v>358</v>
      </c>
      <c r="N111" s="554">
        <v>80</v>
      </c>
    </row>
    <row r="112" spans="1:15">
      <c r="A112" s="501">
        <f>'1ﾍﾟｰｼﾞ'!$L$9</f>
        <v>0</v>
      </c>
      <c r="B112" s="587" t="s">
        <v>408</v>
      </c>
      <c r="C112" s="587" t="s">
        <v>301</v>
      </c>
      <c r="D112" s="651">
        <f>'3ﾍﾟｰｼﾞ'!O24</f>
        <v>0</v>
      </c>
      <c r="E112" s="651">
        <f>'3ﾍﾟｰｼﾞ'!P24</f>
        <v>0</v>
      </c>
      <c r="F112" s="651">
        <f t="shared" si="5"/>
        <v>0</v>
      </c>
      <c r="G112" s="651">
        <f>'3ﾍﾟｰｼﾞ'!R24</f>
        <v>0</v>
      </c>
      <c r="H112" s="651">
        <f>'3ﾍﾟｰｼﾞ'!S24</f>
        <v>0</v>
      </c>
      <c r="I112" s="590">
        <f t="shared" si="11"/>
        <v>0</v>
      </c>
      <c r="J112" s="589">
        <v>2026</v>
      </c>
      <c r="K112" s="12"/>
      <c r="L112" s="554" t="s">
        <v>409</v>
      </c>
      <c r="M112" s="554" t="s">
        <v>410</v>
      </c>
      <c r="N112" s="554">
        <v>40</v>
      </c>
    </row>
    <row r="113" spans="1:14">
      <c r="A113" s="501">
        <f>'1ﾍﾟｰｼﾞ'!$L$9</f>
        <v>0</v>
      </c>
      <c r="B113" s="587" t="s">
        <v>408</v>
      </c>
      <c r="C113" s="587" t="s">
        <v>2415</v>
      </c>
      <c r="D113" s="651">
        <f>'3ﾍﾟｰｼﾞ'!O25</f>
        <v>0</v>
      </c>
      <c r="E113" s="651">
        <f>'3ﾍﾟｰｼﾞ'!P25</f>
        <v>0</v>
      </c>
      <c r="F113" s="651">
        <f t="shared" si="5"/>
        <v>0</v>
      </c>
      <c r="G113" s="651">
        <f>'3ﾍﾟｰｼﾞ'!R25</f>
        <v>0</v>
      </c>
      <c r="H113" s="651">
        <f>'3ﾍﾟｰｼﾞ'!S25</f>
        <v>0</v>
      </c>
      <c r="I113" s="590">
        <f t="shared" si="11"/>
        <v>0</v>
      </c>
      <c r="J113" s="589">
        <v>2026</v>
      </c>
      <c r="K113" s="12"/>
      <c r="L113" s="554" t="s">
        <v>409</v>
      </c>
      <c r="M113" s="554" t="s">
        <v>413</v>
      </c>
      <c r="N113" s="554">
        <v>40</v>
      </c>
    </row>
    <row r="114" spans="1:14">
      <c r="A114" s="501">
        <f>'1ﾍﾟｰｼﾞ'!$L$9</f>
        <v>0</v>
      </c>
      <c r="B114" s="587" t="s">
        <v>408</v>
      </c>
      <c r="C114" s="587" t="s">
        <v>367</v>
      </c>
      <c r="D114" s="651">
        <f>'3ﾍﾟｰｼﾞ'!O26</f>
        <v>0</v>
      </c>
      <c r="E114" s="651">
        <f>'3ﾍﾟｰｼﾞ'!P26</f>
        <v>0</v>
      </c>
      <c r="F114" s="651">
        <f t="shared" si="5"/>
        <v>0</v>
      </c>
      <c r="G114" s="651">
        <f>'3ﾍﾟｰｼﾞ'!R26</f>
        <v>0</v>
      </c>
      <c r="H114" s="651">
        <f>'3ﾍﾟｰｼﾞ'!S26</f>
        <v>0</v>
      </c>
      <c r="I114" s="590">
        <f t="shared" si="11"/>
        <v>0</v>
      </c>
      <c r="J114" s="589">
        <v>2026</v>
      </c>
      <c r="K114" s="12"/>
      <c r="L114" s="554" t="s">
        <v>409</v>
      </c>
      <c r="M114" s="554" t="s">
        <v>411</v>
      </c>
      <c r="N114" s="554">
        <v>40</v>
      </c>
    </row>
    <row r="115" spans="1:14">
      <c r="A115" s="501">
        <f>'1ﾍﾟｰｼﾞ'!$L$9</f>
        <v>0</v>
      </c>
      <c r="B115" s="587" t="s">
        <v>408</v>
      </c>
      <c r="C115" s="587" t="s">
        <v>303</v>
      </c>
      <c r="D115" s="651">
        <f>'3ﾍﾟｰｼﾞ'!O27</f>
        <v>0</v>
      </c>
      <c r="E115" s="651">
        <f>'3ﾍﾟｰｼﾞ'!P27</f>
        <v>0</v>
      </c>
      <c r="F115" s="651">
        <f t="shared" si="5"/>
        <v>0</v>
      </c>
      <c r="G115" s="651">
        <f>'3ﾍﾟｰｼﾞ'!R27</f>
        <v>0</v>
      </c>
      <c r="H115" s="651">
        <f>'3ﾍﾟｰｼﾞ'!S27</f>
        <v>0</v>
      </c>
      <c r="I115" s="590">
        <f t="shared" si="11"/>
        <v>0</v>
      </c>
      <c r="J115" s="589">
        <v>2026</v>
      </c>
      <c r="K115" s="12"/>
      <c r="L115" s="554" t="s">
        <v>409</v>
      </c>
      <c r="M115" s="554" t="s">
        <v>304</v>
      </c>
      <c r="N115" s="554">
        <v>40</v>
      </c>
    </row>
    <row r="116" spans="1:14">
      <c r="A116" s="501">
        <f>'1ﾍﾟｰｼﾞ'!$L$9</f>
        <v>0</v>
      </c>
      <c r="B116" s="587" t="s">
        <v>414</v>
      </c>
      <c r="C116" s="587" t="s">
        <v>313</v>
      </c>
      <c r="D116" s="651">
        <f>'3ﾍﾟｰｼﾞ'!O28</f>
        <v>0</v>
      </c>
      <c r="E116" s="651">
        <f>'3ﾍﾟｰｼﾞ'!P28</f>
        <v>0</v>
      </c>
      <c r="F116" s="651">
        <f t="shared" si="5"/>
        <v>0</v>
      </c>
      <c r="G116" s="651">
        <f>'3ﾍﾟｰｼﾞ'!R28</f>
        <v>0</v>
      </c>
      <c r="H116" s="651">
        <f>'3ﾍﾟｰｼﾞ'!S28</f>
        <v>0</v>
      </c>
      <c r="I116" s="590">
        <f t="shared" si="11"/>
        <v>0</v>
      </c>
      <c r="J116" s="589">
        <v>2026</v>
      </c>
      <c r="K116" s="12"/>
      <c r="L116" s="554" t="s">
        <v>415</v>
      </c>
      <c r="M116" s="554" t="s">
        <v>330</v>
      </c>
      <c r="N116" s="554">
        <v>80</v>
      </c>
    </row>
    <row r="117" spans="1:14">
      <c r="A117" s="501">
        <f>'1ﾍﾟｰｼﾞ'!$L$9</f>
        <v>0</v>
      </c>
      <c r="B117" s="587" t="s">
        <v>333</v>
      </c>
      <c r="C117" s="587" t="s">
        <v>2379</v>
      </c>
      <c r="D117" s="651">
        <f>'3ﾍﾟｰｼﾞ'!O29</f>
        <v>0</v>
      </c>
      <c r="E117" s="651">
        <f>'3ﾍﾟｰｼﾞ'!P29</f>
        <v>0</v>
      </c>
      <c r="F117" s="651">
        <f t="shared" si="5"/>
        <v>0</v>
      </c>
      <c r="G117" s="651">
        <f>'3ﾍﾟｰｼﾞ'!R29</f>
        <v>0</v>
      </c>
      <c r="H117" s="651">
        <f>'3ﾍﾟｰｼﾞ'!S29</f>
        <v>0</v>
      </c>
      <c r="I117" s="590">
        <f t="shared" si="11"/>
        <v>0</v>
      </c>
      <c r="J117" s="589">
        <v>2026</v>
      </c>
      <c r="K117" s="12"/>
      <c r="L117" s="554" t="s">
        <v>281</v>
      </c>
      <c r="M117" s="554" t="s">
        <v>294</v>
      </c>
      <c r="N117" s="554">
        <v>120</v>
      </c>
    </row>
    <row r="118" spans="1:14">
      <c r="A118" s="501">
        <f>'1ﾍﾟｰｼﾞ'!$L$9</f>
        <v>0</v>
      </c>
      <c r="B118" s="587" t="s">
        <v>312</v>
      </c>
      <c r="C118" s="587" t="s">
        <v>333</v>
      </c>
      <c r="D118" s="651">
        <f>'3ﾍﾟｰｼﾞ'!O30</f>
        <v>0</v>
      </c>
      <c r="E118" s="651">
        <f>'3ﾍﾟｰｼﾞ'!P30</f>
        <v>0</v>
      </c>
      <c r="F118" s="651">
        <f t="shared" si="5"/>
        <v>0</v>
      </c>
      <c r="G118" s="651">
        <f>'3ﾍﾟｰｼﾞ'!R30</f>
        <v>0</v>
      </c>
      <c r="H118" s="651">
        <f>'3ﾍﾟｰｼﾞ'!S30</f>
        <v>0</v>
      </c>
      <c r="I118" s="590">
        <f t="shared" si="11"/>
        <v>0</v>
      </c>
      <c r="J118" s="589">
        <v>2026</v>
      </c>
      <c r="K118" s="12"/>
      <c r="L118" s="554" t="s">
        <v>416</v>
      </c>
      <c r="M118" s="554" t="s">
        <v>417</v>
      </c>
      <c r="N118" s="554">
        <v>40</v>
      </c>
    </row>
    <row r="119" spans="1:14">
      <c r="A119" s="501">
        <f>'1ﾍﾟｰｼﾞ'!$L$9</f>
        <v>0</v>
      </c>
      <c r="B119" s="587" t="s">
        <v>312</v>
      </c>
      <c r="C119" s="587" t="s">
        <v>418</v>
      </c>
      <c r="D119" s="651">
        <f>'3ﾍﾟｰｼﾞ'!O31</f>
        <v>0</v>
      </c>
      <c r="E119" s="651">
        <f>'3ﾍﾟｰｼﾞ'!P31</f>
        <v>0</v>
      </c>
      <c r="F119" s="651">
        <f t="shared" si="5"/>
        <v>0</v>
      </c>
      <c r="G119" s="651">
        <f>'3ﾍﾟｰｼﾞ'!R31</f>
        <v>0</v>
      </c>
      <c r="H119" s="651">
        <f>'3ﾍﾟｰｼﾞ'!S31</f>
        <v>0</v>
      </c>
      <c r="I119" s="590">
        <f t="shared" si="11"/>
        <v>0</v>
      </c>
      <c r="J119" s="589">
        <v>2026</v>
      </c>
      <c r="K119" s="12"/>
      <c r="L119" s="554" t="s">
        <v>416</v>
      </c>
      <c r="M119" s="554" t="s">
        <v>419</v>
      </c>
      <c r="N119" s="554">
        <v>40</v>
      </c>
    </row>
    <row r="120" spans="1:14">
      <c r="A120" s="501">
        <f>'1ﾍﾟｰｼﾞ'!$L$9</f>
        <v>0</v>
      </c>
      <c r="B120" s="587" t="s">
        <v>312</v>
      </c>
      <c r="C120" s="587" t="s">
        <v>310</v>
      </c>
      <c r="D120" s="651">
        <f>'3ﾍﾟｰｼﾞ'!O32</f>
        <v>0</v>
      </c>
      <c r="E120" s="651">
        <f>'3ﾍﾟｰｼﾞ'!P32</f>
        <v>0</v>
      </c>
      <c r="F120" s="651">
        <f t="shared" si="5"/>
        <v>0</v>
      </c>
      <c r="G120" s="651">
        <f>'3ﾍﾟｰｼﾞ'!R32</f>
        <v>0</v>
      </c>
      <c r="H120" s="651">
        <f>'3ﾍﾟｰｼﾞ'!S32</f>
        <v>0</v>
      </c>
      <c r="I120" s="590">
        <f t="shared" si="11"/>
        <v>0</v>
      </c>
      <c r="J120" s="589">
        <v>2026</v>
      </c>
      <c r="K120" s="12"/>
      <c r="L120" s="554" t="s">
        <v>416</v>
      </c>
      <c r="M120" s="554" t="s">
        <v>311</v>
      </c>
      <c r="N120" s="554">
        <v>120</v>
      </c>
    </row>
    <row r="121" spans="1:14">
      <c r="A121" s="501">
        <f>'1ﾍﾟｰｼﾞ'!$L$9</f>
        <v>0</v>
      </c>
      <c r="B121" s="587" t="s">
        <v>420</v>
      </c>
      <c r="C121" s="587" t="s">
        <v>2379</v>
      </c>
      <c r="D121" s="651">
        <f>'3ﾍﾟｰｼﾞ'!O33</f>
        <v>0</v>
      </c>
      <c r="E121" s="651">
        <f>'3ﾍﾟｰｼﾞ'!P33</f>
        <v>0</v>
      </c>
      <c r="F121" s="651">
        <f t="shared" si="5"/>
        <v>0</v>
      </c>
      <c r="G121" s="651">
        <f>'3ﾍﾟｰｼﾞ'!R33</f>
        <v>0</v>
      </c>
      <c r="H121" s="651">
        <f>'3ﾍﾟｰｼﾞ'!S33</f>
        <v>0</v>
      </c>
      <c r="I121" s="590">
        <f t="shared" si="11"/>
        <v>0</v>
      </c>
      <c r="J121" s="589">
        <v>2026</v>
      </c>
      <c r="K121" s="12"/>
      <c r="L121" s="554" t="s">
        <v>282</v>
      </c>
      <c r="M121" s="554" t="s">
        <v>294</v>
      </c>
      <c r="N121" s="554">
        <v>40</v>
      </c>
    </row>
    <row r="122" spans="1:14">
      <c r="A122" s="501">
        <f>'1ﾍﾟｰｼﾞ'!$L$9</f>
        <v>0</v>
      </c>
      <c r="B122" s="587" t="s">
        <v>420</v>
      </c>
      <c r="C122" s="587" t="s">
        <v>421</v>
      </c>
      <c r="D122" s="651">
        <f>'3ﾍﾟｰｼﾞ'!O34</f>
        <v>0</v>
      </c>
      <c r="E122" s="651">
        <f>'3ﾍﾟｰｼﾞ'!P34</f>
        <v>0</v>
      </c>
      <c r="F122" s="651">
        <f t="shared" si="5"/>
        <v>0</v>
      </c>
      <c r="G122" s="651">
        <f>'3ﾍﾟｰｼﾞ'!R34</f>
        <v>0</v>
      </c>
      <c r="H122" s="651">
        <f>'3ﾍﾟｰｼﾞ'!S34</f>
        <v>0</v>
      </c>
      <c r="I122" s="590">
        <f t="shared" si="11"/>
        <v>0</v>
      </c>
      <c r="J122" s="589">
        <v>2026</v>
      </c>
      <c r="K122" s="12"/>
      <c r="L122" s="554" t="s">
        <v>282</v>
      </c>
      <c r="M122" s="554" t="s">
        <v>422</v>
      </c>
      <c r="N122" s="554">
        <v>40</v>
      </c>
    </row>
    <row r="123" spans="1:14">
      <c r="A123" s="501">
        <f>'1ﾍﾟｰｼﾞ'!$L$9</f>
        <v>0</v>
      </c>
      <c r="B123" s="587" t="s">
        <v>444</v>
      </c>
      <c r="C123" s="587" t="s">
        <v>2379</v>
      </c>
      <c r="D123" s="651">
        <f>'3ﾍﾟｰｼﾞ'!O39</f>
        <v>0</v>
      </c>
      <c r="E123" s="651">
        <f>'3ﾍﾟｰｼﾞ'!P39</f>
        <v>0</v>
      </c>
      <c r="F123" s="651">
        <f t="shared" si="5"/>
        <v>0</v>
      </c>
      <c r="G123" s="651">
        <f>'3ﾍﾟｰｼﾞ'!R39</f>
        <v>0</v>
      </c>
      <c r="H123" s="651">
        <f>'3ﾍﾟｰｼﾞ'!S39</f>
        <v>0</v>
      </c>
      <c r="I123" s="590">
        <f t="shared" si="11"/>
        <v>0</v>
      </c>
      <c r="J123" s="589">
        <v>2026</v>
      </c>
      <c r="K123" s="12"/>
      <c r="L123" s="554" t="s">
        <v>284</v>
      </c>
      <c r="M123" s="554" t="s">
        <v>294</v>
      </c>
      <c r="N123" s="554">
        <v>240</v>
      </c>
    </row>
    <row r="124" spans="1:14">
      <c r="A124" s="501">
        <f>'1ﾍﾟｰｼﾞ'!$L$9</f>
        <v>0</v>
      </c>
      <c r="B124" s="587" t="s">
        <v>445</v>
      </c>
      <c r="C124" s="587" t="s">
        <v>2379</v>
      </c>
      <c r="D124" s="651">
        <f>'3ﾍﾟｰｼﾞ'!O40</f>
        <v>0</v>
      </c>
      <c r="E124" s="651">
        <f>'3ﾍﾟｰｼﾞ'!P40</f>
        <v>0</v>
      </c>
      <c r="F124" s="651">
        <f t="shared" si="5"/>
        <v>0</v>
      </c>
      <c r="G124" s="651">
        <f>'3ﾍﾟｰｼﾞ'!R40</f>
        <v>0</v>
      </c>
      <c r="H124" s="651">
        <f>'3ﾍﾟｰｼﾞ'!S40</f>
        <v>0</v>
      </c>
      <c r="I124" s="590">
        <f t="shared" si="11"/>
        <v>0</v>
      </c>
      <c r="J124" s="589">
        <v>2026</v>
      </c>
      <c r="K124" s="12"/>
      <c r="L124" s="554" t="s">
        <v>285</v>
      </c>
      <c r="M124" s="554" t="s">
        <v>294</v>
      </c>
      <c r="N124" s="554">
        <v>80</v>
      </c>
    </row>
    <row r="125" spans="1:14">
      <c r="A125" s="501">
        <f>'1ﾍﾟｰｼﾞ'!$L$9</f>
        <v>0</v>
      </c>
      <c r="B125" s="587" t="s">
        <v>1005</v>
      </c>
      <c r="C125" s="587" t="s">
        <v>1006</v>
      </c>
      <c r="D125" s="651">
        <f>'3ﾍﾟｰｼﾞ'!O41</f>
        <v>0</v>
      </c>
      <c r="E125" s="651">
        <f>'3ﾍﾟｰｼﾞ'!P41</f>
        <v>0</v>
      </c>
      <c r="F125" s="651">
        <f t="shared" si="5"/>
        <v>0</v>
      </c>
      <c r="G125" s="651">
        <f>'3ﾍﾟｰｼﾞ'!R41</f>
        <v>0</v>
      </c>
      <c r="H125" s="651">
        <f>'3ﾍﾟｰｼﾞ'!S41</f>
        <v>0</v>
      </c>
      <c r="I125" s="590">
        <f t="shared" si="11"/>
        <v>0</v>
      </c>
      <c r="J125" s="589">
        <v>2026</v>
      </c>
      <c r="K125" s="12"/>
      <c r="L125" s="554" t="s">
        <v>1000</v>
      </c>
      <c r="M125" s="554" t="s">
        <v>1001</v>
      </c>
      <c r="N125" s="554">
        <v>40</v>
      </c>
    </row>
    <row r="126" spans="1:14">
      <c r="A126" s="501">
        <f>'1ﾍﾟｰｼﾞ'!$L$9</f>
        <v>0</v>
      </c>
      <c r="B126" s="587" t="s">
        <v>2209</v>
      </c>
      <c r="C126" s="587" t="s">
        <v>624</v>
      </c>
      <c r="D126" s="651">
        <f>'3ﾍﾟｰｼﾞ'!O42</f>
        <v>0</v>
      </c>
      <c r="E126" s="651">
        <f>'3ﾍﾟｰｼﾞ'!P42</f>
        <v>0</v>
      </c>
      <c r="F126" s="651">
        <f t="shared" si="5"/>
        <v>0</v>
      </c>
      <c r="G126" s="651">
        <f>'3ﾍﾟｰｼﾞ'!R42</f>
        <v>0</v>
      </c>
      <c r="H126" s="651">
        <f>'3ﾍﾟｰｼﾞ'!S42</f>
        <v>0</v>
      </c>
      <c r="I126" s="590">
        <f t="shared" si="11"/>
        <v>0</v>
      </c>
      <c r="J126" s="589">
        <v>2026</v>
      </c>
      <c r="K126" s="12"/>
      <c r="L126" s="554" t="s">
        <v>1000</v>
      </c>
      <c r="M126" s="554" t="s">
        <v>969</v>
      </c>
      <c r="N126" s="554">
        <v>40</v>
      </c>
    </row>
    <row r="127" spans="1:14">
      <c r="A127" s="501">
        <f>'1ﾍﾟｰｼﾞ'!$L$9</f>
        <v>0</v>
      </c>
      <c r="B127" s="587" t="s">
        <v>1004</v>
      </c>
      <c r="C127" s="587" t="s">
        <v>964</v>
      </c>
      <c r="D127" s="651">
        <f>'3ﾍﾟｰｼﾞ'!O43</f>
        <v>0</v>
      </c>
      <c r="E127" s="651">
        <f>'3ﾍﾟｰｼﾞ'!P43</f>
        <v>0</v>
      </c>
      <c r="F127" s="651">
        <f t="shared" si="5"/>
        <v>0</v>
      </c>
      <c r="G127" s="651">
        <f>'3ﾍﾟｰｼﾞ'!R43</f>
        <v>0</v>
      </c>
      <c r="H127" s="651">
        <f>'3ﾍﾟｰｼﾞ'!S43</f>
        <v>0</v>
      </c>
      <c r="I127" s="590">
        <f t="shared" si="11"/>
        <v>0</v>
      </c>
      <c r="J127" s="589">
        <v>2026</v>
      </c>
      <c r="K127" s="12"/>
      <c r="L127" s="554" t="s">
        <v>1000</v>
      </c>
      <c r="M127" s="554" t="s">
        <v>970</v>
      </c>
      <c r="N127" s="554">
        <v>40</v>
      </c>
    </row>
    <row r="128" spans="1:14">
      <c r="A128" s="501">
        <f>'1ﾍﾟｰｼﾞ'!$L$9</f>
        <v>0</v>
      </c>
      <c r="B128" s="587" t="s">
        <v>1004</v>
      </c>
      <c r="C128" s="587" t="s">
        <v>1007</v>
      </c>
      <c r="D128" s="651">
        <f>'3ﾍﾟｰｼﾞ'!O44</f>
        <v>0</v>
      </c>
      <c r="E128" s="651">
        <f>'3ﾍﾟｰｼﾞ'!P44</f>
        <v>0</v>
      </c>
      <c r="F128" s="651">
        <f t="shared" si="5"/>
        <v>0</v>
      </c>
      <c r="G128" s="651">
        <f>'3ﾍﾟｰｼﾞ'!R44</f>
        <v>0</v>
      </c>
      <c r="H128" s="651">
        <f>'3ﾍﾟｰｼﾞ'!S44</f>
        <v>0</v>
      </c>
      <c r="I128" s="590">
        <f t="shared" si="11"/>
        <v>0</v>
      </c>
      <c r="J128" s="589">
        <v>2026</v>
      </c>
      <c r="K128" s="12"/>
      <c r="L128" s="554" t="s">
        <v>1000</v>
      </c>
      <c r="M128" s="554" t="s">
        <v>996</v>
      </c>
      <c r="N128" s="554">
        <v>40</v>
      </c>
    </row>
    <row r="129" spans="1:15">
      <c r="A129" s="501">
        <f>'1ﾍﾟｰｼﾞ'!$L$9</f>
        <v>0</v>
      </c>
      <c r="B129" s="587" t="s">
        <v>1004</v>
      </c>
      <c r="C129" s="587" t="s">
        <v>1008</v>
      </c>
      <c r="D129" s="651">
        <f>'3ﾍﾟｰｼﾞ'!O45</f>
        <v>0</v>
      </c>
      <c r="E129" s="651">
        <f>'3ﾍﾟｰｼﾞ'!P45</f>
        <v>0</v>
      </c>
      <c r="F129" s="651">
        <f t="shared" si="5"/>
        <v>0</v>
      </c>
      <c r="G129" s="651">
        <f>'3ﾍﾟｰｼﾞ'!R45</f>
        <v>0</v>
      </c>
      <c r="H129" s="651">
        <f>'3ﾍﾟｰｼﾞ'!S45</f>
        <v>0</v>
      </c>
      <c r="I129" s="590">
        <f t="shared" si="11"/>
        <v>0</v>
      </c>
      <c r="J129" s="589">
        <v>2026</v>
      </c>
      <c r="K129" s="12"/>
      <c r="L129" s="554" t="s">
        <v>1000</v>
      </c>
      <c r="M129" s="554" t="s">
        <v>957</v>
      </c>
      <c r="N129" s="554">
        <v>40</v>
      </c>
    </row>
    <row r="130" spans="1:15">
      <c r="A130" s="501">
        <f>'1ﾍﾟｰｼﾞ'!$L$9</f>
        <v>0</v>
      </c>
      <c r="B130" s="587" t="s">
        <v>1004</v>
      </c>
      <c r="C130" s="587" t="s">
        <v>1009</v>
      </c>
      <c r="D130" s="651">
        <f>'3ﾍﾟｰｼﾞ'!O46</f>
        <v>0</v>
      </c>
      <c r="E130" s="651">
        <f>'3ﾍﾟｰｼﾞ'!P46</f>
        <v>0</v>
      </c>
      <c r="F130" s="651">
        <f t="shared" si="5"/>
        <v>0</v>
      </c>
      <c r="G130" s="651">
        <f>'3ﾍﾟｰｼﾞ'!R46</f>
        <v>0</v>
      </c>
      <c r="H130" s="651">
        <f>'3ﾍﾟｰｼﾞ'!S46</f>
        <v>0</v>
      </c>
      <c r="I130" s="590">
        <f t="shared" si="11"/>
        <v>0</v>
      </c>
      <c r="J130" s="589">
        <v>2026</v>
      </c>
      <c r="K130" s="12"/>
      <c r="L130" s="554" t="s">
        <v>1000</v>
      </c>
      <c r="M130" s="554" t="s">
        <v>1002</v>
      </c>
      <c r="N130" s="554">
        <v>40</v>
      </c>
    </row>
    <row r="131" spans="1:15">
      <c r="A131" s="501">
        <f>'1ﾍﾟｰｼﾞ'!$L$9</f>
        <v>0</v>
      </c>
      <c r="B131" s="587" t="s">
        <v>438</v>
      </c>
      <c r="C131" s="587" t="s">
        <v>2379</v>
      </c>
      <c r="D131" s="651">
        <f>'3ﾍﾟｰｼﾞ'!O51</f>
        <v>0</v>
      </c>
      <c r="E131" s="651">
        <f>'3ﾍﾟｰｼﾞ'!P51</f>
        <v>0</v>
      </c>
      <c r="F131" s="651">
        <f t="shared" si="5"/>
        <v>0</v>
      </c>
      <c r="G131" s="651">
        <f>'3ﾍﾟｰｼﾞ'!R51</f>
        <v>0</v>
      </c>
      <c r="H131" s="651">
        <f>'3ﾍﾟｰｼﾞ'!S51</f>
        <v>0</v>
      </c>
      <c r="I131" s="590">
        <f t="shared" si="11"/>
        <v>0</v>
      </c>
      <c r="J131" s="589">
        <v>2026</v>
      </c>
      <c r="K131" s="12"/>
      <c r="L131" s="554" t="s">
        <v>283</v>
      </c>
      <c r="M131" s="554" t="s">
        <v>294</v>
      </c>
      <c r="N131" s="554">
        <v>160</v>
      </c>
    </row>
    <row r="132" spans="1:15">
      <c r="A132" s="501">
        <f>'1ﾍﾟｰｼﾞ'!$L$9</f>
        <v>0</v>
      </c>
      <c r="B132" s="649" t="s">
        <v>2497</v>
      </c>
      <c r="C132" s="649" t="s">
        <v>2511</v>
      </c>
      <c r="D132" s="651">
        <f>'3ﾍﾟｰｼﾞ'!O52</f>
        <v>0</v>
      </c>
      <c r="E132" s="651">
        <f>'3ﾍﾟｰｼﾞ'!P52</f>
        <v>0</v>
      </c>
      <c r="F132" s="651">
        <f t="shared" si="5"/>
        <v>0</v>
      </c>
      <c r="G132" s="651">
        <f>'3ﾍﾟｰｼﾞ'!R52</f>
        <v>0</v>
      </c>
      <c r="H132" s="651">
        <f>'3ﾍﾟｰｼﾞ'!S52</f>
        <v>0</v>
      </c>
      <c r="I132" s="590">
        <f t="shared" ref="I132" si="12">G132+H132</f>
        <v>0</v>
      </c>
      <c r="J132" s="589">
        <v>2026</v>
      </c>
      <c r="K132" s="12"/>
      <c r="L132" s="554" t="s">
        <v>2495</v>
      </c>
      <c r="M132" s="554" t="s">
        <v>2496</v>
      </c>
      <c r="N132" s="554">
        <v>40</v>
      </c>
    </row>
    <row r="133" spans="1:15">
      <c r="A133" s="501">
        <f>'1ﾍﾟｰｼﾞ'!$L$9</f>
        <v>0</v>
      </c>
      <c r="B133" s="587" t="s">
        <v>439</v>
      </c>
      <c r="C133" s="587" t="s">
        <v>2379</v>
      </c>
      <c r="D133" s="651">
        <f>'3ﾍﾟｰｼﾞ'!O53</f>
        <v>0</v>
      </c>
      <c r="E133" s="651">
        <f>'3ﾍﾟｰｼﾞ'!P53</f>
        <v>0</v>
      </c>
      <c r="F133" s="651">
        <f t="shared" si="5"/>
        <v>0</v>
      </c>
      <c r="G133" s="651">
        <f>'3ﾍﾟｰｼﾞ'!R53</f>
        <v>0</v>
      </c>
      <c r="H133" s="651">
        <f>'3ﾍﾟｰｼﾞ'!S53</f>
        <v>0</v>
      </c>
      <c r="I133" s="590">
        <f t="shared" si="11"/>
        <v>0</v>
      </c>
      <c r="J133" s="589">
        <v>2026</v>
      </c>
      <c r="K133" s="12"/>
      <c r="L133" s="554" t="s">
        <v>440</v>
      </c>
      <c r="M133" s="554" t="s">
        <v>2516</v>
      </c>
      <c r="N133" s="554">
        <v>40</v>
      </c>
    </row>
    <row r="134" spans="1:15">
      <c r="A134" s="501">
        <f>'1ﾍﾟｰｼﾞ'!$L$9</f>
        <v>0</v>
      </c>
      <c r="B134" s="587" t="s">
        <v>663</v>
      </c>
      <c r="C134" s="587" t="s">
        <v>664</v>
      </c>
      <c r="D134" s="651">
        <f>'3ﾍﾟｰｼﾞ'!O54</f>
        <v>0</v>
      </c>
      <c r="E134" s="651">
        <f>'3ﾍﾟｰｼﾞ'!P54</f>
        <v>0</v>
      </c>
      <c r="F134" s="651">
        <f t="shared" ref="F134:F197" si="13">D134+E134</f>
        <v>0</v>
      </c>
      <c r="G134" s="651">
        <f>'3ﾍﾟｰｼﾞ'!R54</f>
        <v>0</v>
      </c>
      <c r="H134" s="651">
        <f>'3ﾍﾟｰｼﾞ'!S54</f>
        <v>0</v>
      </c>
      <c r="I134" s="590">
        <f t="shared" si="11"/>
        <v>0</v>
      </c>
      <c r="J134" s="589">
        <v>2026</v>
      </c>
      <c r="K134" s="12"/>
      <c r="L134" s="554" t="s">
        <v>443</v>
      </c>
      <c r="M134" s="554" t="s">
        <v>81</v>
      </c>
      <c r="N134" s="554">
        <v>160</v>
      </c>
    </row>
    <row r="135" spans="1:15">
      <c r="A135" s="501">
        <f>'1ﾍﾟｰｼﾞ'!$L$9</f>
        <v>0</v>
      </c>
      <c r="B135" s="587" t="s">
        <v>423</v>
      </c>
      <c r="C135" s="587" t="s">
        <v>2379</v>
      </c>
      <c r="D135" s="651">
        <f>'3ﾍﾟｰｼﾞ'!AK14</f>
        <v>0</v>
      </c>
      <c r="E135" s="651">
        <f>'3ﾍﾟｰｼﾞ'!AL14</f>
        <v>0</v>
      </c>
      <c r="F135" s="651">
        <f t="shared" si="13"/>
        <v>0</v>
      </c>
      <c r="G135" s="651">
        <f>'3ﾍﾟｰｼﾞ'!AN14</f>
        <v>0</v>
      </c>
      <c r="H135" s="651">
        <f>'3ﾍﾟｰｼﾞ'!AO14</f>
        <v>0</v>
      </c>
      <c r="I135" s="590">
        <f t="shared" si="11"/>
        <v>0</v>
      </c>
      <c r="J135" s="589">
        <v>2026</v>
      </c>
      <c r="K135" s="12"/>
      <c r="L135" s="554" t="s">
        <v>269</v>
      </c>
      <c r="M135" s="554" t="s">
        <v>294</v>
      </c>
      <c r="N135" s="554">
        <v>240</v>
      </c>
    </row>
    <row r="136" spans="1:15">
      <c r="A136" s="501">
        <f>'1ﾍﾟｰｼﾞ'!$L$9</f>
        <v>0</v>
      </c>
      <c r="B136" s="587" t="s">
        <v>424</v>
      </c>
      <c r="C136" s="587" t="s">
        <v>2379</v>
      </c>
      <c r="D136" s="651">
        <f>'3ﾍﾟｰｼﾞ'!AK15</f>
        <v>0</v>
      </c>
      <c r="E136" s="651">
        <f>'3ﾍﾟｰｼﾞ'!AL15</f>
        <v>0</v>
      </c>
      <c r="F136" s="651">
        <f t="shared" si="13"/>
        <v>0</v>
      </c>
      <c r="G136" s="651">
        <f>'3ﾍﾟｰｼﾞ'!AN15</f>
        <v>0</v>
      </c>
      <c r="H136" s="651">
        <f>'3ﾍﾟｰｼﾞ'!AO15</f>
        <v>0</v>
      </c>
      <c r="I136" s="590">
        <f t="shared" si="11"/>
        <v>0</v>
      </c>
      <c r="J136" s="589">
        <v>2026</v>
      </c>
      <c r="K136" s="12"/>
      <c r="L136" s="554" t="s">
        <v>425</v>
      </c>
      <c r="M136" s="554" t="s">
        <v>294</v>
      </c>
      <c r="N136" s="554">
        <v>200</v>
      </c>
    </row>
    <row r="137" spans="1:15">
      <c r="A137" s="501">
        <f>'1ﾍﾟｰｼﾞ'!$L$9</f>
        <v>0</v>
      </c>
      <c r="B137" s="587" t="s">
        <v>426</v>
      </c>
      <c r="C137" s="587" t="s">
        <v>2379</v>
      </c>
      <c r="D137" s="651">
        <f>'3ﾍﾟｰｼﾞ'!AK16</f>
        <v>0</v>
      </c>
      <c r="E137" s="651">
        <f>'3ﾍﾟｰｼﾞ'!AL16</f>
        <v>0</v>
      </c>
      <c r="F137" s="651">
        <f t="shared" si="13"/>
        <v>0</v>
      </c>
      <c r="G137" s="651">
        <f>'3ﾍﾟｰｼﾞ'!AN16</f>
        <v>0</v>
      </c>
      <c r="H137" s="651">
        <f>'3ﾍﾟｰｼﾞ'!AO16</f>
        <v>0</v>
      </c>
      <c r="I137" s="590">
        <f t="shared" si="11"/>
        <v>0</v>
      </c>
      <c r="J137" s="589">
        <v>2026</v>
      </c>
      <c r="K137" s="12"/>
      <c r="L137" s="554" t="s">
        <v>427</v>
      </c>
      <c r="M137" s="554" t="s">
        <v>294</v>
      </c>
      <c r="N137" s="554">
        <v>160</v>
      </c>
    </row>
    <row r="138" spans="1:15">
      <c r="A138" s="501">
        <f>'1ﾍﾟｰｼﾞ'!$L$9</f>
        <v>0</v>
      </c>
      <c r="B138" s="587" t="s">
        <v>428</v>
      </c>
      <c r="C138" s="587" t="s">
        <v>664</v>
      </c>
      <c r="D138" s="651">
        <f>'3ﾍﾟｰｼﾞ'!AK17</f>
        <v>0</v>
      </c>
      <c r="E138" s="651">
        <f>'3ﾍﾟｰｼﾞ'!AL17</f>
        <v>0</v>
      </c>
      <c r="F138" s="651">
        <f t="shared" si="13"/>
        <v>0</v>
      </c>
      <c r="G138" s="651">
        <f>'3ﾍﾟｰｼﾞ'!AN17</f>
        <v>0</v>
      </c>
      <c r="H138" s="651">
        <f>'3ﾍﾟｰｼﾞ'!AO17</f>
        <v>0</v>
      </c>
      <c r="I138" s="590">
        <f t="shared" si="11"/>
        <v>0</v>
      </c>
      <c r="J138" s="589">
        <v>2026</v>
      </c>
      <c r="K138" s="12"/>
      <c r="L138" s="554" t="s">
        <v>900</v>
      </c>
      <c r="M138" s="554" t="s">
        <v>81</v>
      </c>
      <c r="N138" s="554">
        <v>160</v>
      </c>
      <c r="O138" s="55"/>
    </row>
    <row r="139" spans="1:15">
      <c r="A139" s="501">
        <f>'1ﾍﾟｰｼﾞ'!$L$9</f>
        <v>0</v>
      </c>
      <c r="B139" s="587" t="s">
        <v>429</v>
      </c>
      <c r="C139" s="587" t="s">
        <v>2508</v>
      </c>
      <c r="D139" s="651">
        <f>'3ﾍﾟｰｼﾞ'!AK18</f>
        <v>0</v>
      </c>
      <c r="E139" s="651">
        <f>'3ﾍﾟｰｼﾞ'!AL18</f>
        <v>0</v>
      </c>
      <c r="F139" s="651">
        <f t="shared" si="13"/>
        <v>0</v>
      </c>
      <c r="G139" s="651">
        <f>'3ﾍﾟｰｼﾞ'!AN18</f>
        <v>0</v>
      </c>
      <c r="H139" s="651">
        <f>'3ﾍﾟｰｼﾞ'!AO18</f>
        <v>0</v>
      </c>
      <c r="I139" s="590">
        <f t="shared" si="11"/>
        <v>0</v>
      </c>
      <c r="J139" s="589">
        <v>2026</v>
      </c>
      <c r="K139" s="12"/>
      <c r="L139" s="554" t="s">
        <v>430</v>
      </c>
      <c r="M139" s="554" t="s">
        <v>2498</v>
      </c>
      <c r="N139" s="554">
        <v>40</v>
      </c>
    </row>
    <row r="140" spans="1:15">
      <c r="A140" s="501">
        <f>'1ﾍﾟｰｼﾞ'!$L$9</f>
        <v>0</v>
      </c>
      <c r="B140" s="587" t="s">
        <v>429</v>
      </c>
      <c r="C140" s="649" t="s">
        <v>2509</v>
      </c>
      <c r="D140" s="651">
        <f>'3ﾍﾟｰｼﾞ'!AK19</f>
        <v>0</v>
      </c>
      <c r="E140" s="651">
        <f>'3ﾍﾟｰｼﾞ'!AL19</f>
        <v>0</v>
      </c>
      <c r="F140" s="651">
        <f t="shared" si="13"/>
        <v>0</v>
      </c>
      <c r="G140" s="651">
        <f>'3ﾍﾟｰｼﾞ'!AN19</f>
        <v>0</v>
      </c>
      <c r="H140" s="651">
        <f>'3ﾍﾟｰｼﾞ'!AO19</f>
        <v>0</v>
      </c>
      <c r="I140" s="590">
        <f t="shared" ref="I140:I141" si="14">G140+H140</f>
        <v>0</v>
      </c>
      <c r="J140" s="589">
        <v>2026</v>
      </c>
      <c r="K140" s="12"/>
      <c r="L140" s="554" t="s">
        <v>430</v>
      </c>
      <c r="M140" s="554" t="s">
        <v>2499</v>
      </c>
      <c r="N140" s="554">
        <v>40</v>
      </c>
    </row>
    <row r="141" spans="1:15">
      <c r="A141" s="501">
        <f>'1ﾍﾟｰｼﾞ'!$L$9</f>
        <v>0</v>
      </c>
      <c r="B141" s="587" t="s">
        <v>429</v>
      </c>
      <c r="C141" s="649" t="s">
        <v>2510</v>
      </c>
      <c r="D141" s="651">
        <f>'3ﾍﾟｰｼﾞ'!AK20</f>
        <v>0</v>
      </c>
      <c r="E141" s="651">
        <f>'3ﾍﾟｰｼﾞ'!AL20</f>
        <v>0</v>
      </c>
      <c r="F141" s="651">
        <f t="shared" si="13"/>
        <v>0</v>
      </c>
      <c r="G141" s="651">
        <f>'3ﾍﾟｰｼﾞ'!AN20</f>
        <v>0</v>
      </c>
      <c r="H141" s="651">
        <f>'3ﾍﾟｰｼﾞ'!AO20</f>
        <v>0</v>
      </c>
      <c r="I141" s="590">
        <f t="shared" si="14"/>
        <v>0</v>
      </c>
      <c r="J141" s="589">
        <v>2026</v>
      </c>
      <c r="K141" s="12"/>
      <c r="L141" s="554" t="s">
        <v>430</v>
      </c>
      <c r="M141" s="554" t="s">
        <v>2500</v>
      </c>
      <c r="N141" s="554">
        <v>40</v>
      </c>
    </row>
    <row r="142" spans="1:15">
      <c r="A142" s="501">
        <f>'1ﾍﾟｰｼﾞ'!$L$9</f>
        <v>0</v>
      </c>
      <c r="B142" s="587" t="s">
        <v>432</v>
      </c>
      <c r="C142" s="587" t="s">
        <v>357</v>
      </c>
      <c r="D142" s="653">
        <f>'3ﾍﾟｰｼﾞ'!AK21</f>
        <v>0</v>
      </c>
      <c r="E142" s="653">
        <f>'3ﾍﾟｰｼﾞ'!AL21</f>
        <v>0</v>
      </c>
      <c r="F142" s="653">
        <f t="shared" si="13"/>
        <v>0</v>
      </c>
      <c r="G142" s="653">
        <f>'3ﾍﾟｰｼﾞ'!AN21</f>
        <v>0</v>
      </c>
      <c r="H142" s="653">
        <f>'3ﾍﾟｰｼﾞ'!AO21</f>
        <v>0</v>
      </c>
      <c r="I142" s="590">
        <f t="shared" si="11"/>
        <v>0</v>
      </c>
      <c r="J142" s="589">
        <v>2026</v>
      </c>
      <c r="K142" s="12"/>
      <c r="L142" s="554" t="s">
        <v>433</v>
      </c>
      <c r="M142" s="554" t="s">
        <v>982</v>
      </c>
      <c r="N142" s="554">
        <v>40</v>
      </c>
    </row>
    <row r="143" spans="1:15">
      <c r="A143" s="501">
        <f>'1ﾍﾟｰｼﾞ'!$L$9</f>
        <v>0</v>
      </c>
      <c r="B143" s="587" t="s">
        <v>432</v>
      </c>
      <c r="C143" s="587" t="s">
        <v>301</v>
      </c>
      <c r="D143" s="653">
        <f>'3ﾍﾟｰｼﾞ'!AK22</f>
        <v>0</v>
      </c>
      <c r="E143" s="653">
        <f>'3ﾍﾟｰｼﾞ'!AL22</f>
        <v>0</v>
      </c>
      <c r="F143" s="653">
        <f t="shared" si="13"/>
        <v>0</v>
      </c>
      <c r="G143" s="653">
        <f>'3ﾍﾟｰｼﾞ'!AN22</f>
        <v>0</v>
      </c>
      <c r="H143" s="653">
        <f>'3ﾍﾟｰｼﾞ'!AO22</f>
        <v>0</v>
      </c>
      <c r="I143" s="590">
        <f t="shared" si="11"/>
        <v>0</v>
      </c>
      <c r="J143" s="589">
        <v>2026</v>
      </c>
      <c r="K143" s="12"/>
      <c r="L143" s="554" t="s">
        <v>433</v>
      </c>
      <c r="M143" s="554" t="s">
        <v>434</v>
      </c>
      <c r="N143" s="554">
        <v>40</v>
      </c>
    </row>
    <row r="144" spans="1:15">
      <c r="A144" s="501">
        <f>'1ﾍﾟｰｼﾞ'!$L$9</f>
        <v>0</v>
      </c>
      <c r="B144" s="587" t="s">
        <v>432</v>
      </c>
      <c r="C144" s="587" t="s">
        <v>306</v>
      </c>
      <c r="D144" s="653">
        <f>'3ﾍﾟｰｼﾞ'!AK23</f>
        <v>0</v>
      </c>
      <c r="E144" s="653">
        <f>'3ﾍﾟｰｼﾞ'!AL23</f>
        <v>0</v>
      </c>
      <c r="F144" s="653">
        <f t="shared" si="13"/>
        <v>0</v>
      </c>
      <c r="G144" s="653">
        <f>'3ﾍﾟｰｼﾞ'!AN23</f>
        <v>0</v>
      </c>
      <c r="H144" s="653">
        <f>'3ﾍﾟｰｼﾞ'!AO23</f>
        <v>0</v>
      </c>
      <c r="I144" s="590">
        <f t="shared" si="11"/>
        <v>0</v>
      </c>
      <c r="J144" s="589">
        <v>2026</v>
      </c>
      <c r="K144" s="12"/>
      <c r="L144" s="554" t="s">
        <v>433</v>
      </c>
      <c r="M144" s="554" t="s">
        <v>413</v>
      </c>
      <c r="N144" s="554">
        <v>40</v>
      </c>
    </row>
    <row r="145" spans="1:15">
      <c r="A145" s="501">
        <f>'1ﾍﾟｰｼﾞ'!$L$9</f>
        <v>0</v>
      </c>
      <c r="B145" s="587" t="s">
        <v>432</v>
      </c>
      <c r="C145" s="587" t="s">
        <v>367</v>
      </c>
      <c r="D145" s="653">
        <f>'3ﾍﾟｰｼﾞ'!AK24</f>
        <v>0</v>
      </c>
      <c r="E145" s="653">
        <f>'3ﾍﾟｰｼﾞ'!AL24</f>
        <v>0</v>
      </c>
      <c r="F145" s="653">
        <f t="shared" si="13"/>
        <v>0</v>
      </c>
      <c r="G145" s="653">
        <f>'3ﾍﾟｰｼﾞ'!AN24</f>
        <v>0</v>
      </c>
      <c r="H145" s="653">
        <f>'3ﾍﾟｰｼﾞ'!AO24</f>
        <v>0</v>
      </c>
      <c r="I145" s="590">
        <f t="shared" si="11"/>
        <v>0</v>
      </c>
      <c r="J145" s="589">
        <v>2026</v>
      </c>
      <c r="K145" s="12"/>
      <c r="L145" s="554" t="s">
        <v>433</v>
      </c>
      <c r="M145" s="554" t="s">
        <v>435</v>
      </c>
      <c r="N145" s="554">
        <v>40</v>
      </c>
    </row>
    <row r="146" spans="1:15">
      <c r="A146" s="501">
        <f>'1ﾍﾟｰｼﾞ'!$L$9</f>
        <v>0</v>
      </c>
      <c r="B146" s="587" t="s">
        <v>432</v>
      </c>
      <c r="C146" s="587" t="s">
        <v>303</v>
      </c>
      <c r="D146" s="653">
        <f>'3ﾍﾟｰｼﾞ'!AK25</f>
        <v>0</v>
      </c>
      <c r="E146" s="653">
        <f>'3ﾍﾟｰｼﾞ'!AL25</f>
        <v>0</v>
      </c>
      <c r="F146" s="653">
        <f t="shared" si="13"/>
        <v>0</v>
      </c>
      <c r="G146" s="653">
        <f>'3ﾍﾟｰｼﾞ'!AN25</f>
        <v>0</v>
      </c>
      <c r="H146" s="653">
        <f>'3ﾍﾟｰｼﾞ'!AO25</f>
        <v>0</v>
      </c>
      <c r="I146" s="590">
        <f t="shared" si="11"/>
        <v>0</v>
      </c>
      <c r="J146" s="589">
        <v>2026</v>
      </c>
      <c r="K146" s="12"/>
      <c r="L146" s="554" t="s">
        <v>433</v>
      </c>
      <c r="M146" s="554" t="s">
        <v>304</v>
      </c>
      <c r="N146" s="554">
        <v>40</v>
      </c>
    </row>
    <row r="147" spans="1:15">
      <c r="A147" s="501">
        <f>'1ﾍﾟｰｼﾞ'!$L$9</f>
        <v>0</v>
      </c>
      <c r="B147" s="587" t="s">
        <v>436</v>
      </c>
      <c r="C147" s="587" t="s">
        <v>313</v>
      </c>
      <c r="D147" s="653">
        <f>'3ﾍﾟｰｼﾞ'!AK26</f>
        <v>0</v>
      </c>
      <c r="E147" s="653">
        <f>'3ﾍﾟｰｼﾞ'!AL26</f>
        <v>0</v>
      </c>
      <c r="F147" s="653">
        <f t="shared" si="13"/>
        <v>0</v>
      </c>
      <c r="G147" s="653">
        <f>'3ﾍﾟｰｼﾞ'!AN26</f>
        <v>0</v>
      </c>
      <c r="H147" s="653">
        <f>'3ﾍﾟｰｼﾞ'!AO26</f>
        <v>0</v>
      </c>
      <c r="I147" s="590">
        <f t="shared" si="11"/>
        <v>0</v>
      </c>
      <c r="J147" s="589">
        <v>2026</v>
      </c>
      <c r="K147" s="12"/>
      <c r="L147" s="554" t="s">
        <v>437</v>
      </c>
      <c r="M147" s="554" t="s">
        <v>592</v>
      </c>
      <c r="N147" s="554">
        <v>160</v>
      </c>
    </row>
    <row r="148" spans="1:15">
      <c r="A148" s="501">
        <f>'1ﾍﾟｰｼﾞ'!$L$9</f>
        <v>0</v>
      </c>
      <c r="B148" s="587" t="s">
        <v>1011</v>
      </c>
      <c r="C148" s="587" t="s">
        <v>2382</v>
      </c>
      <c r="D148" s="653">
        <f>'3ﾍﾟｰｼﾞ'!AK27</f>
        <v>0</v>
      </c>
      <c r="E148" s="653">
        <f>'3ﾍﾟｰｼﾞ'!AL27</f>
        <v>0</v>
      </c>
      <c r="F148" s="653">
        <f t="shared" si="13"/>
        <v>0</v>
      </c>
      <c r="G148" s="653">
        <f>'3ﾍﾟｰｼﾞ'!AN27</f>
        <v>0</v>
      </c>
      <c r="H148" s="653">
        <f>'3ﾍﾟｰｼﾞ'!AO27</f>
        <v>0</v>
      </c>
      <c r="I148" s="590">
        <f t="shared" si="11"/>
        <v>0</v>
      </c>
      <c r="J148" s="589">
        <v>2026</v>
      </c>
      <c r="K148" s="12"/>
      <c r="L148" s="554" t="s">
        <v>1010</v>
      </c>
      <c r="M148" s="554" t="s">
        <v>2278</v>
      </c>
      <c r="N148" s="554">
        <v>80</v>
      </c>
      <c r="O148" s="55"/>
    </row>
    <row r="149" spans="1:15">
      <c r="A149" s="501">
        <f>'1ﾍﾟｰｼﾞ'!$L$9</f>
        <v>0</v>
      </c>
      <c r="B149" s="587" t="s">
        <v>1011</v>
      </c>
      <c r="C149" s="587" t="s">
        <v>2382</v>
      </c>
      <c r="D149" s="653">
        <f>'3ﾍﾟｰｼﾞ'!AK28</f>
        <v>0</v>
      </c>
      <c r="E149" s="653">
        <f>'3ﾍﾟｰｼﾞ'!AL28</f>
        <v>0</v>
      </c>
      <c r="F149" s="653">
        <f t="shared" si="13"/>
        <v>0</v>
      </c>
      <c r="G149" s="653">
        <f>'3ﾍﾟｰｼﾞ'!AN28</f>
        <v>0</v>
      </c>
      <c r="H149" s="653">
        <f>'3ﾍﾟｰｼﾞ'!AO28</f>
        <v>0</v>
      </c>
      <c r="I149" s="590">
        <f t="shared" si="11"/>
        <v>0</v>
      </c>
      <c r="J149" s="589">
        <v>2026</v>
      </c>
      <c r="K149" s="12"/>
      <c r="L149" s="554" t="s">
        <v>1010</v>
      </c>
      <c r="M149" s="554" t="s">
        <v>2279</v>
      </c>
      <c r="N149" s="554">
        <v>80</v>
      </c>
      <c r="O149" s="55"/>
    </row>
    <row r="150" spans="1:15">
      <c r="A150" s="501">
        <f>'1ﾍﾟｰｼﾞ'!$L$9</f>
        <v>0</v>
      </c>
      <c r="B150" s="587" t="s">
        <v>447</v>
      </c>
      <c r="C150" s="587" t="s">
        <v>2379</v>
      </c>
      <c r="D150" s="651">
        <f>'3ﾍﾟｰｼﾞ'!AK35</f>
        <v>0</v>
      </c>
      <c r="E150" s="651">
        <f>'3ﾍﾟｰｼﾞ'!AL35</f>
        <v>0</v>
      </c>
      <c r="F150" s="651">
        <f t="shared" si="13"/>
        <v>0</v>
      </c>
      <c r="G150" s="651">
        <f>'3ﾍﾟｰｼﾞ'!AN35</f>
        <v>0</v>
      </c>
      <c r="H150" s="651">
        <f>'3ﾍﾟｰｼﾞ'!AO35</f>
        <v>0</v>
      </c>
      <c r="I150" s="590">
        <f t="shared" si="11"/>
        <v>0</v>
      </c>
      <c r="J150" s="589">
        <v>2026</v>
      </c>
      <c r="K150" s="12"/>
      <c r="L150" s="554" t="s">
        <v>271</v>
      </c>
      <c r="M150" s="554" t="s">
        <v>294</v>
      </c>
      <c r="N150" s="554">
        <v>240</v>
      </c>
    </row>
    <row r="151" spans="1:15">
      <c r="A151" s="501">
        <f>'1ﾍﾟｰｼﾞ'!$L$9</f>
        <v>0</v>
      </c>
      <c r="B151" s="587" t="s">
        <v>448</v>
      </c>
      <c r="C151" s="587" t="s">
        <v>2379</v>
      </c>
      <c r="D151" s="651">
        <f>'3ﾍﾟｰｼﾞ'!AK36</f>
        <v>0</v>
      </c>
      <c r="E151" s="651">
        <f>'3ﾍﾟｰｼﾞ'!AL36</f>
        <v>0</v>
      </c>
      <c r="F151" s="651">
        <f t="shared" si="13"/>
        <v>0</v>
      </c>
      <c r="G151" s="651">
        <f>'3ﾍﾟｰｼﾞ'!AN36</f>
        <v>0</v>
      </c>
      <c r="H151" s="651">
        <f>'3ﾍﾟｰｼﾞ'!AO36</f>
        <v>0</v>
      </c>
      <c r="I151" s="590">
        <f t="shared" si="11"/>
        <v>0</v>
      </c>
      <c r="J151" s="589">
        <v>2026</v>
      </c>
      <c r="K151" s="12"/>
      <c r="L151" s="554" t="s">
        <v>2390</v>
      </c>
      <c r="M151" s="554" t="s">
        <v>294</v>
      </c>
      <c r="N151" s="554">
        <v>80</v>
      </c>
    </row>
    <row r="152" spans="1:15">
      <c r="A152" s="501">
        <f>'1ﾍﾟｰｼﾞ'!$L$9</f>
        <v>0</v>
      </c>
      <c r="B152" s="587" t="s">
        <v>448</v>
      </c>
      <c r="C152" s="587" t="s">
        <v>314</v>
      </c>
      <c r="D152" s="651">
        <f>'3ﾍﾟｰｼﾞ'!AK37</f>
        <v>0</v>
      </c>
      <c r="E152" s="651">
        <f>'3ﾍﾟｰｼﾞ'!AL37</f>
        <v>0</v>
      </c>
      <c r="F152" s="651">
        <f t="shared" si="13"/>
        <v>0</v>
      </c>
      <c r="G152" s="651">
        <f>'3ﾍﾟｰｼﾞ'!AN37</f>
        <v>0</v>
      </c>
      <c r="H152" s="651">
        <f>'3ﾍﾟｰｼﾞ'!AO37</f>
        <v>0</v>
      </c>
      <c r="I152" s="590">
        <f t="shared" si="11"/>
        <v>0</v>
      </c>
      <c r="J152" s="589">
        <v>2026</v>
      </c>
      <c r="K152" s="12"/>
      <c r="L152" s="554" t="s">
        <v>2390</v>
      </c>
      <c r="M152" s="554" t="s">
        <v>593</v>
      </c>
      <c r="N152" s="554">
        <v>40</v>
      </c>
    </row>
    <row r="153" spans="1:15">
      <c r="A153" s="501">
        <f>'1ﾍﾟｰｼﾞ'!$L$9</f>
        <v>0</v>
      </c>
      <c r="B153" s="587" t="s">
        <v>449</v>
      </c>
      <c r="C153" s="587" t="s">
        <v>310</v>
      </c>
      <c r="D153" s="651">
        <f>'3ﾍﾟｰｼﾞ'!AK38</f>
        <v>0</v>
      </c>
      <c r="E153" s="651">
        <f>'3ﾍﾟｰｼﾞ'!AL38</f>
        <v>0</v>
      </c>
      <c r="F153" s="651">
        <f t="shared" si="13"/>
        <v>0</v>
      </c>
      <c r="G153" s="651">
        <f>'3ﾍﾟｰｼﾞ'!AN38</f>
        <v>0</v>
      </c>
      <c r="H153" s="651">
        <f>'3ﾍﾟｰｼﾞ'!AO38</f>
        <v>0</v>
      </c>
      <c r="I153" s="590">
        <f t="shared" si="11"/>
        <v>0</v>
      </c>
      <c r="J153" s="589">
        <v>2026</v>
      </c>
      <c r="K153" s="12"/>
      <c r="L153" s="554" t="s">
        <v>450</v>
      </c>
      <c r="M153" s="554" t="s">
        <v>311</v>
      </c>
      <c r="N153" s="554">
        <v>120</v>
      </c>
    </row>
    <row r="154" spans="1:15">
      <c r="A154" s="501">
        <f>'1ﾍﾟｰｼﾞ'!$L$9</f>
        <v>0</v>
      </c>
      <c r="B154" s="587" t="s">
        <v>451</v>
      </c>
      <c r="C154" s="587" t="s">
        <v>2387</v>
      </c>
      <c r="D154" s="651">
        <f>'3ﾍﾟｰｼﾞ'!AK39</f>
        <v>0</v>
      </c>
      <c r="E154" s="651">
        <f>'3ﾍﾟｰｼﾞ'!AL39</f>
        <v>0</v>
      </c>
      <c r="F154" s="651">
        <f t="shared" si="13"/>
        <v>0</v>
      </c>
      <c r="G154" s="651">
        <f>'3ﾍﾟｰｼﾞ'!AN39</f>
        <v>0</v>
      </c>
      <c r="H154" s="651">
        <f>'3ﾍﾟｰｼﾞ'!AO39</f>
        <v>0</v>
      </c>
      <c r="I154" s="590">
        <f t="shared" si="11"/>
        <v>0</v>
      </c>
      <c r="J154" s="589">
        <v>2026</v>
      </c>
      <c r="K154" s="12"/>
      <c r="L154" s="554" t="s">
        <v>452</v>
      </c>
      <c r="M154" s="554" t="s">
        <v>454</v>
      </c>
      <c r="N154" s="554">
        <v>40</v>
      </c>
    </row>
    <row r="155" spans="1:15">
      <c r="A155" s="501">
        <f>'1ﾍﾟｰｼﾞ'!$L$9</f>
        <v>0</v>
      </c>
      <c r="B155" s="587" t="s">
        <v>451</v>
      </c>
      <c r="C155" s="587" t="s">
        <v>895</v>
      </c>
      <c r="D155" s="651">
        <f>'3ﾍﾟｰｼﾞ'!AK40</f>
        <v>0</v>
      </c>
      <c r="E155" s="651">
        <f>'3ﾍﾟｰｼﾞ'!AL40</f>
        <v>0</v>
      </c>
      <c r="F155" s="651">
        <f t="shared" si="13"/>
        <v>0</v>
      </c>
      <c r="G155" s="651">
        <f>'3ﾍﾟｰｼﾞ'!AN40</f>
        <v>0</v>
      </c>
      <c r="H155" s="651">
        <f>'3ﾍﾟｰｼﾞ'!AO40</f>
        <v>0</v>
      </c>
      <c r="I155" s="590">
        <f t="shared" si="11"/>
        <v>0</v>
      </c>
      <c r="J155" s="589">
        <v>2026</v>
      </c>
      <c r="K155" s="12"/>
      <c r="L155" s="554" t="s">
        <v>452</v>
      </c>
      <c r="M155" s="554" t="s">
        <v>455</v>
      </c>
      <c r="N155" s="554">
        <v>40</v>
      </c>
    </row>
    <row r="156" spans="1:15">
      <c r="A156" s="501">
        <f>'1ﾍﾟｰｼﾞ'!$L$9</f>
        <v>0</v>
      </c>
      <c r="B156" s="587" t="s">
        <v>451</v>
      </c>
      <c r="C156" s="587" t="s">
        <v>357</v>
      </c>
      <c r="D156" s="651">
        <f>'3ﾍﾟｰｼﾞ'!AK41</f>
        <v>0</v>
      </c>
      <c r="E156" s="651">
        <f>'3ﾍﾟｰｼﾞ'!AL41</f>
        <v>0</v>
      </c>
      <c r="F156" s="651">
        <f t="shared" si="13"/>
        <v>0</v>
      </c>
      <c r="G156" s="651">
        <f>'3ﾍﾟｰｼﾞ'!AN41</f>
        <v>0</v>
      </c>
      <c r="H156" s="651">
        <f>'3ﾍﾟｰｼﾞ'!AO41</f>
        <v>0</v>
      </c>
      <c r="I156" s="590">
        <f t="shared" si="11"/>
        <v>0</v>
      </c>
      <c r="J156" s="589">
        <v>2026</v>
      </c>
      <c r="K156" s="12"/>
      <c r="L156" s="554" t="s">
        <v>452</v>
      </c>
      <c r="M156" s="554" t="s">
        <v>453</v>
      </c>
      <c r="N156" s="554">
        <v>40</v>
      </c>
    </row>
    <row r="157" spans="1:15">
      <c r="A157" s="501">
        <f>'1ﾍﾟｰｼﾞ'!$L$9</f>
        <v>0</v>
      </c>
      <c r="B157" s="587" t="s">
        <v>456</v>
      </c>
      <c r="C157" s="587">
        <f>'3ﾍﾟｰｼﾞ'!AG56</f>
        <v>0</v>
      </c>
      <c r="D157" s="651">
        <f>'3ﾍﾟｰｼﾞ'!AK56</f>
        <v>0</v>
      </c>
      <c r="E157" s="651">
        <f>'3ﾍﾟｰｼﾞ'!AL56</f>
        <v>0</v>
      </c>
      <c r="F157" s="651">
        <f t="shared" si="13"/>
        <v>0</v>
      </c>
      <c r="G157" s="651">
        <f>'3ﾍﾟｰｼﾞ'!AN56</f>
        <v>0</v>
      </c>
      <c r="H157" s="651">
        <f>'3ﾍﾟｰｼﾞ'!AO56</f>
        <v>0</v>
      </c>
      <c r="I157" s="590">
        <f t="shared" si="11"/>
        <v>0</v>
      </c>
      <c r="J157" s="589">
        <v>2026</v>
      </c>
      <c r="K157" s="12"/>
      <c r="L157" s="503" t="s">
        <v>457</v>
      </c>
      <c r="M157" s="503"/>
      <c r="N157" s="503"/>
    </row>
    <row r="158" spans="1:15">
      <c r="A158" s="501">
        <f>'1ﾍﾟｰｼﾞ'!$L$9</f>
        <v>0</v>
      </c>
      <c r="B158" s="587" t="s">
        <v>456</v>
      </c>
      <c r="C158" s="587">
        <f>'3ﾍﾟｰｼﾞ'!AG57</f>
        <v>0</v>
      </c>
      <c r="D158" s="651">
        <f>'3ﾍﾟｰｼﾞ'!AK57</f>
        <v>0</v>
      </c>
      <c r="E158" s="651">
        <f>'3ﾍﾟｰｼﾞ'!AL57</f>
        <v>0</v>
      </c>
      <c r="F158" s="651">
        <f t="shared" si="13"/>
        <v>0</v>
      </c>
      <c r="G158" s="651">
        <f>'3ﾍﾟｰｼﾞ'!AN57</f>
        <v>0</v>
      </c>
      <c r="H158" s="651">
        <f>'3ﾍﾟｰｼﾞ'!AO57</f>
        <v>0</v>
      </c>
      <c r="I158" s="590">
        <f t="shared" si="11"/>
        <v>0</v>
      </c>
      <c r="J158" s="589">
        <v>2026</v>
      </c>
      <c r="K158" s="12"/>
      <c r="L158" s="503" t="s">
        <v>457</v>
      </c>
      <c r="M158" s="503"/>
      <c r="N158" s="503"/>
    </row>
    <row r="159" spans="1:15">
      <c r="A159" s="501">
        <f>'1ﾍﾟｰｼﾞ'!$L$9</f>
        <v>0</v>
      </c>
      <c r="B159" s="587" t="s">
        <v>456</v>
      </c>
      <c r="C159" s="587">
        <f>'3ﾍﾟｰｼﾞ'!AG58</f>
        <v>0</v>
      </c>
      <c r="D159" s="651">
        <f>'3ﾍﾟｰｼﾞ'!AK58</f>
        <v>0</v>
      </c>
      <c r="E159" s="651">
        <f>'3ﾍﾟｰｼﾞ'!AL58</f>
        <v>0</v>
      </c>
      <c r="F159" s="651">
        <f t="shared" si="13"/>
        <v>0</v>
      </c>
      <c r="G159" s="651">
        <f>'3ﾍﾟｰｼﾞ'!AN58</f>
        <v>0</v>
      </c>
      <c r="H159" s="651">
        <f>'3ﾍﾟｰｼﾞ'!AO58</f>
        <v>0</v>
      </c>
      <c r="I159" s="590">
        <f t="shared" si="11"/>
        <v>0</v>
      </c>
      <c r="J159" s="589">
        <v>2026</v>
      </c>
      <c r="K159" s="12"/>
      <c r="L159" s="503" t="s">
        <v>457</v>
      </c>
      <c r="M159" s="503" t="s">
        <v>292</v>
      </c>
      <c r="N159" s="503" t="s">
        <v>292</v>
      </c>
    </row>
    <row r="160" spans="1:15">
      <c r="A160" s="501">
        <f>'1ﾍﾟｰｼﾞ'!$L$9</f>
        <v>0</v>
      </c>
      <c r="B160" s="587" t="s">
        <v>456</v>
      </c>
      <c r="C160" s="587">
        <f>'3ﾍﾟｰｼﾞ'!AG59</f>
        <v>0</v>
      </c>
      <c r="D160" s="651">
        <f>'3ﾍﾟｰｼﾞ'!AK59</f>
        <v>0</v>
      </c>
      <c r="E160" s="651">
        <f>'3ﾍﾟｰｼﾞ'!AL59</f>
        <v>0</v>
      </c>
      <c r="F160" s="651">
        <f t="shared" si="13"/>
        <v>0</v>
      </c>
      <c r="G160" s="651">
        <f>'3ﾍﾟｰｼﾞ'!AN59</f>
        <v>0</v>
      </c>
      <c r="H160" s="651">
        <f>'3ﾍﾟｰｼﾞ'!AO59</f>
        <v>0</v>
      </c>
      <c r="I160" s="590">
        <f t="shared" si="11"/>
        <v>0</v>
      </c>
      <c r="J160" s="589">
        <v>2026</v>
      </c>
      <c r="K160" s="12"/>
      <c r="L160" s="503" t="s">
        <v>457</v>
      </c>
      <c r="M160" s="503"/>
      <c r="N160" s="503"/>
    </row>
    <row r="161" spans="1:14">
      <c r="A161" s="501">
        <f>'1ﾍﾟｰｼﾞ'!$L$9</f>
        <v>0</v>
      </c>
      <c r="B161" s="587" t="s">
        <v>456</v>
      </c>
      <c r="C161" s="587">
        <f>'3ﾍﾟｰｼﾞ'!AG60</f>
        <v>0</v>
      </c>
      <c r="D161" s="651">
        <f>'3ﾍﾟｰｼﾞ'!AK60</f>
        <v>0</v>
      </c>
      <c r="E161" s="651">
        <f>'3ﾍﾟｰｼﾞ'!AL60</f>
        <v>0</v>
      </c>
      <c r="F161" s="651">
        <f t="shared" si="13"/>
        <v>0</v>
      </c>
      <c r="G161" s="651">
        <f>'3ﾍﾟｰｼﾞ'!AN60</f>
        <v>0</v>
      </c>
      <c r="H161" s="651">
        <f>'3ﾍﾟｰｼﾞ'!AO60</f>
        <v>0</v>
      </c>
      <c r="I161" s="590">
        <f t="shared" si="11"/>
        <v>0</v>
      </c>
      <c r="J161" s="589">
        <v>2026</v>
      </c>
      <c r="K161" s="12"/>
      <c r="L161" s="503" t="s">
        <v>457</v>
      </c>
      <c r="M161" s="503"/>
      <c r="N161" s="503"/>
    </row>
    <row r="162" spans="1:14">
      <c r="A162" s="501">
        <f>'1ﾍﾟｰｼﾞ'!$L$9</f>
        <v>0</v>
      </c>
      <c r="B162" s="587" t="s">
        <v>357</v>
      </c>
      <c r="C162" s="587" t="s">
        <v>2379</v>
      </c>
      <c r="D162" s="651">
        <f>'4ﾍﾟｰｼﾞ'!T10</f>
        <v>0</v>
      </c>
      <c r="E162" s="651">
        <f>'4ﾍﾟｰｼﾞ'!U10</f>
        <v>0</v>
      </c>
      <c r="F162" s="651">
        <f t="shared" si="13"/>
        <v>0</v>
      </c>
      <c r="G162" s="651">
        <f>'4ﾍﾟｰｼﾞ'!W10</f>
        <v>0</v>
      </c>
      <c r="H162" s="651">
        <f>'4ﾍﾟｰｼﾞ'!X10</f>
        <v>0</v>
      </c>
      <c r="I162" s="590">
        <f t="shared" si="11"/>
        <v>0</v>
      </c>
      <c r="J162" s="589">
        <v>2026</v>
      </c>
      <c r="K162" s="13" t="s">
        <v>267</v>
      </c>
      <c r="L162" s="554" t="s">
        <v>458</v>
      </c>
      <c r="M162" s="554" t="s">
        <v>294</v>
      </c>
      <c r="N162" s="554">
        <v>20</v>
      </c>
    </row>
    <row r="163" spans="1:14">
      <c r="A163" s="501">
        <f>'1ﾍﾟｰｼﾞ'!$L$9</f>
        <v>0</v>
      </c>
      <c r="B163" s="587" t="s">
        <v>357</v>
      </c>
      <c r="C163" s="587" t="s">
        <v>389</v>
      </c>
      <c r="D163" s="651">
        <f>'4ﾍﾟｰｼﾞ'!T11</f>
        <v>0</v>
      </c>
      <c r="E163" s="651">
        <f>'4ﾍﾟｰｼﾞ'!U11</f>
        <v>0</v>
      </c>
      <c r="F163" s="651">
        <f t="shared" si="13"/>
        <v>0</v>
      </c>
      <c r="G163" s="651">
        <f>'4ﾍﾟｰｼﾞ'!W11</f>
        <v>0</v>
      </c>
      <c r="H163" s="651">
        <f>'4ﾍﾟｰｼﾞ'!X11</f>
        <v>0</v>
      </c>
      <c r="I163" s="590">
        <f t="shared" si="11"/>
        <v>0</v>
      </c>
      <c r="J163" s="589">
        <v>2026</v>
      </c>
      <c r="K163" s="14"/>
      <c r="L163" s="554" t="s">
        <v>458</v>
      </c>
      <c r="M163" s="554" t="s">
        <v>459</v>
      </c>
      <c r="N163" s="554">
        <v>10</v>
      </c>
    </row>
    <row r="164" spans="1:14">
      <c r="A164" s="501">
        <f>'1ﾍﾟｰｼﾞ'!$L$9</f>
        <v>0</v>
      </c>
      <c r="B164" s="593" t="s">
        <v>985</v>
      </c>
      <c r="C164" s="593" t="s">
        <v>986</v>
      </c>
      <c r="D164" s="651">
        <f>'4ﾍﾟｰｼﾞ'!T12</f>
        <v>0</v>
      </c>
      <c r="E164" s="651">
        <f>'4ﾍﾟｰｼﾞ'!U12</f>
        <v>0</v>
      </c>
      <c r="F164" s="651">
        <f t="shared" si="13"/>
        <v>0</v>
      </c>
      <c r="G164" s="651">
        <f>'4ﾍﾟｰｼﾞ'!W12</f>
        <v>0</v>
      </c>
      <c r="H164" s="651">
        <f>'4ﾍﾟｰｼﾞ'!X12</f>
        <v>0</v>
      </c>
      <c r="I164" s="590">
        <f t="shared" ref="I164:I223" si="15">G164+H164</f>
        <v>0</v>
      </c>
      <c r="J164" s="589">
        <v>2026</v>
      </c>
      <c r="K164" s="14"/>
      <c r="L164" s="554" t="s">
        <v>458</v>
      </c>
      <c r="M164" s="555" t="s">
        <v>2280</v>
      </c>
      <c r="N164" s="555">
        <v>10</v>
      </c>
    </row>
    <row r="165" spans="1:14">
      <c r="A165" s="501">
        <f>'1ﾍﾟｰｼﾞ'!$L$9</f>
        <v>0</v>
      </c>
      <c r="B165" s="587" t="s">
        <v>446</v>
      </c>
      <c r="C165" s="587" t="s">
        <v>1160</v>
      </c>
      <c r="D165" s="651">
        <f>'4ﾍﾟｰｼﾞ'!T13</f>
        <v>0</v>
      </c>
      <c r="E165" s="651">
        <f>'4ﾍﾟｰｼﾞ'!U13</f>
        <v>0</v>
      </c>
      <c r="F165" s="651">
        <f t="shared" si="13"/>
        <v>0</v>
      </c>
      <c r="G165" s="651">
        <f>'4ﾍﾟｰｼﾞ'!W13</f>
        <v>0</v>
      </c>
      <c r="H165" s="651">
        <f>'4ﾍﾟｰｼﾞ'!X13</f>
        <v>0</v>
      </c>
      <c r="I165" s="590">
        <f t="shared" si="15"/>
        <v>0</v>
      </c>
      <c r="J165" s="589">
        <v>2026</v>
      </c>
      <c r="K165" s="14"/>
      <c r="L165" s="554" t="s">
        <v>466</v>
      </c>
      <c r="M165" s="554" t="s">
        <v>2208</v>
      </c>
      <c r="N165" s="554">
        <v>60</v>
      </c>
    </row>
    <row r="166" spans="1:14">
      <c r="A166" s="501">
        <f>'1ﾍﾟｰｼﾞ'!$L$9</f>
        <v>0</v>
      </c>
      <c r="B166" s="587" t="s">
        <v>446</v>
      </c>
      <c r="C166" s="587" t="s">
        <v>984</v>
      </c>
      <c r="D166" s="651">
        <f>'4ﾍﾟｰｼﾞ'!T14</f>
        <v>0</v>
      </c>
      <c r="E166" s="651">
        <f>'4ﾍﾟｰｼﾞ'!U14</f>
        <v>0</v>
      </c>
      <c r="F166" s="651">
        <f t="shared" si="13"/>
        <v>0</v>
      </c>
      <c r="G166" s="651">
        <f>'4ﾍﾟｰｼﾞ'!W14</f>
        <v>0</v>
      </c>
      <c r="H166" s="651">
        <f>'4ﾍﾟｰｼﾞ'!X14</f>
        <v>0</v>
      </c>
      <c r="I166" s="590">
        <f t="shared" si="15"/>
        <v>0</v>
      </c>
      <c r="J166" s="589">
        <v>2026</v>
      </c>
      <c r="K166" s="14"/>
      <c r="L166" s="554" t="s">
        <v>466</v>
      </c>
      <c r="M166" s="554" t="s">
        <v>2288</v>
      </c>
      <c r="N166" s="554">
        <v>360</v>
      </c>
    </row>
    <row r="167" spans="1:14">
      <c r="A167" s="501">
        <f>'1ﾍﾟｰｼﾞ'!$L$9</f>
        <v>0</v>
      </c>
      <c r="B167" s="587" t="s">
        <v>299</v>
      </c>
      <c r="C167" s="587" t="s">
        <v>338</v>
      </c>
      <c r="D167" s="651">
        <f>'4ﾍﾟｰｼﾞ'!T15</f>
        <v>0</v>
      </c>
      <c r="E167" s="651">
        <f>'4ﾍﾟｰｼﾞ'!U15</f>
        <v>0</v>
      </c>
      <c r="F167" s="651">
        <f t="shared" si="13"/>
        <v>0</v>
      </c>
      <c r="G167" s="651">
        <f>'4ﾍﾟｰｼﾞ'!W15</f>
        <v>0</v>
      </c>
      <c r="H167" s="651">
        <f>'4ﾍﾟｰｼﾞ'!X15</f>
        <v>0</v>
      </c>
      <c r="I167" s="590">
        <f t="shared" si="15"/>
        <v>0</v>
      </c>
      <c r="J167" s="589">
        <v>2026</v>
      </c>
      <c r="K167" s="14"/>
      <c r="L167" s="554" t="s">
        <v>460</v>
      </c>
      <c r="M167" s="554" t="s">
        <v>1043</v>
      </c>
      <c r="N167" s="554">
        <v>90</v>
      </c>
    </row>
    <row r="168" spans="1:14">
      <c r="A168" s="501">
        <f>'1ﾍﾟｰｼﾞ'!$L$9</f>
        <v>0</v>
      </c>
      <c r="B168" s="587" t="s">
        <v>299</v>
      </c>
      <c r="C168" s="587" t="s">
        <v>1069</v>
      </c>
      <c r="D168" s="651">
        <f>'4ﾍﾟｰｼﾞ'!T16</f>
        <v>0</v>
      </c>
      <c r="E168" s="651">
        <f>'4ﾍﾟｰｼﾞ'!U16</f>
        <v>0</v>
      </c>
      <c r="F168" s="651">
        <f t="shared" si="13"/>
        <v>0</v>
      </c>
      <c r="G168" s="651">
        <f>'4ﾍﾟｰｼﾞ'!W16</f>
        <v>0</v>
      </c>
      <c r="H168" s="651">
        <f>'4ﾍﾟｰｼﾞ'!X16</f>
        <v>0</v>
      </c>
      <c r="I168" s="590">
        <f t="shared" si="15"/>
        <v>0</v>
      </c>
      <c r="J168" s="589">
        <v>2026</v>
      </c>
      <c r="K168" s="14"/>
      <c r="L168" s="554" t="s">
        <v>460</v>
      </c>
      <c r="M168" s="554" t="s">
        <v>1044</v>
      </c>
      <c r="N168" s="554"/>
    </row>
    <row r="169" spans="1:14">
      <c r="A169" s="501">
        <f>'1ﾍﾟｰｼﾞ'!$L$9</f>
        <v>0</v>
      </c>
      <c r="B169" s="587" t="s">
        <v>299</v>
      </c>
      <c r="C169" s="587" t="s">
        <v>889</v>
      </c>
      <c r="D169" s="651">
        <f>'4ﾍﾟｰｼﾞ'!T17</f>
        <v>0</v>
      </c>
      <c r="E169" s="651">
        <f>'4ﾍﾟｰｼﾞ'!U17</f>
        <v>0</v>
      </c>
      <c r="F169" s="651">
        <f t="shared" si="13"/>
        <v>0</v>
      </c>
      <c r="G169" s="651">
        <f>'4ﾍﾟｰｼﾞ'!W17</f>
        <v>0</v>
      </c>
      <c r="H169" s="651">
        <f>'4ﾍﾟｰｼﾞ'!X17</f>
        <v>0</v>
      </c>
      <c r="I169" s="590">
        <f t="shared" si="15"/>
        <v>0</v>
      </c>
      <c r="J169" s="589">
        <v>2026</v>
      </c>
      <c r="K169" s="14"/>
      <c r="L169" s="554" t="s">
        <v>460</v>
      </c>
      <c r="M169" s="554" t="s">
        <v>1045</v>
      </c>
      <c r="N169" s="554">
        <v>200</v>
      </c>
    </row>
    <row r="170" spans="1:14">
      <c r="A170" s="501">
        <f>'1ﾍﾟｰｼﾞ'!$L$9</f>
        <v>0</v>
      </c>
      <c r="B170" s="587" t="s">
        <v>299</v>
      </c>
      <c r="C170" s="587" t="s">
        <v>342</v>
      </c>
      <c r="D170" s="651">
        <f>'4ﾍﾟｰｼﾞ'!T18</f>
        <v>0</v>
      </c>
      <c r="E170" s="651">
        <f>'4ﾍﾟｰｼﾞ'!U18</f>
        <v>0</v>
      </c>
      <c r="F170" s="651">
        <f t="shared" si="13"/>
        <v>0</v>
      </c>
      <c r="G170" s="651">
        <f>'4ﾍﾟｰｼﾞ'!W18</f>
        <v>0</v>
      </c>
      <c r="H170" s="651">
        <f>'4ﾍﾟｰｼﾞ'!X18</f>
        <v>0</v>
      </c>
      <c r="I170" s="590">
        <f t="shared" si="15"/>
        <v>0</v>
      </c>
      <c r="J170" s="589">
        <v>2026</v>
      </c>
      <c r="K170" s="14"/>
      <c r="L170" s="554" t="s">
        <v>460</v>
      </c>
      <c r="M170" s="554" t="s">
        <v>1047</v>
      </c>
      <c r="N170" s="554">
        <v>100</v>
      </c>
    </row>
    <row r="171" spans="1:14">
      <c r="A171" s="501">
        <f>'1ﾍﾟｰｼﾞ'!$L$9</f>
        <v>0</v>
      </c>
      <c r="B171" s="587" t="s">
        <v>299</v>
      </c>
      <c r="C171" s="587" t="s">
        <v>343</v>
      </c>
      <c r="D171" s="651">
        <f>'4ﾍﾟｰｼﾞ'!T19</f>
        <v>0</v>
      </c>
      <c r="E171" s="651">
        <f>'4ﾍﾟｰｼﾞ'!U19</f>
        <v>0</v>
      </c>
      <c r="F171" s="651">
        <f t="shared" si="13"/>
        <v>0</v>
      </c>
      <c r="G171" s="651">
        <f>'4ﾍﾟｰｼﾞ'!W19</f>
        <v>0</v>
      </c>
      <c r="H171" s="651">
        <f>'4ﾍﾟｰｼﾞ'!X19</f>
        <v>0</v>
      </c>
      <c r="I171" s="590">
        <f t="shared" si="15"/>
        <v>0</v>
      </c>
      <c r="J171" s="589">
        <v>2026</v>
      </c>
      <c r="K171" s="14"/>
      <c r="L171" s="554" t="s">
        <v>460</v>
      </c>
      <c r="M171" s="554" t="s">
        <v>1049</v>
      </c>
      <c r="N171" s="554">
        <v>60</v>
      </c>
    </row>
    <row r="172" spans="1:14">
      <c r="A172" s="501">
        <f>'1ﾍﾟｰｼﾞ'!$L$9</f>
        <v>0</v>
      </c>
      <c r="B172" s="587" t="s">
        <v>2416</v>
      </c>
      <c r="C172" s="587" t="s">
        <v>2417</v>
      </c>
      <c r="D172" s="651">
        <f>'4ﾍﾟｰｼﾞ'!T20</f>
        <v>0</v>
      </c>
      <c r="E172" s="651">
        <f>'4ﾍﾟｰｼﾞ'!U20</f>
        <v>0</v>
      </c>
      <c r="F172" s="651">
        <f t="shared" si="13"/>
        <v>0</v>
      </c>
      <c r="G172" s="651">
        <f>'4ﾍﾟｰｼﾞ'!W20</f>
        <v>0</v>
      </c>
      <c r="H172" s="651">
        <f>'4ﾍﾟｰｼﾞ'!X20</f>
        <v>0</v>
      </c>
      <c r="I172" s="590">
        <f t="shared" si="15"/>
        <v>0</v>
      </c>
      <c r="J172" s="589">
        <v>2026</v>
      </c>
      <c r="K172" s="14"/>
      <c r="L172" s="554" t="s">
        <v>460</v>
      </c>
      <c r="M172" s="554" t="s">
        <v>1050</v>
      </c>
      <c r="N172" s="554">
        <v>130</v>
      </c>
    </row>
    <row r="173" spans="1:14">
      <c r="A173" s="501">
        <f>'1ﾍﾟｰｼﾞ'!$L$9</f>
        <v>0</v>
      </c>
      <c r="B173" s="587" t="s">
        <v>300</v>
      </c>
      <c r="C173" s="587" t="s">
        <v>293</v>
      </c>
      <c r="D173" s="651">
        <f>'4ﾍﾟｰｼﾞ'!T21</f>
        <v>0</v>
      </c>
      <c r="E173" s="651">
        <f>'4ﾍﾟｰｼﾞ'!U21</f>
        <v>0</v>
      </c>
      <c r="F173" s="651">
        <f t="shared" si="13"/>
        <v>0</v>
      </c>
      <c r="G173" s="651">
        <f>'4ﾍﾟｰｼﾞ'!W21</f>
        <v>0</v>
      </c>
      <c r="H173" s="651">
        <f>'4ﾍﾟｰｼﾞ'!X21</f>
        <v>0</v>
      </c>
      <c r="I173" s="590">
        <f t="shared" si="15"/>
        <v>0</v>
      </c>
      <c r="J173" s="589">
        <v>2026</v>
      </c>
      <c r="K173" s="14"/>
      <c r="L173" s="554" t="s">
        <v>461</v>
      </c>
      <c r="M173" s="554" t="s">
        <v>594</v>
      </c>
      <c r="N173" s="554">
        <v>240</v>
      </c>
    </row>
    <row r="174" spans="1:14">
      <c r="A174" s="501">
        <f>'1ﾍﾟｰｼﾞ'!$L$9</f>
        <v>0</v>
      </c>
      <c r="B174" s="587" t="s">
        <v>300</v>
      </c>
      <c r="C174" s="587" t="s">
        <v>295</v>
      </c>
      <c r="D174" s="651">
        <f>'4ﾍﾟｰｼﾞ'!T22</f>
        <v>0</v>
      </c>
      <c r="E174" s="651">
        <f>'4ﾍﾟｰｼﾞ'!U22</f>
        <v>0</v>
      </c>
      <c r="F174" s="651">
        <f t="shared" si="13"/>
        <v>0</v>
      </c>
      <c r="G174" s="651">
        <f>'4ﾍﾟｰｼﾞ'!W22</f>
        <v>0</v>
      </c>
      <c r="H174" s="651">
        <f>'4ﾍﾟｰｼﾞ'!X22</f>
        <v>0</v>
      </c>
      <c r="I174" s="590">
        <f t="shared" si="15"/>
        <v>0</v>
      </c>
      <c r="J174" s="589">
        <v>2026</v>
      </c>
      <c r="K174" s="14"/>
      <c r="L174" s="554" t="s">
        <v>461</v>
      </c>
      <c r="M174" s="554" t="s">
        <v>595</v>
      </c>
      <c r="N174" s="554">
        <v>70</v>
      </c>
    </row>
    <row r="175" spans="1:14">
      <c r="A175" s="501">
        <f>'1ﾍﾟｰｼﾞ'!$L$9</f>
        <v>0</v>
      </c>
      <c r="B175" s="587" t="s">
        <v>300</v>
      </c>
      <c r="C175" s="587" t="s">
        <v>296</v>
      </c>
      <c r="D175" s="651">
        <f>'4ﾍﾟｰｼﾞ'!T23</f>
        <v>0</v>
      </c>
      <c r="E175" s="651">
        <f>'4ﾍﾟｰｼﾞ'!U23</f>
        <v>0</v>
      </c>
      <c r="F175" s="651">
        <f t="shared" si="13"/>
        <v>0</v>
      </c>
      <c r="G175" s="651">
        <f>'4ﾍﾟｰｼﾞ'!W23</f>
        <v>0</v>
      </c>
      <c r="H175" s="651">
        <f>'4ﾍﾟｰｼﾞ'!X23</f>
        <v>0</v>
      </c>
      <c r="I175" s="590">
        <f t="shared" si="15"/>
        <v>0</v>
      </c>
      <c r="J175" s="589">
        <v>2026</v>
      </c>
      <c r="K175" s="14"/>
      <c r="L175" s="554" t="s">
        <v>461</v>
      </c>
      <c r="M175" s="554" t="s">
        <v>596</v>
      </c>
      <c r="N175" s="554">
        <v>210</v>
      </c>
    </row>
    <row r="176" spans="1:14">
      <c r="A176" s="501">
        <f>'1ﾍﾟｰｼﾞ'!$L$9</f>
        <v>0</v>
      </c>
      <c r="B176" s="587" t="s">
        <v>300</v>
      </c>
      <c r="C176" s="587" t="s">
        <v>308</v>
      </c>
      <c r="D176" s="651">
        <f>'4ﾍﾟｰｼﾞ'!T24</f>
        <v>0</v>
      </c>
      <c r="E176" s="651">
        <f>'4ﾍﾟｰｼﾞ'!U24</f>
        <v>0</v>
      </c>
      <c r="F176" s="651">
        <f t="shared" si="13"/>
        <v>0</v>
      </c>
      <c r="G176" s="651">
        <f>'4ﾍﾟｰｼﾞ'!W24</f>
        <v>0</v>
      </c>
      <c r="H176" s="651">
        <f>'4ﾍﾟｰｼﾞ'!X24</f>
        <v>0</v>
      </c>
      <c r="I176" s="590">
        <f t="shared" si="15"/>
        <v>0</v>
      </c>
      <c r="J176" s="589">
        <v>2026</v>
      </c>
      <c r="K176" s="14"/>
      <c r="L176" s="554" t="s">
        <v>461</v>
      </c>
      <c r="M176" s="554" t="s">
        <v>597</v>
      </c>
      <c r="N176" s="554">
        <v>160</v>
      </c>
    </row>
    <row r="177" spans="1:17">
      <c r="A177" s="501">
        <f>'1ﾍﾟｰｼﾞ'!$L$9</f>
        <v>0</v>
      </c>
      <c r="B177" s="587" t="s">
        <v>300</v>
      </c>
      <c r="C177" s="587" t="s">
        <v>1041</v>
      </c>
      <c r="D177" s="651">
        <f>'4ﾍﾟｰｼﾞ'!T25</f>
        <v>0</v>
      </c>
      <c r="E177" s="651">
        <f>'4ﾍﾟｰｼﾞ'!U25</f>
        <v>0</v>
      </c>
      <c r="F177" s="651">
        <f t="shared" si="13"/>
        <v>0</v>
      </c>
      <c r="G177" s="651">
        <f>'4ﾍﾟｰｼﾞ'!W25</f>
        <v>0</v>
      </c>
      <c r="H177" s="651">
        <f>'4ﾍﾟｰｼﾞ'!X25</f>
        <v>0</v>
      </c>
      <c r="I177" s="590">
        <f t="shared" si="15"/>
        <v>0</v>
      </c>
      <c r="J177" s="589">
        <v>2026</v>
      </c>
      <c r="K177" s="14"/>
      <c r="L177" s="554" t="s">
        <v>227</v>
      </c>
      <c r="M177" s="554" t="s">
        <v>971</v>
      </c>
      <c r="N177" s="554">
        <v>90</v>
      </c>
    </row>
    <row r="178" spans="1:17">
      <c r="A178" s="501">
        <f>'1ﾍﾟｰｼﾞ'!$L$9</f>
        <v>0</v>
      </c>
      <c r="B178" s="587" t="s">
        <v>300</v>
      </c>
      <c r="C178" s="587" t="s">
        <v>2207</v>
      </c>
      <c r="D178" s="651">
        <f>'4ﾍﾟｰｼﾞ'!T26</f>
        <v>0</v>
      </c>
      <c r="E178" s="651">
        <f>'4ﾍﾟｰｼﾞ'!U26</f>
        <v>0</v>
      </c>
      <c r="F178" s="651">
        <f t="shared" si="13"/>
        <v>0</v>
      </c>
      <c r="G178" s="651">
        <f>'4ﾍﾟｰｼﾞ'!W26</f>
        <v>0</v>
      </c>
      <c r="H178" s="651">
        <f>'4ﾍﾟｰｼﾞ'!X26</f>
        <v>0</v>
      </c>
      <c r="I178" s="590">
        <f t="shared" ref="I178" si="16">G178+H178</f>
        <v>0</v>
      </c>
      <c r="J178" s="589">
        <v>2026</v>
      </c>
      <c r="K178" s="14"/>
      <c r="L178" s="554" t="s">
        <v>227</v>
      </c>
      <c r="M178" s="554" t="s">
        <v>2206</v>
      </c>
      <c r="N178" s="554">
        <v>70</v>
      </c>
      <c r="O178" s="554"/>
      <c r="P178" s="554"/>
      <c r="Q178" s="554"/>
    </row>
    <row r="179" spans="1:17">
      <c r="A179" s="501">
        <f>'1ﾍﾟｰｼﾞ'!$L$9</f>
        <v>0</v>
      </c>
      <c r="B179" s="587" t="s">
        <v>300</v>
      </c>
      <c r="C179" s="587" t="s">
        <v>2501</v>
      </c>
      <c r="D179" s="653">
        <f>'4ﾍﾟｰｼﾞ'!T27</f>
        <v>0</v>
      </c>
      <c r="E179" s="653">
        <f>'4ﾍﾟｰｼﾞ'!U27</f>
        <v>0</v>
      </c>
      <c r="F179" s="653">
        <f t="shared" si="13"/>
        <v>0</v>
      </c>
      <c r="G179" s="653">
        <f>'4ﾍﾟｰｼﾞ'!W27</f>
        <v>0</v>
      </c>
      <c r="H179" s="653">
        <f>'4ﾍﾟｰｼﾞ'!X27</f>
        <v>0</v>
      </c>
      <c r="I179" s="590">
        <f t="shared" si="15"/>
        <v>0</v>
      </c>
      <c r="J179" s="589">
        <v>2026</v>
      </c>
      <c r="K179" s="14"/>
      <c r="L179" s="554" t="s">
        <v>227</v>
      </c>
      <c r="M179" s="554" t="s">
        <v>972</v>
      </c>
      <c r="N179" s="554">
        <v>160</v>
      </c>
    </row>
    <row r="180" spans="1:17">
      <c r="A180" s="501">
        <f>'1ﾍﾟｰｼﾞ'!$L$9</f>
        <v>0</v>
      </c>
      <c r="B180" s="587" t="s">
        <v>301</v>
      </c>
      <c r="C180" s="587" t="s">
        <v>463</v>
      </c>
      <c r="D180" s="651">
        <f>'4ﾍﾟｰｼﾞ'!T28</f>
        <v>0</v>
      </c>
      <c r="E180" s="651">
        <f>'4ﾍﾟｰｼﾞ'!U28</f>
        <v>0</v>
      </c>
      <c r="F180" s="651">
        <f t="shared" si="13"/>
        <v>0</v>
      </c>
      <c r="G180" s="651">
        <f>'4ﾍﾟｰｼﾞ'!W28</f>
        <v>0</v>
      </c>
      <c r="H180" s="651">
        <f>'4ﾍﾟｰｼﾞ'!X28</f>
        <v>0</v>
      </c>
      <c r="I180" s="590">
        <f t="shared" si="15"/>
        <v>0</v>
      </c>
      <c r="J180" s="589">
        <v>2026</v>
      </c>
      <c r="K180" s="14"/>
      <c r="L180" s="554" t="s">
        <v>462</v>
      </c>
      <c r="M180" s="554" t="s">
        <v>598</v>
      </c>
      <c r="N180" s="554">
        <v>48</v>
      </c>
    </row>
    <row r="181" spans="1:17">
      <c r="A181" s="501">
        <f>'1ﾍﾟｰｼﾞ'!$L$9</f>
        <v>0</v>
      </c>
      <c r="B181" s="587" t="s">
        <v>301</v>
      </c>
      <c r="C181" s="587" t="s">
        <v>599</v>
      </c>
      <c r="D181" s="651">
        <f>'4ﾍﾟｰｼﾞ'!T29</f>
        <v>0</v>
      </c>
      <c r="E181" s="651">
        <f>'4ﾍﾟｰｼﾞ'!U29</f>
        <v>0</v>
      </c>
      <c r="F181" s="651">
        <f t="shared" si="13"/>
        <v>0</v>
      </c>
      <c r="G181" s="651">
        <f>'4ﾍﾟｰｼﾞ'!W29</f>
        <v>0</v>
      </c>
      <c r="H181" s="651">
        <f>'4ﾍﾟｰｼﾞ'!X29</f>
        <v>0</v>
      </c>
      <c r="I181" s="590">
        <f t="shared" si="15"/>
        <v>0</v>
      </c>
      <c r="J181" s="589">
        <v>2026</v>
      </c>
      <c r="K181" s="14"/>
      <c r="L181" s="554" t="s">
        <v>462</v>
      </c>
      <c r="M181" s="554" t="s">
        <v>600</v>
      </c>
      <c r="N181" s="554">
        <v>84</v>
      </c>
    </row>
    <row r="182" spans="1:17">
      <c r="A182" s="501">
        <f>'1ﾍﾟｰｼﾞ'!$L$9</f>
        <v>0</v>
      </c>
      <c r="B182" s="587" t="s">
        <v>301</v>
      </c>
      <c r="C182" s="587" t="s">
        <v>464</v>
      </c>
      <c r="D182" s="651">
        <f>'4ﾍﾟｰｼﾞ'!T30</f>
        <v>0</v>
      </c>
      <c r="E182" s="651">
        <f>'4ﾍﾟｰｼﾞ'!U30</f>
        <v>0</v>
      </c>
      <c r="F182" s="651">
        <f t="shared" si="13"/>
        <v>0</v>
      </c>
      <c r="G182" s="651">
        <f>'4ﾍﾟｰｼﾞ'!W30</f>
        <v>0</v>
      </c>
      <c r="H182" s="651">
        <f>'4ﾍﾟｰｼﾞ'!X30</f>
        <v>0</v>
      </c>
      <c r="I182" s="590">
        <f t="shared" si="15"/>
        <v>0</v>
      </c>
      <c r="J182" s="589">
        <v>2026</v>
      </c>
      <c r="K182" s="14"/>
      <c r="L182" s="554" t="s">
        <v>462</v>
      </c>
      <c r="M182" s="554" t="s">
        <v>465</v>
      </c>
      <c r="N182" s="554">
        <v>108</v>
      </c>
    </row>
    <row r="183" spans="1:17">
      <c r="A183" s="501">
        <f>'1ﾍﾟｰｼﾞ'!$L$9</f>
        <v>0</v>
      </c>
      <c r="B183" s="587" t="s">
        <v>441</v>
      </c>
      <c r="C183" s="587" t="s">
        <v>2418</v>
      </c>
      <c r="D183" s="651">
        <f>'4ﾍﾟｰｼﾞ'!T31</f>
        <v>0</v>
      </c>
      <c r="E183" s="651">
        <f>'4ﾍﾟｰｼﾞ'!U31</f>
        <v>0</v>
      </c>
      <c r="F183" s="651">
        <f t="shared" si="13"/>
        <v>0</v>
      </c>
      <c r="G183" s="651">
        <f>'4ﾍﾟｰｼﾞ'!W31</f>
        <v>0</v>
      </c>
      <c r="H183" s="651">
        <f>'4ﾍﾟｰｼﾞ'!X31</f>
        <v>0</v>
      </c>
      <c r="I183" s="590">
        <f t="shared" si="15"/>
        <v>0</v>
      </c>
      <c r="J183" s="589">
        <v>2026</v>
      </c>
      <c r="K183" s="14"/>
      <c r="L183" s="554" t="s">
        <v>978</v>
      </c>
      <c r="M183" s="554" t="s">
        <v>172</v>
      </c>
      <c r="N183" s="554">
        <v>50</v>
      </c>
    </row>
    <row r="184" spans="1:17">
      <c r="A184" s="501">
        <f>'1ﾍﾟｰｼﾞ'!$L$9</f>
        <v>0</v>
      </c>
      <c r="B184" s="587" t="s">
        <v>441</v>
      </c>
      <c r="C184" s="587" t="s">
        <v>963</v>
      </c>
      <c r="D184" s="651">
        <f>'4ﾍﾟｰｼﾞ'!T32</f>
        <v>0</v>
      </c>
      <c r="E184" s="651">
        <f>'4ﾍﾟｰｼﾞ'!U32</f>
        <v>0</v>
      </c>
      <c r="F184" s="651">
        <f t="shared" si="13"/>
        <v>0</v>
      </c>
      <c r="G184" s="651">
        <f>'4ﾍﾟｰｼﾞ'!W32</f>
        <v>0</v>
      </c>
      <c r="H184" s="651">
        <f>'4ﾍﾟｰｼﾞ'!X32</f>
        <v>0</v>
      </c>
      <c r="I184" s="590">
        <f t="shared" si="15"/>
        <v>0</v>
      </c>
      <c r="J184" s="589">
        <v>2026</v>
      </c>
      <c r="K184" s="14"/>
      <c r="L184" s="554" t="s">
        <v>978</v>
      </c>
      <c r="M184" s="554" t="s">
        <v>171</v>
      </c>
      <c r="N184" s="554">
        <v>175</v>
      </c>
    </row>
    <row r="185" spans="1:17">
      <c r="A185" s="501">
        <f>'1ﾍﾟｰｼﾞ'!$L$9</f>
        <v>0</v>
      </c>
      <c r="B185" s="587" t="s">
        <v>441</v>
      </c>
      <c r="C185" s="587" t="s">
        <v>992</v>
      </c>
      <c r="D185" s="651">
        <f>'4ﾍﾟｰｼﾞ'!T33</f>
        <v>0</v>
      </c>
      <c r="E185" s="651">
        <f>'4ﾍﾟｰｼﾞ'!U33</f>
        <v>0</v>
      </c>
      <c r="F185" s="651">
        <f t="shared" si="13"/>
        <v>0</v>
      </c>
      <c r="G185" s="651">
        <f>'4ﾍﾟｰｼﾞ'!W33</f>
        <v>0</v>
      </c>
      <c r="H185" s="651">
        <f>'4ﾍﾟｰｼﾞ'!X33</f>
        <v>0</v>
      </c>
      <c r="I185" s="590">
        <f t="shared" si="15"/>
        <v>0</v>
      </c>
      <c r="J185" s="589">
        <v>2026</v>
      </c>
      <c r="K185" s="14"/>
      <c r="L185" s="554" t="s">
        <v>978</v>
      </c>
      <c r="M185" s="554" t="s">
        <v>959</v>
      </c>
      <c r="N185" s="554">
        <v>140</v>
      </c>
    </row>
    <row r="186" spans="1:17">
      <c r="A186" s="501">
        <f>'1ﾍﾟｰｼﾞ'!$L$9</f>
        <v>0</v>
      </c>
      <c r="B186" s="587" t="s">
        <v>359</v>
      </c>
      <c r="C186" s="587" t="s">
        <v>1055</v>
      </c>
      <c r="D186" s="651">
        <f>'4ﾍﾟｰｼﾞ'!T34</f>
        <v>0</v>
      </c>
      <c r="E186" s="651">
        <f>'4ﾍﾟｰｼﾞ'!U34</f>
        <v>0</v>
      </c>
      <c r="F186" s="651">
        <f t="shared" si="13"/>
        <v>0</v>
      </c>
      <c r="G186" s="651">
        <f>'4ﾍﾟｰｼﾞ'!W34</f>
        <v>0</v>
      </c>
      <c r="H186" s="651">
        <f>'4ﾍﾟｰｼﾞ'!X34</f>
        <v>0</v>
      </c>
      <c r="I186" s="590">
        <f t="shared" si="15"/>
        <v>0</v>
      </c>
      <c r="J186" s="589">
        <v>2026</v>
      </c>
      <c r="K186" s="14"/>
      <c r="L186" s="554" t="s">
        <v>467</v>
      </c>
      <c r="M186" s="554" t="s">
        <v>172</v>
      </c>
      <c r="N186" s="554">
        <v>60</v>
      </c>
    </row>
    <row r="187" spans="1:17">
      <c r="A187" s="501">
        <f>'1ﾍﾟｰｼﾞ'!$L$9</f>
        <v>0</v>
      </c>
      <c r="B187" s="587" t="s">
        <v>359</v>
      </c>
      <c r="C187" s="587" t="s">
        <v>1056</v>
      </c>
      <c r="D187" s="651">
        <f>'4ﾍﾟｰｼﾞ'!T35</f>
        <v>0</v>
      </c>
      <c r="E187" s="651">
        <f>'4ﾍﾟｰｼﾞ'!U35</f>
        <v>0</v>
      </c>
      <c r="F187" s="651">
        <f t="shared" si="13"/>
        <v>0</v>
      </c>
      <c r="G187" s="651">
        <f>'4ﾍﾟｰｼﾞ'!W35</f>
        <v>0</v>
      </c>
      <c r="H187" s="651">
        <f>'4ﾍﾟｰｼﾞ'!X35</f>
        <v>0</v>
      </c>
      <c r="I187" s="590">
        <f t="shared" si="15"/>
        <v>0</v>
      </c>
      <c r="J187" s="589">
        <v>2026</v>
      </c>
      <c r="K187" s="14"/>
      <c r="L187" s="554" t="s">
        <v>467</v>
      </c>
      <c r="M187" s="554" t="s">
        <v>1054</v>
      </c>
      <c r="N187" s="554">
        <v>80</v>
      </c>
    </row>
    <row r="188" spans="1:17">
      <c r="A188" s="501">
        <f>'1ﾍﾟｰｼﾞ'!$L$9</f>
        <v>0</v>
      </c>
      <c r="B188" s="587" t="s">
        <v>359</v>
      </c>
      <c r="C188" s="587" t="s">
        <v>984</v>
      </c>
      <c r="D188" s="651">
        <f>'4ﾍﾟｰｼﾞ'!T36</f>
        <v>0</v>
      </c>
      <c r="E188" s="651">
        <f>'4ﾍﾟｰｼﾞ'!U36</f>
        <v>0</v>
      </c>
      <c r="F188" s="651">
        <f t="shared" si="13"/>
        <v>0</v>
      </c>
      <c r="G188" s="651">
        <f>'4ﾍﾟｰｼﾞ'!W36</f>
        <v>0</v>
      </c>
      <c r="H188" s="651">
        <f>'4ﾍﾟｰｼﾞ'!X36</f>
        <v>0</v>
      </c>
      <c r="I188" s="590">
        <f t="shared" si="15"/>
        <v>0</v>
      </c>
      <c r="J188" s="589">
        <v>2026</v>
      </c>
      <c r="K188" s="14"/>
      <c r="L188" s="554" t="s">
        <v>467</v>
      </c>
      <c r="M188" s="554" t="s">
        <v>171</v>
      </c>
      <c r="N188" s="554">
        <v>130</v>
      </c>
    </row>
    <row r="189" spans="1:17">
      <c r="A189" s="501">
        <f>'1ﾍﾟｰｼﾞ'!$L$9</f>
        <v>0</v>
      </c>
      <c r="B189" s="587" t="s">
        <v>468</v>
      </c>
      <c r="C189" s="587" t="s">
        <v>2418</v>
      </c>
      <c r="D189" s="651">
        <f>'4ﾍﾟｰｼﾞ'!T37</f>
        <v>0</v>
      </c>
      <c r="E189" s="651">
        <f>'4ﾍﾟｰｼﾞ'!U37</f>
        <v>0</v>
      </c>
      <c r="F189" s="651">
        <f t="shared" si="13"/>
        <v>0</v>
      </c>
      <c r="G189" s="651">
        <f>'4ﾍﾟｰｼﾞ'!W37</f>
        <v>0</v>
      </c>
      <c r="H189" s="651">
        <f>'4ﾍﾟｰｼﾞ'!X37</f>
        <v>0</v>
      </c>
      <c r="I189" s="590">
        <f t="shared" si="15"/>
        <v>0</v>
      </c>
      <c r="J189" s="589">
        <v>2026</v>
      </c>
      <c r="K189" s="14"/>
      <c r="L189" s="554" t="s">
        <v>469</v>
      </c>
      <c r="M189" s="554" t="s">
        <v>172</v>
      </c>
      <c r="N189" s="554">
        <v>70</v>
      </c>
    </row>
    <row r="190" spans="1:17">
      <c r="A190" s="501">
        <f>'1ﾍﾟｰｼﾞ'!$L$9</f>
        <v>0</v>
      </c>
      <c r="B190" s="587" t="s">
        <v>468</v>
      </c>
      <c r="C190" s="587" t="s">
        <v>2282</v>
      </c>
      <c r="D190" s="651">
        <f>'4ﾍﾟｰｼﾞ'!T38</f>
        <v>0</v>
      </c>
      <c r="E190" s="651">
        <f>'4ﾍﾟｰｼﾞ'!U38</f>
        <v>0</v>
      </c>
      <c r="F190" s="651">
        <f t="shared" si="13"/>
        <v>0</v>
      </c>
      <c r="G190" s="651">
        <f>'4ﾍﾟｰｼﾞ'!W38</f>
        <v>0</v>
      </c>
      <c r="H190" s="651">
        <f>'4ﾍﾟｰｼﾞ'!X38</f>
        <v>0</v>
      </c>
      <c r="I190" s="590">
        <f t="shared" ref="I190" si="17">G190+H190</f>
        <v>0</v>
      </c>
      <c r="J190" s="589">
        <v>2026</v>
      </c>
      <c r="K190" s="14"/>
      <c r="L190" s="554" t="s">
        <v>469</v>
      </c>
      <c r="M190" s="554" t="s">
        <v>2274</v>
      </c>
      <c r="N190" s="554">
        <v>30</v>
      </c>
    </row>
    <row r="191" spans="1:17">
      <c r="A191" s="501">
        <f>'1ﾍﾟｰｼﾞ'!$L$9</f>
        <v>0</v>
      </c>
      <c r="B191" s="587" t="s">
        <v>468</v>
      </c>
      <c r="C191" s="587" t="s">
        <v>2419</v>
      </c>
      <c r="D191" s="651">
        <f>'4ﾍﾟｰｼﾞ'!T39</f>
        <v>0</v>
      </c>
      <c r="E191" s="651">
        <f>'4ﾍﾟｰｼﾞ'!U39</f>
        <v>0</v>
      </c>
      <c r="F191" s="651">
        <f t="shared" si="13"/>
        <v>0</v>
      </c>
      <c r="G191" s="651">
        <f>'4ﾍﾟｰｼﾞ'!W39</f>
        <v>0</v>
      </c>
      <c r="H191" s="651">
        <f>'4ﾍﾟｰｼﾞ'!X39</f>
        <v>0</v>
      </c>
      <c r="I191" s="590">
        <f t="shared" si="15"/>
        <v>0</v>
      </c>
      <c r="J191" s="589">
        <v>2026</v>
      </c>
      <c r="K191" s="14"/>
      <c r="L191" s="554" t="s">
        <v>469</v>
      </c>
      <c r="M191" s="554" t="s">
        <v>171</v>
      </c>
      <c r="N191" s="554">
        <v>70</v>
      </c>
    </row>
    <row r="192" spans="1:17">
      <c r="A192" s="501">
        <f>'1ﾍﾟｰｼﾞ'!$L$9</f>
        <v>0</v>
      </c>
      <c r="B192" s="587" t="s">
        <v>303</v>
      </c>
      <c r="C192" s="587" t="s">
        <v>2379</v>
      </c>
      <c r="D192" s="651">
        <f>'4ﾍﾟｰｼﾞ'!T41</f>
        <v>0</v>
      </c>
      <c r="E192" s="651">
        <f>'4ﾍﾟｰｼﾞ'!U41</f>
        <v>0</v>
      </c>
      <c r="F192" s="651">
        <f t="shared" si="13"/>
        <v>0</v>
      </c>
      <c r="G192" s="651">
        <f>'4ﾍﾟｰｼﾞ'!W41</f>
        <v>0</v>
      </c>
      <c r="H192" s="651">
        <f>'4ﾍﾟｰｼﾞ'!X41</f>
        <v>0</v>
      </c>
      <c r="I192" s="590">
        <f t="shared" si="15"/>
        <v>0</v>
      </c>
      <c r="J192" s="589">
        <v>2026</v>
      </c>
      <c r="K192" s="14"/>
      <c r="L192" s="554" t="s">
        <v>470</v>
      </c>
      <c r="M192" s="554" t="s">
        <v>90</v>
      </c>
      <c r="N192" s="554">
        <v>225</v>
      </c>
    </row>
    <row r="193" spans="1:14">
      <c r="A193" s="501">
        <f>'1ﾍﾟｰｼﾞ'!$L$9</f>
        <v>0</v>
      </c>
      <c r="B193" s="587" t="s">
        <v>305</v>
      </c>
      <c r="C193" s="587" t="s">
        <v>2418</v>
      </c>
      <c r="D193" s="651">
        <f>'4ﾍﾟｰｼﾞ'!T42</f>
        <v>0</v>
      </c>
      <c r="E193" s="651">
        <f>'4ﾍﾟｰｼﾞ'!U42</f>
        <v>0</v>
      </c>
      <c r="F193" s="651">
        <f t="shared" si="13"/>
        <v>0</v>
      </c>
      <c r="G193" s="651">
        <f>'4ﾍﾟｰｼﾞ'!W42</f>
        <v>0</v>
      </c>
      <c r="H193" s="651">
        <f>'4ﾍﾟｰｼﾞ'!X42</f>
        <v>0</v>
      </c>
      <c r="I193" s="590">
        <f t="shared" si="15"/>
        <v>0</v>
      </c>
      <c r="J193" s="589">
        <v>2026</v>
      </c>
      <c r="K193" s="14"/>
      <c r="L193" s="554" t="s">
        <v>606</v>
      </c>
      <c r="M193" s="554" t="s">
        <v>594</v>
      </c>
      <c r="N193" s="554">
        <v>30</v>
      </c>
    </row>
    <row r="194" spans="1:14">
      <c r="A194" s="501">
        <f>'1ﾍﾟｰｼﾞ'!$L$9</f>
        <v>0</v>
      </c>
      <c r="B194" s="587" t="s">
        <v>305</v>
      </c>
      <c r="C194" s="587" t="s">
        <v>2417</v>
      </c>
      <c r="D194" s="651">
        <f>'4ﾍﾟｰｼﾞ'!T43</f>
        <v>0</v>
      </c>
      <c r="E194" s="651">
        <f>'4ﾍﾟｰｼﾞ'!U43</f>
        <v>0</v>
      </c>
      <c r="F194" s="651">
        <f t="shared" si="13"/>
        <v>0</v>
      </c>
      <c r="G194" s="651">
        <f>'4ﾍﾟｰｼﾞ'!W43</f>
        <v>0</v>
      </c>
      <c r="H194" s="651">
        <f>'4ﾍﾟｰｼﾞ'!X43</f>
        <v>0</v>
      </c>
      <c r="I194" s="590">
        <f t="shared" si="15"/>
        <v>0</v>
      </c>
      <c r="J194" s="589">
        <v>2026</v>
      </c>
      <c r="K194" s="14"/>
      <c r="L194" s="554" t="s">
        <v>606</v>
      </c>
      <c r="M194" s="554" t="s">
        <v>1012</v>
      </c>
      <c r="N194" s="554">
        <v>90</v>
      </c>
    </row>
    <row r="195" spans="1:14">
      <c r="A195" s="501">
        <f>'1ﾍﾟｰｼﾞ'!$L$9</f>
        <v>0</v>
      </c>
      <c r="B195" s="593" t="s">
        <v>983</v>
      </c>
      <c r="C195" s="593" t="s">
        <v>984</v>
      </c>
      <c r="D195" s="651">
        <f>'4ﾍﾟｰｼﾞ'!T44</f>
        <v>0</v>
      </c>
      <c r="E195" s="651">
        <f>'4ﾍﾟｰｼﾞ'!U44</f>
        <v>0</v>
      </c>
      <c r="F195" s="651">
        <f t="shared" si="13"/>
        <v>0</v>
      </c>
      <c r="G195" s="651">
        <f>'4ﾍﾟｰｼﾞ'!W44</f>
        <v>0</v>
      </c>
      <c r="H195" s="651">
        <f>'4ﾍﾟｰｼﾞ'!X44</f>
        <v>0</v>
      </c>
      <c r="I195" s="590">
        <f t="shared" si="15"/>
        <v>0</v>
      </c>
      <c r="J195" s="589">
        <v>2026</v>
      </c>
      <c r="K195" s="14"/>
      <c r="L195" s="554" t="s">
        <v>606</v>
      </c>
      <c r="M195" s="555" t="s">
        <v>1013</v>
      </c>
      <c r="N195" s="554">
        <v>120</v>
      </c>
    </row>
    <row r="196" spans="1:14">
      <c r="A196" s="501">
        <f>'1ﾍﾟｰｼﾞ'!$L$9</f>
        <v>0</v>
      </c>
      <c r="B196" s="587" t="s">
        <v>367</v>
      </c>
      <c r="C196" s="587" t="s">
        <v>2379</v>
      </c>
      <c r="D196" s="651">
        <f>'4ﾍﾟｰｼﾞ'!T45</f>
        <v>0</v>
      </c>
      <c r="E196" s="651">
        <f>'4ﾍﾟｰｼﾞ'!U45</f>
        <v>0</v>
      </c>
      <c r="F196" s="651">
        <f t="shared" si="13"/>
        <v>0</v>
      </c>
      <c r="G196" s="651">
        <f>'4ﾍﾟｰｼﾞ'!W45</f>
        <v>0</v>
      </c>
      <c r="H196" s="651">
        <f>'4ﾍﾟｰｼﾞ'!X45</f>
        <v>0</v>
      </c>
      <c r="I196" s="590">
        <f t="shared" si="15"/>
        <v>0</v>
      </c>
      <c r="J196" s="589">
        <v>2026</v>
      </c>
      <c r="K196" s="14"/>
      <c r="L196" s="554" t="s">
        <v>471</v>
      </c>
      <c r="M196" s="554" t="s">
        <v>2502</v>
      </c>
      <c r="N196" s="554">
        <v>300</v>
      </c>
    </row>
    <row r="197" spans="1:14">
      <c r="A197" s="501">
        <f>'1ﾍﾟｰｼﾞ'!$L$9</f>
        <v>0</v>
      </c>
      <c r="B197" s="587" t="s">
        <v>367</v>
      </c>
      <c r="C197" s="587" t="s">
        <v>472</v>
      </c>
      <c r="D197" s="651">
        <f>'4ﾍﾟｰｼﾞ'!T46</f>
        <v>0</v>
      </c>
      <c r="E197" s="651">
        <f>'4ﾍﾟｰｼﾞ'!U46</f>
        <v>0</v>
      </c>
      <c r="F197" s="651">
        <f t="shared" si="13"/>
        <v>0</v>
      </c>
      <c r="G197" s="651">
        <f>'4ﾍﾟｰｼﾞ'!W46</f>
        <v>0</v>
      </c>
      <c r="H197" s="651">
        <f>'4ﾍﾟｰｼﾞ'!X46</f>
        <v>0</v>
      </c>
      <c r="I197" s="590">
        <f t="shared" si="15"/>
        <v>0</v>
      </c>
      <c r="J197" s="589">
        <v>2026</v>
      </c>
      <c r="K197" s="14"/>
      <c r="L197" s="554" t="s">
        <v>471</v>
      </c>
      <c r="M197" s="554" t="s">
        <v>473</v>
      </c>
      <c r="N197" s="554">
        <v>30</v>
      </c>
    </row>
    <row r="198" spans="1:14">
      <c r="A198" s="501">
        <f>'1ﾍﾟｰｼﾞ'!$L$9</f>
        <v>0</v>
      </c>
      <c r="B198" s="587" t="s">
        <v>474</v>
      </c>
      <c r="C198" s="587" t="s">
        <v>2382</v>
      </c>
      <c r="D198" s="651">
        <f>'4ﾍﾟｰｼﾞ'!T47</f>
        <v>0</v>
      </c>
      <c r="E198" s="651">
        <f>'4ﾍﾟｰｼﾞ'!U47</f>
        <v>0</v>
      </c>
      <c r="F198" s="651">
        <f t="shared" ref="F198:F259" si="18">D198+E198</f>
        <v>0</v>
      </c>
      <c r="G198" s="651">
        <f>'4ﾍﾟｰｼﾞ'!W47</f>
        <v>0</v>
      </c>
      <c r="H198" s="651">
        <f>'4ﾍﾟｰｼﾞ'!X47</f>
        <v>0</v>
      </c>
      <c r="I198" s="590">
        <f t="shared" si="15"/>
        <v>0</v>
      </c>
      <c r="J198" s="589">
        <v>2026</v>
      </c>
      <c r="K198" s="14"/>
      <c r="L198" s="554" t="s">
        <v>475</v>
      </c>
      <c r="M198" s="554" t="s">
        <v>90</v>
      </c>
      <c r="N198" s="554">
        <v>70</v>
      </c>
    </row>
    <row r="199" spans="1:14">
      <c r="A199" s="501">
        <f>'1ﾍﾟｰｼﾞ'!$L$9</f>
        <v>0</v>
      </c>
      <c r="B199" s="587" t="s">
        <v>474</v>
      </c>
      <c r="C199" s="587" t="s">
        <v>887</v>
      </c>
      <c r="D199" s="651">
        <f>'4ﾍﾟｰｼﾞ'!T48</f>
        <v>0</v>
      </c>
      <c r="E199" s="651">
        <f>'4ﾍﾟｰｼﾞ'!U48</f>
        <v>0</v>
      </c>
      <c r="F199" s="651">
        <f t="shared" si="18"/>
        <v>0</v>
      </c>
      <c r="G199" s="651">
        <f>'4ﾍﾟｰｼﾞ'!W48</f>
        <v>0</v>
      </c>
      <c r="H199" s="651">
        <f>'4ﾍﾟｰｼﾞ'!X48</f>
        <v>0</v>
      </c>
      <c r="I199" s="590">
        <f t="shared" si="15"/>
        <v>0</v>
      </c>
      <c r="J199" s="589">
        <v>2026</v>
      </c>
      <c r="K199" s="14"/>
      <c r="L199" s="554" t="s">
        <v>475</v>
      </c>
      <c r="M199" s="554" t="s">
        <v>1066</v>
      </c>
      <c r="N199" s="554">
        <v>120</v>
      </c>
    </row>
    <row r="200" spans="1:14">
      <c r="A200" s="501">
        <f>'1ﾍﾟｰｼﾞ'!$L$9</f>
        <v>0</v>
      </c>
      <c r="B200" s="587" t="s">
        <v>474</v>
      </c>
      <c r="C200" s="587" t="s">
        <v>891</v>
      </c>
      <c r="D200" s="651">
        <f>'4ﾍﾟｰｼﾞ'!T49</f>
        <v>0</v>
      </c>
      <c r="E200" s="651">
        <f>'4ﾍﾟｰｼﾞ'!U49</f>
        <v>0</v>
      </c>
      <c r="F200" s="651">
        <f t="shared" si="18"/>
        <v>0</v>
      </c>
      <c r="G200" s="651">
        <f>'4ﾍﾟｰｼﾞ'!W49</f>
        <v>0</v>
      </c>
      <c r="H200" s="651">
        <f>'4ﾍﾟｰｼﾞ'!X49</f>
        <v>0</v>
      </c>
      <c r="I200" s="590">
        <f t="shared" si="15"/>
        <v>0</v>
      </c>
      <c r="J200" s="589">
        <v>2026</v>
      </c>
      <c r="K200" s="14"/>
      <c r="L200" s="554" t="s">
        <v>475</v>
      </c>
      <c r="M200" s="554" t="s">
        <v>1065</v>
      </c>
      <c r="N200" s="554">
        <v>35</v>
      </c>
    </row>
    <row r="201" spans="1:14">
      <c r="A201" s="501">
        <f>'1ﾍﾟｰｼﾞ'!$L$9</f>
        <v>0</v>
      </c>
      <c r="B201" s="587" t="s">
        <v>885</v>
      </c>
      <c r="C201" s="587" t="s">
        <v>886</v>
      </c>
      <c r="D201" s="651">
        <f>'4ﾍﾟｰｼﾞ'!T50</f>
        <v>0</v>
      </c>
      <c r="E201" s="651">
        <f>'4ﾍﾟｰｼﾞ'!U50</f>
        <v>0</v>
      </c>
      <c r="F201" s="651">
        <f t="shared" si="18"/>
        <v>0</v>
      </c>
      <c r="G201" s="651">
        <f>'4ﾍﾟｰｼﾞ'!W50</f>
        <v>0</v>
      </c>
      <c r="H201" s="651">
        <f>'4ﾍﾟｰｼﾞ'!X50</f>
        <v>0</v>
      </c>
      <c r="I201" s="590">
        <f t="shared" si="15"/>
        <v>0</v>
      </c>
      <c r="J201" s="589">
        <v>2026</v>
      </c>
      <c r="K201" s="14"/>
      <c r="L201" s="554" t="s">
        <v>475</v>
      </c>
      <c r="M201" s="554" t="s">
        <v>1064</v>
      </c>
      <c r="N201" s="554">
        <v>105</v>
      </c>
    </row>
    <row r="202" spans="1:14">
      <c r="A202" s="501">
        <f>'1ﾍﾟｰｼﾞ'!$L$9</f>
        <v>0</v>
      </c>
      <c r="B202" s="587" t="s">
        <v>306</v>
      </c>
      <c r="C202" s="587" t="s">
        <v>888</v>
      </c>
      <c r="D202" s="651">
        <f>'4ﾍﾟｰｼﾞ'!T51</f>
        <v>0</v>
      </c>
      <c r="E202" s="651">
        <f>'4ﾍﾟｰｼﾞ'!U51</f>
        <v>0</v>
      </c>
      <c r="F202" s="651">
        <f t="shared" si="18"/>
        <v>0</v>
      </c>
      <c r="G202" s="651">
        <f>'4ﾍﾟｰｼﾞ'!W51</f>
        <v>0</v>
      </c>
      <c r="H202" s="651">
        <f>'4ﾍﾟｰｼﾞ'!X51</f>
        <v>0</v>
      </c>
      <c r="I202" s="590">
        <f t="shared" si="15"/>
        <v>0</v>
      </c>
      <c r="J202" s="589">
        <v>2026</v>
      </c>
      <c r="K202" s="14"/>
      <c r="L202" s="554" t="s">
        <v>476</v>
      </c>
      <c r="M202" s="554" t="s">
        <v>950</v>
      </c>
      <c r="N202" s="554">
        <v>135</v>
      </c>
    </row>
    <row r="203" spans="1:14">
      <c r="A203" s="501">
        <f>'1ﾍﾟｰｼﾞ'!$L$9</f>
        <v>0</v>
      </c>
      <c r="B203" s="587" t="s">
        <v>306</v>
      </c>
      <c r="C203" s="587" t="s">
        <v>2391</v>
      </c>
      <c r="D203" s="651">
        <f>'4ﾍﾟｰｼﾞ'!T52</f>
        <v>0</v>
      </c>
      <c r="E203" s="651">
        <f>'4ﾍﾟｰｼﾞ'!U52</f>
        <v>0</v>
      </c>
      <c r="F203" s="651">
        <f t="shared" si="18"/>
        <v>0</v>
      </c>
      <c r="G203" s="651">
        <f>'4ﾍﾟｰｼﾞ'!W52</f>
        <v>0</v>
      </c>
      <c r="H203" s="651">
        <f>'4ﾍﾟｰｼﾞ'!X52</f>
        <v>0</v>
      </c>
      <c r="I203" s="590">
        <f t="shared" si="15"/>
        <v>0</v>
      </c>
      <c r="J203" s="589">
        <v>2026</v>
      </c>
      <c r="K203" s="14"/>
      <c r="L203" s="554" t="s">
        <v>476</v>
      </c>
      <c r="M203" s="554" t="s">
        <v>2275</v>
      </c>
      <c r="N203" s="554">
        <v>280</v>
      </c>
    </row>
    <row r="204" spans="1:14">
      <c r="A204" s="501">
        <f>'1ﾍﾟｰｼﾞ'!$L$9</f>
        <v>0</v>
      </c>
      <c r="B204" s="587" t="s">
        <v>306</v>
      </c>
      <c r="C204" s="587" t="s">
        <v>2420</v>
      </c>
      <c r="D204" s="651">
        <f>'4ﾍﾟｰｼﾞ'!T53</f>
        <v>0</v>
      </c>
      <c r="E204" s="651">
        <f>'4ﾍﾟｰｼﾞ'!U53</f>
        <v>0</v>
      </c>
      <c r="F204" s="651">
        <f t="shared" si="18"/>
        <v>0</v>
      </c>
      <c r="G204" s="651">
        <f>'4ﾍﾟｰｼﾞ'!W53</f>
        <v>0</v>
      </c>
      <c r="H204" s="651">
        <f>'4ﾍﾟｰｼﾞ'!X53</f>
        <v>0</v>
      </c>
      <c r="I204" s="590">
        <f t="shared" ref="I204" si="19">G204+H204</f>
        <v>0</v>
      </c>
      <c r="J204" s="589">
        <v>2026</v>
      </c>
      <c r="K204" s="14"/>
      <c r="L204" s="554" t="s">
        <v>476</v>
      </c>
      <c r="M204" s="554" t="s">
        <v>2482</v>
      </c>
      <c r="N204" s="554">
        <v>245</v>
      </c>
    </row>
    <row r="205" spans="1:14">
      <c r="A205" s="501">
        <f>'1ﾍﾟｰｼﾞ'!$L$9</f>
        <v>0</v>
      </c>
      <c r="B205" s="587" t="s">
        <v>412</v>
      </c>
      <c r="C205" s="587" t="s">
        <v>1060</v>
      </c>
      <c r="D205" s="651">
        <f>'4ﾍﾟｰｼﾞ'!T55</f>
        <v>0</v>
      </c>
      <c r="E205" s="651">
        <f>'4ﾍﾟｰｼﾞ'!U55</f>
        <v>0</v>
      </c>
      <c r="F205" s="651">
        <f t="shared" si="18"/>
        <v>0</v>
      </c>
      <c r="G205" s="651">
        <f>'4ﾍﾟｰｼﾞ'!W55</f>
        <v>0</v>
      </c>
      <c r="H205" s="651">
        <f>'4ﾍﾟｰｼﾞ'!X55</f>
        <v>0</v>
      </c>
      <c r="I205" s="590">
        <f t="shared" si="15"/>
        <v>0</v>
      </c>
      <c r="J205" s="589">
        <v>2026</v>
      </c>
      <c r="K205" s="14"/>
      <c r="L205" s="554" t="s">
        <v>477</v>
      </c>
      <c r="M205" s="554" t="s">
        <v>1057</v>
      </c>
      <c r="N205" s="554">
        <v>40</v>
      </c>
    </row>
    <row r="206" spans="1:14">
      <c r="A206" s="501">
        <f>'1ﾍﾟｰｼﾞ'!$L$9</f>
        <v>0</v>
      </c>
      <c r="B206" s="587" t="s">
        <v>412</v>
      </c>
      <c r="C206" s="587" t="s">
        <v>1061</v>
      </c>
      <c r="D206" s="651">
        <f>'4ﾍﾟｰｼﾞ'!T56</f>
        <v>0</v>
      </c>
      <c r="E206" s="651">
        <f>'4ﾍﾟｰｼﾞ'!U56</f>
        <v>0</v>
      </c>
      <c r="F206" s="651">
        <f t="shared" si="18"/>
        <v>0</v>
      </c>
      <c r="G206" s="651">
        <f>'4ﾍﾟｰｼﾞ'!W56</f>
        <v>0</v>
      </c>
      <c r="H206" s="651">
        <f>'4ﾍﾟｰｼﾞ'!X56</f>
        <v>0</v>
      </c>
      <c r="I206" s="590">
        <f t="shared" si="15"/>
        <v>0</v>
      </c>
      <c r="J206" s="589">
        <v>2026</v>
      </c>
      <c r="K206" s="14"/>
      <c r="L206" s="554" t="s">
        <v>477</v>
      </c>
      <c r="M206" s="554" t="s">
        <v>1015</v>
      </c>
      <c r="N206" s="554">
        <v>40</v>
      </c>
    </row>
    <row r="207" spans="1:14">
      <c r="A207" s="501">
        <f>'1ﾍﾟｰｼﾞ'!$L$9</f>
        <v>0</v>
      </c>
      <c r="B207" s="587" t="s">
        <v>412</v>
      </c>
      <c r="C207" s="587" t="s">
        <v>1062</v>
      </c>
      <c r="D207" s="651">
        <f>'4ﾍﾟｰｼﾞ'!T57</f>
        <v>0</v>
      </c>
      <c r="E207" s="651">
        <f>'4ﾍﾟｰｼﾞ'!U57</f>
        <v>0</v>
      </c>
      <c r="F207" s="651">
        <f t="shared" si="18"/>
        <v>0</v>
      </c>
      <c r="G207" s="651">
        <f>'4ﾍﾟｰｼﾞ'!W57</f>
        <v>0</v>
      </c>
      <c r="H207" s="651">
        <f>'4ﾍﾟｰｼﾞ'!X57</f>
        <v>0</v>
      </c>
      <c r="I207" s="590">
        <f t="shared" si="15"/>
        <v>0</v>
      </c>
      <c r="J207" s="589">
        <v>2026</v>
      </c>
      <c r="K207" s="14"/>
      <c r="L207" s="554" t="s">
        <v>477</v>
      </c>
      <c r="M207" s="554" t="s">
        <v>1059</v>
      </c>
      <c r="N207" s="554">
        <v>150</v>
      </c>
    </row>
    <row r="208" spans="1:14">
      <c r="A208" s="501">
        <f>'1ﾍﾟｰｼﾞ'!$L$9</f>
        <v>0</v>
      </c>
      <c r="B208" s="587" t="s">
        <v>412</v>
      </c>
      <c r="C208" s="587" t="s">
        <v>2282</v>
      </c>
      <c r="D208" s="651">
        <f>'4ﾍﾟｰｼﾞ'!T58</f>
        <v>0</v>
      </c>
      <c r="E208" s="651">
        <f>'4ﾍﾟｰｼﾞ'!U58</f>
        <v>0</v>
      </c>
      <c r="F208" s="651">
        <f t="shared" si="18"/>
        <v>0</v>
      </c>
      <c r="G208" s="651">
        <f>'4ﾍﾟｰｼﾞ'!W58</f>
        <v>0</v>
      </c>
      <c r="H208" s="651">
        <f>'4ﾍﾟｰｼﾞ'!X58</f>
        <v>0</v>
      </c>
      <c r="I208" s="590">
        <f t="shared" ref="I208" si="20">G208+H208</f>
        <v>0</v>
      </c>
      <c r="J208" s="589">
        <v>2026</v>
      </c>
      <c r="K208" s="14"/>
      <c r="L208" s="554" t="s">
        <v>477</v>
      </c>
      <c r="M208" s="554" t="s">
        <v>2273</v>
      </c>
      <c r="N208" s="554">
        <v>40</v>
      </c>
    </row>
    <row r="209" spans="1:14">
      <c r="A209" s="501">
        <f>'1ﾍﾟｰｼﾞ'!$L$9</f>
        <v>0</v>
      </c>
      <c r="B209" s="587" t="s">
        <v>412</v>
      </c>
      <c r="C209" s="587" t="s">
        <v>635</v>
      </c>
      <c r="D209" s="651">
        <f>'4ﾍﾟｰｼﾞ'!T59</f>
        <v>0</v>
      </c>
      <c r="E209" s="651">
        <f>'4ﾍﾟｰｼﾞ'!U59</f>
        <v>0</v>
      </c>
      <c r="F209" s="651">
        <f t="shared" si="18"/>
        <v>0</v>
      </c>
      <c r="G209" s="651">
        <f>'4ﾍﾟｰｼﾞ'!W59</f>
        <v>0</v>
      </c>
      <c r="H209" s="651">
        <f>'4ﾍﾟｰｼﾞ'!X59</f>
        <v>0</v>
      </c>
      <c r="I209" s="590">
        <f t="shared" si="15"/>
        <v>0</v>
      </c>
      <c r="J209" s="589">
        <v>2026</v>
      </c>
      <c r="K209" s="14"/>
      <c r="L209" s="554" t="s">
        <v>477</v>
      </c>
      <c r="M209" s="554" t="s">
        <v>2503</v>
      </c>
      <c r="N209" s="554">
        <v>60</v>
      </c>
    </row>
    <row r="210" spans="1:14">
      <c r="A210" s="501">
        <f>'1ﾍﾟｰｼﾞ'!$L$9</f>
        <v>0</v>
      </c>
      <c r="B210" s="587" t="s">
        <v>412</v>
      </c>
      <c r="C210" s="587" t="s">
        <v>960</v>
      </c>
      <c r="D210" s="651">
        <f>'4ﾍﾟｰｼﾞ'!T60</f>
        <v>0</v>
      </c>
      <c r="E210" s="651">
        <f>'4ﾍﾟｰｼﾞ'!U60</f>
        <v>0</v>
      </c>
      <c r="F210" s="651">
        <f t="shared" si="18"/>
        <v>0</v>
      </c>
      <c r="G210" s="651">
        <f>'4ﾍﾟｰｼﾞ'!W60</f>
        <v>0</v>
      </c>
      <c r="H210" s="651">
        <f>'4ﾍﾟｰｼﾞ'!X60</f>
        <v>0</v>
      </c>
      <c r="I210" s="590">
        <f t="shared" si="15"/>
        <v>0</v>
      </c>
      <c r="J210" s="589">
        <v>2026</v>
      </c>
      <c r="K210" s="14"/>
      <c r="L210" s="554" t="s">
        <v>962</v>
      </c>
      <c r="M210" s="554" t="s">
        <v>958</v>
      </c>
      <c r="N210" s="554">
        <v>60</v>
      </c>
    </row>
    <row r="211" spans="1:14">
      <c r="A211" s="501">
        <f>'1ﾍﾟｰｼﾞ'!$L$9</f>
        <v>0</v>
      </c>
      <c r="B211" s="587" t="s">
        <v>478</v>
      </c>
      <c r="C211" s="587" t="s">
        <v>293</v>
      </c>
      <c r="D211" s="651">
        <f>'4ﾍﾟｰｼﾞ'!T61</f>
        <v>0</v>
      </c>
      <c r="E211" s="651">
        <f>'4ﾍﾟｰｼﾞ'!U61</f>
        <v>0</v>
      </c>
      <c r="F211" s="651">
        <f t="shared" si="18"/>
        <v>0</v>
      </c>
      <c r="G211" s="651">
        <f>'4ﾍﾟｰｼﾞ'!W61</f>
        <v>0</v>
      </c>
      <c r="H211" s="651">
        <f>'4ﾍﾟｰｼﾞ'!X61</f>
        <v>0</v>
      </c>
      <c r="I211" s="590">
        <f t="shared" si="15"/>
        <v>0</v>
      </c>
      <c r="J211" s="589">
        <v>2026</v>
      </c>
      <c r="K211" s="14"/>
      <c r="L211" s="554" t="s">
        <v>479</v>
      </c>
      <c r="M211" s="554" t="s">
        <v>2504</v>
      </c>
      <c r="N211" s="554">
        <v>80</v>
      </c>
    </row>
    <row r="212" spans="1:14">
      <c r="A212" s="501">
        <f>'1ﾍﾟｰｼﾞ'!$L$9</f>
        <v>0</v>
      </c>
      <c r="B212" s="587" t="s">
        <v>607</v>
      </c>
      <c r="C212" s="587" t="s">
        <v>2421</v>
      </c>
      <c r="D212" s="651">
        <f>'4ﾍﾟｰｼﾞ'!T62</f>
        <v>0</v>
      </c>
      <c r="E212" s="651">
        <f>'4ﾍﾟｰｼﾞ'!U62</f>
        <v>0</v>
      </c>
      <c r="F212" s="651">
        <f t="shared" si="18"/>
        <v>0</v>
      </c>
      <c r="G212" s="651">
        <f>'4ﾍﾟｰｼﾞ'!W62</f>
        <v>0</v>
      </c>
      <c r="H212" s="651">
        <f>'4ﾍﾟｰｼﾞ'!X62</f>
        <v>0</v>
      </c>
      <c r="I212" s="590">
        <f t="shared" ref="I212" si="21">G212+H212</f>
        <v>0</v>
      </c>
      <c r="J212" s="589">
        <v>2026</v>
      </c>
      <c r="K212" s="14"/>
      <c r="L212" s="554" t="s">
        <v>479</v>
      </c>
      <c r="M212" s="554" t="s">
        <v>2486</v>
      </c>
      <c r="N212" s="554">
        <v>75</v>
      </c>
    </row>
    <row r="213" spans="1:14">
      <c r="A213" s="501">
        <f>'1ﾍﾟｰｼﾞ'!$L$9</f>
        <v>0</v>
      </c>
      <c r="B213" s="587" t="s">
        <v>480</v>
      </c>
      <c r="C213" s="587" t="s">
        <v>322</v>
      </c>
      <c r="D213" s="651">
        <f>'4ﾍﾟｰｼﾞ'!T63</f>
        <v>0</v>
      </c>
      <c r="E213" s="651">
        <f>'4ﾍﾟｰｼﾞ'!U63</f>
        <v>0</v>
      </c>
      <c r="F213" s="651">
        <f t="shared" si="18"/>
        <v>0</v>
      </c>
      <c r="G213" s="651">
        <f>'4ﾍﾟｰｼﾞ'!W63</f>
        <v>0</v>
      </c>
      <c r="H213" s="651">
        <f>'4ﾍﾟｰｼﾞ'!X63</f>
        <v>0</v>
      </c>
      <c r="I213" s="590">
        <f t="shared" si="15"/>
        <v>0</v>
      </c>
      <c r="J213" s="589">
        <v>2026</v>
      </c>
      <c r="K213" s="14"/>
      <c r="L213" s="554" t="s">
        <v>481</v>
      </c>
      <c r="M213" s="554" t="s">
        <v>2428</v>
      </c>
      <c r="N213" s="554">
        <v>280</v>
      </c>
    </row>
    <row r="214" spans="1:14">
      <c r="A214" s="501">
        <f>'1ﾍﾟｰｼﾞ'!$L$9</f>
        <v>0</v>
      </c>
      <c r="B214" s="587" t="s">
        <v>480</v>
      </c>
      <c r="C214" s="587">
        <v>404</v>
      </c>
      <c r="D214" s="651">
        <f>'4ﾍﾟｰｼﾞ'!T64</f>
        <v>0</v>
      </c>
      <c r="E214" s="651">
        <f>'4ﾍﾟｰｼﾞ'!U64</f>
        <v>0</v>
      </c>
      <c r="F214" s="651">
        <f t="shared" si="18"/>
        <v>0</v>
      </c>
      <c r="G214" s="651">
        <f>'4ﾍﾟｰｼﾞ'!W64</f>
        <v>0</v>
      </c>
      <c r="H214" s="651">
        <f>'4ﾍﾟｰｼﾞ'!X64</f>
        <v>0</v>
      </c>
      <c r="I214" s="590">
        <f t="shared" si="15"/>
        <v>0</v>
      </c>
      <c r="J214" s="589">
        <v>2026</v>
      </c>
      <c r="K214" s="14"/>
      <c r="L214" s="554" t="s">
        <v>481</v>
      </c>
      <c r="M214" s="554" t="s">
        <v>593</v>
      </c>
      <c r="N214" s="554">
        <v>60</v>
      </c>
    </row>
    <row r="215" spans="1:14">
      <c r="A215" s="501">
        <f>'1ﾍﾟｰｼﾞ'!$L$9</f>
        <v>0</v>
      </c>
      <c r="B215" s="587" t="s">
        <v>482</v>
      </c>
      <c r="C215" s="587" t="s">
        <v>2422</v>
      </c>
      <c r="D215" s="651">
        <f>'4ﾍﾟｰｼﾞ'!T65</f>
        <v>0</v>
      </c>
      <c r="E215" s="651">
        <f>'4ﾍﾟｰｼﾞ'!U65</f>
        <v>0</v>
      </c>
      <c r="F215" s="651">
        <f t="shared" si="18"/>
        <v>0</v>
      </c>
      <c r="G215" s="651">
        <f>'4ﾍﾟｰｼﾞ'!W65</f>
        <v>0</v>
      </c>
      <c r="H215" s="651">
        <f>'4ﾍﾟｰｼﾞ'!X65</f>
        <v>0</v>
      </c>
      <c r="I215" s="590">
        <f t="shared" si="15"/>
        <v>0</v>
      </c>
      <c r="J215" s="589">
        <v>2026</v>
      </c>
      <c r="K215" s="14"/>
      <c r="L215" s="554" t="s">
        <v>483</v>
      </c>
      <c r="M215" s="554" t="s">
        <v>174</v>
      </c>
      <c r="N215" s="554">
        <v>30</v>
      </c>
    </row>
    <row r="216" spans="1:14">
      <c r="A216" s="501">
        <f>'1ﾍﾟｰｼﾞ'!$L$9</f>
        <v>0</v>
      </c>
      <c r="B216" s="587" t="s">
        <v>2423</v>
      </c>
      <c r="C216" s="587" t="s">
        <v>2424</v>
      </c>
      <c r="D216" s="651">
        <f>'4ﾍﾟｰｼﾞ'!T66</f>
        <v>0</v>
      </c>
      <c r="E216" s="651">
        <f>'4ﾍﾟｰｼﾞ'!U66</f>
        <v>0</v>
      </c>
      <c r="F216" s="651">
        <f t="shared" si="18"/>
        <v>0</v>
      </c>
      <c r="G216" s="651">
        <f>'4ﾍﾟｰｼﾞ'!W66</f>
        <v>0</v>
      </c>
      <c r="H216" s="651">
        <f>'4ﾍﾟｰｼﾞ'!X66</f>
        <v>0</v>
      </c>
      <c r="I216" s="590">
        <f t="shared" si="15"/>
        <v>0</v>
      </c>
      <c r="J216" s="589">
        <v>2026</v>
      </c>
      <c r="K216" s="14"/>
      <c r="L216" s="554" t="s">
        <v>961</v>
      </c>
      <c r="M216" s="554" t="s">
        <v>864</v>
      </c>
      <c r="N216" s="554">
        <v>120</v>
      </c>
    </row>
    <row r="217" spans="1:14">
      <c r="A217" s="501">
        <f>'1ﾍﾟｰｼﾞ'!$L$9</f>
        <v>0</v>
      </c>
      <c r="B217" s="587" t="s">
        <v>2423</v>
      </c>
      <c r="C217" s="587" t="s">
        <v>1014</v>
      </c>
      <c r="D217" s="651">
        <f>'4ﾍﾟｰｼﾞ'!T67</f>
        <v>0</v>
      </c>
      <c r="E217" s="651">
        <f>'4ﾍﾟｰｼﾞ'!U67</f>
        <v>0</v>
      </c>
      <c r="F217" s="651">
        <f t="shared" si="18"/>
        <v>0</v>
      </c>
      <c r="G217" s="651">
        <f>'4ﾍﾟｰｼﾞ'!W67</f>
        <v>0</v>
      </c>
      <c r="H217" s="651">
        <f>'4ﾍﾟｰｼﾞ'!X67</f>
        <v>0</v>
      </c>
      <c r="I217" s="590">
        <f t="shared" si="15"/>
        <v>0</v>
      </c>
      <c r="J217" s="589">
        <v>2026</v>
      </c>
      <c r="K217" s="14"/>
      <c r="L217" s="554" t="s">
        <v>961</v>
      </c>
      <c r="M217" s="554" t="s">
        <v>1015</v>
      </c>
      <c r="N217" s="554">
        <v>30</v>
      </c>
    </row>
    <row r="218" spans="1:14">
      <c r="A218" s="501">
        <f>'1ﾍﾟｰｼﾞ'!$L$9</f>
        <v>0</v>
      </c>
      <c r="B218" s="587" t="s">
        <v>484</v>
      </c>
      <c r="C218" s="587" t="s">
        <v>2379</v>
      </c>
      <c r="D218" s="651">
        <f>'4ﾍﾟｰｼﾞ'!T68</f>
        <v>0</v>
      </c>
      <c r="E218" s="651">
        <f>'4ﾍﾟｰｼﾞ'!U68</f>
        <v>0</v>
      </c>
      <c r="F218" s="651">
        <f t="shared" si="18"/>
        <v>0</v>
      </c>
      <c r="G218" s="651">
        <f>'4ﾍﾟｰｼﾞ'!W68</f>
        <v>0</v>
      </c>
      <c r="H218" s="651">
        <f>'4ﾍﾟｰｼﾞ'!X68</f>
        <v>0</v>
      </c>
      <c r="I218" s="590">
        <f t="shared" si="15"/>
        <v>0</v>
      </c>
      <c r="J218" s="589">
        <v>2026</v>
      </c>
      <c r="K218" s="14"/>
      <c r="L218" s="554" t="s">
        <v>485</v>
      </c>
      <c r="M218" s="554" t="s">
        <v>294</v>
      </c>
      <c r="N218" s="554">
        <v>120</v>
      </c>
    </row>
    <row r="219" spans="1:14">
      <c r="A219" s="501">
        <f>'1ﾍﾟｰｼﾞ'!$L$9</f>
        <v>0</v>
      </c>
      <c r="B219" s="587" t="s">
        <v>1067</v>
      </c>
      <c r="C219" s="587" t="s">
        <v>2388</v>
      </c>
      <c r="D219" s="651">
        <f>'4ﾍﾟｰｼﾞ'!T69</f>
        <v>0</v>
      </c>
      <c r="E219" s="651">
        <f>'4ﾍﾟｰｼﾞ'!U69</f>
        <v>0</v>
      </c>
      <c r="F219" s="651">
        <f t="shared" si="18"/>
        <v>0</v>
      </c>
      <c r="G219" s="651">
        <f>'4ﾍﾟｰｼﾞ'!W69</f>
        <v>0</v>
      </c>
      <c r="H219" s="651">
        <f>'4ﾍﾟｰｼﾞ'!X69</f>
        <v>0</v>
      </c>
      <c r="I219" s="590">
        <f t="shared" si="15"/>
        <v>0</v>
      </c>
      <c r="J219" s="589">
        <v>2026</v>
      </c>
      <c r="K219" s="14"/>
      <c r="L219" s="554" t="s">
        <v>1068</v>
      </c>
      <c r="M219" s="554" t="s">
        <v>864</v>
      </c>
      <c r="N219" s="554">
        <v>40</v>
      </c>
    </row>
    <row r="220" spans="1:14">
      <c r="A220" s="501">
        <f>'1ﾍﾟｰｼﾞ'!$L$9</f>
        <v>0</v>
      </c>
      <c r="B220" s="587" t="s">
        <v>2425</v>
      </c>
      <c r="C220" s="587" t="s">
        <v>1070</v>
      </c>
      <c r="D220" s="651">
        <f>'4ﾍﾟｰｼﾞ'!T70</f>
        <v>0</v>
      </c>
      <c r="E220" s="651">
        <f>'4ﾍﾟｰｼﾞ'!U70</f>
        <v>0</v>
      </c>
      <c r="F220" s="651">
        <f t="shared" si="18"/>
        <v>0</v>
      </c>
      <c r="G220" s="651">
        <f>'4ﾍﾟｰｼﾞ'!W70</f>
        <v>0</v>
      </c>
      <c r="H220" s="651">
        <f>'4ﾍﾟｰｼﾞ'!X70</f>
        <v>0</v>
      </c>
      <c r="I220" s="590">
        <f t="shared" si="15"/>
        <v>0</v>
      </c>
      <c r="J220" s="589">
        <v>2026</v>
      </c>
      <c r="K220" s="14"/>
      <c r="L220" s="554" t="s">
        <v>1068</v>
      </c>
      <c r="M220" s="554" t="s">
        <v>951</v>
      </c>
      <c r="N220" s="554">
        <v>80</v>
      </c>
    </row>
    <row r="221" spans="1:14">
      <c r="A221" s="501">
        <f>'1ﾍﾟｰｼﾞ'!$L$9</f>
        <v>0</v>
      </c>
      <c r="B221" s="587" t="s">
        <v>486</v>
      </c>
      <c r="C221" s="587">
        <f>'4ﾍﾟｰｼﾞ'!AJ15</f>
        <v>0</v>
      </c>
      <c r="D221" s="651">
        <f>'4ﾍﾟｰｼﾞ'!AN15</f>
        <v>0</v>
      </c>
      <c r="E221" s="651">
        <f>'4ﾍﾟｰｼﾞ'!AO15</f>
        <v>0</v>
      </c>
      <c r="F221" s="651">
        <f t="shared" si="18"/>
        <v>0</v>
      </c>
      <c r="G221" s="651">
        <f>'4ﾍﾟｰｼﾞ'!AQ15</f>
        <v>0</v>
      </c>
      <c r="H221" s="651">
        <f>'4ﾍﾟｰｼﾞ'!AR15</f>
        <v>0</v>
      </c>
      <c r="I221" s="590">
        <f t="shared" si="15"/>
        <v>0</v>
      </c>
      <c r="J221" s="589">
        <v>2026</v>
      </c>
      <c r="K221" s="14"/>
      <c r="L221" s="503" t="s">
        <v>487</v>
      </c>
      <c r="M221" s="503"/>
      <c r="N221" s="503"/>
    </row>
    <row r="222" spans="1:14">
      <c r="A222" s="501">
        <f>'1ﾍﾟｰｼﾞ'!$L$9</f>
        <v>0</v>
      </c>
      <c r="B222" s="587" t="s">
        <v>486</v>
      </c>
      <c r="C222" s="587">
        <f>'4ﾍﾟｰｼﾞ'!AJ16</f>
        <v>0</v>
      </c>
      <c r="D222" s="651">
        <f>'4ﾍﾟｰｼﾞ'!AN16</f>
        <v>0</v>
      </c>
      <c r="E222" s="651">
        <f>'4ﾍﾟｰｼﾞ'!AO16</f>
        <v>0</v>
      </c>
      <c r="F222" s="651">
        <f t="shared" si="18"/>
        <v>0</v>
      </c>
      <c r="G222" s="651">
        <f>'4ﾍﾟｰｼﾞ'!AQ16</f>
        <v>0</v>
      </c>
      <c r="H222" s="651">
        <f>'4ﾍﾟｰｼﾞ'!AR16</f>
        <v>0</v>
      </c>
      <c r="I222" s="590">
        <f t="shared" si="15"/>
        <v>0</v>
      </c>
      <c r="J222" s="589">
        <v>2026</v>
      </c>
      <c r="K222" s="14"/>
      <c r="L222" s="503" t="s">
        <v>487</v>
      </c>
      <c r="M222" s="503"/>
      <c r="N222" s="503"/>
    </row>
    <row r="223" spans="1:14" ht="13.5" customHeight="1">
      <c r="A223" s="501">
        <f>'1ﾍﾟｰｼﾞ'!$L$9</f>
        <v>0</v>
      </c>
      <c r="B223" s="587" t="s">
        <v>486</v>
      </c>
      <c r="C223" s="587">
        <f>'4ﾍﾟｰｼﾞ'!AJ17</f>
        <v>0</v>
      </c>
      <c r="D223" s="651">
        <f>'4ﾍﾟｰｼﾞ'!AN17</f>
        <v>0</v>
      </c>
      <c r="E223" s="651">
        <f>'4ﾍﾟｰｼﾞ'!AO17</f>
        <v>0</v>
      </c>
      <c r="F223" s="651">
        <f t="shared" si="18"/>
        <v>0</v>
      </c>
      <c r="G223" s="651">
        <f>'4ﾍﾟｰｼﾞ'!AQ17</f>
        <v>0</v>
      </c>
      <c r="H223" s="651">
        <f>'4ﾍﾟｰｼﾞ'!AR17</f>
        <v>0</v>
      </c>
      <c r="I223" s="590">
        <f t="shared" si="15"/>
        <v>0</v>
      </c>
      <c r="J223" s="589">
        <v>2026</v>
      </c>
      <c r="K223" s="14"/>
      <c r="L223" s="503" t="s">
        <v>487</v>
      </c>
      <c r="M223" s="503"/>
      <c r="N223" s="503"/>
    </row>
    <row r="224" spans="1:14">
      <c r="A224" s="501">
        <f>'1ﾍﾟｰｼﾞ'!$L$9</f>
        <v>0</v>
      </c>
      <c r="B224" s="587" t="s">
        <v>486</v>
      </c>
      <c r="C224" s="587">
        <f>'4ﾍﾟｰｼﾞ'!AJ18</f>
        <v>0</v>
      </c>
      <c r="D224" s="651">
        <f>'4ﾍﾟｰｼﾞ'!AN18</f>
        <v>0</v>
      </c>
      <c r="E224" s="651">
        <f>'4ﾍﾟｰｼﾞ'!AO18</f>
        <v>0</v>
      </c>
      <c r="F224" s="651">
        <f t="shared" si="18"/>
        <v>0</v>
      </c>
      <c r="G224" s="651">
        <f>'4ﾍﾟｰｼﾞ'!AQ18</f>
        <v>0</v>
      </c>
      <c r="H224" s="651">
        <f>'4ﾍﾟｰｼﾞ'!AR18</f>
        <v>0</v>
      </c>
      <c r="I224" s="590">
        <f t="shared" ref="I224:I249" si="22">G224+H224</f>
        <v>0</v>
      </c>
      <c r="J224" s="589">
        <v>2026</v>
      </c>
      <c r="K224" s="14"/>
      <c r="L224" s="503" t="s">
        <v>487</v>
      </c>
      <c r="M224" s="503"/>
      <c r="N224" s="503"/>
    </row>
    <row r="225" spans="1:14">
      <c r="A225" s="501">
        <f>'1ﾍﾟｰｼﾞ'!$L$9</f>
        <v>0</v>
      </c>
      <c r="B225" s="587" t="s">
        <v>486</v>
      </c>
      <c r="C225" s="587">
        <f>'4ﾍﾟｰｼﾞ'!AJ19</f>
        <v>0</v>
      </c>
      <c r="D225" s="651">
        <f>'4ﾍﾟｰｼﾞ'!AN19</f>
        <v>0</v>
      </c>
      <c r="E225" s="651">
        <f>'4ﾍﾟｰｼﾞ'!AO19</f>
        <v>0</v>
      </c>
      <c r="F225" s="651">
        <f t="shared" si="18"/>
        <v>0</v>
      </c>
      <c r="G225" s="651">
        <f>'4ﾍﾟｰｼﾞ'!AQ19</f>
        <v>0</v>
      </c>
      <c r="H225" s="651">
        <f>'4ﾍﾟｰｼﾞ'!AR19</f>
        <v>0</v>
      </c>
      <c r="I225" s="590">
        <f t="shared" si="22"/>
        <v>0</v>
      </c>
      <c r="J225" s="589">
        <v>2026</v>
      </c>
      <c r="K225" s="14"/>
      <c r="L225" s="503" t="s">
        <v>487</v>
      </c>
      <c r="M225" s="503"/>
      <c r="N225" s="503"/>
    </row>
    <row r="226" spans="1:14">
      <c r="A226" s="501">
        <f>'1ﾍﾟｰｼﾞ'!$L$9</f>
        <v>0</v>
      </c>
      <c r="B226" s="587" t="s">
        <v>486</v>
      </c>
      <c r="C226" s="587">
        <f>'4ﾍﾟｰｼﾞ'!AJ20</f>
        <v>0</v>
      </c>
      <c r="D226" s="651">
        <f>'4ﾍﾟｰｼﾞ'!AN20</f>
        <v>0</v>
      </c>
      <c r="E226" s="651">
        <f>'4ﾍﾟｰｼﾞ'!AO20</f>
        <v>0</v>
      </c>
      <c r="F226" s="651">
        <f t="shared" si="18"/>
        <v>0</v>
      </c>
      <c r="G226" s="651">
        <f>'4ﾍﾟｰｼﾞ'!AQ20</f>
        <v>0</v>
      </c>
      <c r="H226" s="651">
        <f>'4ﾍﾟｰｼﾞ'!AR20</f>
        <v>0</v>
      </c>
      <c r="I226" s="590">
        <f t="shared" si="22"/>
        <v>0</v>
      </c>
      <c r="J226" s="589">
        <v>2026</v>
      </c>
      <c r="K226" s="14"/>
      <c r="L226" s="503" t="s">
        <v>487</v>
      </c>
      <c r="M226" s="503"/>
      <c r="N226" s="503"/>
    </row>
    <row r="227" spans="1:14">
      <c r="A227" s="501">
        <f>'1ﾍﾟｰｼﾞ'!$L$9</f>
        <v>0</v>
      </c>
      <c r="B227" s="587" t="s">
        <v>486</v>
      </c>
      <c r="C227" s="587">
        <f>'4ﾍﾟｰｼﾞ'!AJ21</f>
        <v>0</v>
      </c>
      <c r="D227" s="651">
        <f>'4ﾍﾟｰｼﾞ'!AN21</f>
        <v>0</v>
      </c>
      <c r="E227" s="651">
        <f>'4ﾍﾟｰｼﾞ'!AO21</f>
        <v>0</v>
      </c>
      <c r="F227" s="651">
        <f t="shared" si="18"/>
        <v>0</v>
      </c>
      <c r="G227" s="651">
        <f>'4ﾍﾟｰｼﾞ'!AQ21</f>
        <v>0</v>
      </c>
      <c r="H227" s="651">
        <f>'4ﾍﾟｰｼﾞ'!AR21</f>
        <v>0</v>
      </c>
      <c r="I227" s="590">
        <f t="shared" si="22"/>
        <v>0</v>
      </c>
      <c r="J227" s="589">
        <v>2026</v>
      </c>
      <c r="K227" s="14"/>
      <c r="L227" s="503" t="s">
        <v>487</v>
      </c>
      <c r="M227" s="503"/>
      <c r="N227" s="503"/>
    </row>
    <row r="228" spans="1:14">
      <c r="A228" s="501">
        <f>'1ﾍﾟｰｼﾞ'!$L$9</f>
        <v>0</v>
      </c>
      <c r="B228" s="587" t="s">
        <v>486</v>
      </c>
      <c r="C228" s="587">
        <f>'4ﾍﾟｰｼﾞ'!AJ22</f>
        <v>0</v>
      </c>
      <c r="D228" s="651">
        <f>'4ﾍﾟｰｼﾞ'!AN22</f>
        <v>0</v>
      </c>
      <c r="E228" s="651">
        <f>'4ﾍﾟｰｼﾞ'!AO22</f>
        <v>0</v>
      </c>
      <c r="F228" s="651">
        <f t="shared" si="18"/>
        <v>0</v>
      </c>
      <c r="G228" s="651">
        <f>'4ﾍﾟｰｼﾞ'!AQ22</f>
        <v>0</v>
      </c>
      <c r="H228" s="651">
        <f>'4ﾍﾟｰｼﾞ'!AR22</f>
        <v>0</v>
      </c>
      <c r="I228" s="590">
        <f t="shared" si="22"/>
        <v>0</v>
      </c>
      <c r="J228" s="589">
        <v>2026</v>
      </c>
      <c r="K228" s="14"/>
      <c r="L228" s="503" t="s">
        <v>487</v>
      </c>
      <c r="M228" s="503"/>
      <c r="N228" s="503"/>
    </row>
    <row r="229" spans="1:14">
      <c r="A229" s="501">
        <f>'1ﾍﾟｰｼﾞ'!$L$9</f>
        <v>0</v>
      </c>
      <c r="B229" s="587" t="s">
        <v>486</v>
      </c>
      <c r="C229" s="587">
        <f>'4ﾍﾟｰｼﾞ'!AJ23</f>
        <v>0</v>
      </c>
      <c r="D229" s="651">
        <f>'4ﾍﾟｰｼﾞ'!AN23</f>
        <v>0</v>
      </c>
      <c r="E229" s="651">
        <f>'4ﾍﾟｰｼﾞ'!AO23</f>
        <v>0</v>
      </c>
      <c r="F229" s="651">
        <f t="shared" si="18"/>
        <v>0</v>
      </c>
      <c r="G229" s="651">
        <f>'4ﾍﾟｰｼﾞ'!AQ23</f>
        <v>0</v>
      </c>
      <c r="H229" s="651">
        <f>'4ﾍﾟｰｼﾞ'!AR23</f>
        <v>0</v>
      </c>
      <c r="I229" s="590">
        <f t="shared" si="22"/>
        <v>0</v>
      </c>
      <c r="J229" s="589">
        <v>2026</v>
      </c>
      <c r="K229" s="14"/>
      <c r="L229" s="503" t="s">
        <v>487</v>
      </c>
      <c r="M229" s="503"/>
      <c r="N229" s="503"/>
    </row>
    <row r="230" spans="1:14">
      <c r="A230" s="501">
        <f>'1ﾍﾟｰｼﾞ'!$L$9</f>
        <v>0</v>
      </c>
      <c r="B230" s="587" t="s">
        <v>486</v>
      </c>
      <c r="C230" s="587">
        <f>'4ﾍﾟｰｼﾞ'!AJ24</f>
        <v>0</v>
      </c>
      <c r="D230" s="651">
        <f>'4ﾍﾟｰｼﾞ'!AN24</f>
        <v>0</v>
      </c>
      <c r="E230" s="651">
        <f>'4ﾍﾟｰｼﾞ'!AO24</f>
        <v>0</v>
      </c>
      <c r="F230" s="651">
        <f t="shared" si="18"/>
        <v>0</v>
      </c>
      <c r="G230" s="651">
        <f>'4ﾍﾟｰｼﾞ'!AQ24</f>
        <v>0</v>
      </c>
      <c r="H230" s="651">
        <f>'4ﾍﾟｰｼﾞ'!AR24</f>
        <v>0</v>
      </c>
      <c r="I230" s="590">
        <f t="shared" si="22"/>
        <v>0</v>
      </c>
      <c r="J230" s="589">
        <v>2026</v>
      </c>
      <c r="K230" s="14"/>
      <c r="L230" s="503" t="s">
        <v>487</v>
      </c>
      <c r="M230" s="503"/>
      <c r="N230" s="503"/>
    </row>
    <row r="231" spans="1:14">
      <c r="A231" s="501">
        <f>'1ﾍﾟｰｼﾞ'!$L$9</f>
        <v>0</v>
      </c>
      <c r="B231" s="587" t="s">
        <v>488</v>
      </c>
      <c r="C231" s="587" t="s">
        <v>2379</v>
      </c>
      <c r="D231" s="651">
        <f>'4ﾍﾟｰｼﾞ'!AN30</f>
        <v>0</v>
      </c>
      <c r="E231" s="651">
        <f>'4ﾍﾟｰｼﾞ'!AO30</f>
        <v>0</v>
      </c>
      <c r="F231" s="651">
        <f t="shared" si="18"/>
        <v>0</v>
      </c>
      <c r="G231" s="651">
        <f>'4ﾍﾟｰｼﾞ'!AQ30</f>
        <v>0</v>
      </c>
      <c r="H231" s="651">
        <f>'4ﾍﾟｰｼﾞ'!AR30</f>
        <v>0</v>
      </c>
      <c r="I231" s="590">
        <f t="shared" si="22"/>
        <v>0</v>
      </c>
      <c r="J231" s="589">
        <v>2026</v>
      </c>
      <c r="K231" s="14"/>
      <c r="L231" s="554" t="s">
        <v>601</v>
      </c>
      <c r="M231" s="554" t="s">
        <v>294</v>
      </c>
      <c r="N231" s="554">
        <v>40</v>
      </c>
    </row>
    <row r="232" spans="1:14">
      <c r="A232" s="501">
        <f>'1ﾍﾟｰｼﾞ'!$L$9</f>
        <v>0</v>
      </c>
      <c r="B232" s="587" t="s">
        <v>314</v>
      </c>
      <c r="C232" s="587" t="s">
        <v>894</v>
      </c>
      <c r="D232" s="651">
        <f>'4ﾍﾟｰｼﾞ'!AN32</f>
        <v>0</v>
      </c>
      <c r="E232" s="651">
        <f>'4ﾍﾟｰｼﾞ'!AO32</f>
        <v>0</v>
      </c>
      <c r="F232" s="651">
        <f t="shared" si="18"/>
        <v>0</v>
      </c>
      <c r="G232" s="651">
        <f>'4ﾍﾟｰｼﾞ'!AQ32</f>
        <v>0</v>
      </c>
      <c r="H232" s="651">
        <f>'4ﾍﾟｰｼﾞ'!AR32</f>
        <v>0</v>
      </c>
      <c r="I232" s="590">
        <f t="shared" si="22"/>
        <v>0</v>
      </c>
      <c r="J232" s="589">
        <v>2026</v>
      </c>
      <c r="K232" s="14"/>
      <c r="L232" s="554" t="s">
        <v>489</v>
      </c>
      <c r="M232" s="554" t="s">
        <v>364</v>
      </c>
      <c r="N232" s="554">
        <v>40</v>
      </c>
    </row>
    <row r="233" spans="1:14">
      <c r="A233" s="501">
        <f>'1ﾍﾟｰｼﾞ'!$L$9</f>
        <v>0</v>
      </c>
      <c r="B233" s="587" t="s">
        <v>314</v>
      </c>
      <c r="C233" s="587" t="s">
        <v>301</v>
      </c>
      <c r="D233" s="651">
        <f>'4ﾍﾟｰｼﾞ'!AN33</f>
        <v>0</v>
      </c>
      <c r="E233" s="651">
        <f>'4ﾍﾟｰｼﾞ'!AO33</f>
        <v>0</v>
      </c>
      <c r="F233" s="651">
        <f t="shared" si="18"/>
        <v>0</v>
      </c>
      <c r="G233" s="651">
        <f>'4ﾍﾟｰｼﾞ'!AQ33</f>
        <v>0</v>
      </c>
      <c r="H233" s="651">
        <f>'4ﾍﾟｰｼﾞ'!AR33</f>
        <v>0</v>
      </c>
      <c r="I233" s="590">
        <f t="shared" si="22"/>
        <v>0</v>
      </c>
      <c r="J233" s="589">
        <v>2026</v>
      </c>
      <c r="K233" s="14"/>
      <c r="L233" s="554" t="s">
        <v>489</v>
      </c>
      <c r="M233" s="554" t="s">
        <v>302</v>
      </c>
      <c r="N233" s="554">
        <v>40</v>
      </c>
    </row>
    <row r="234" spans="1:14">
      <c r="A234" s="501">
        <f>'1ﾍﾟｰｼﾞ'!$L$9</f>
        <v>0</v>
      </c>
      <c r="B234" s="587" t="s">
        <v>490</v>
      </c>
      <c r="C234" s="587" t="s">
        <v>2379</v>
      </c>
      <c r="D234" s="651">
        <f>'4ﾍﾟｰｼﾞ'!AN34</f>
        <v>0</v>
      </c>
      <c r="E234" s="651">
        <f>'4ﾍﾟｰｼﾞ'!AO34</f>
        <v>0</v>
      </c>
      <c r="F234" s="651">
        <f t="shared" si="18"/>
        <v>0</v>
      </c>
      <c r="G234" s="651">
        <f>'4ﾍﾟｰｼﾞ'!AQ34</f>
        <v>0</v>
      </c>
      <c r="H234" s="651">
        <f>'4ﾍﾟｰｼﾞ'!AR34</f>
        <v>0</v>
      </c>
      <c r="I234" s="590">
        <f t="shared" si="22"/>
        <v>0</v>
      </c>
      <c r="J234" s="589">
        <v>2026</v>
      </c>
      <c r="K234" s="14"/>
      <c r="L234" s="554" t="s">
        <v>323</v>
      </c>
      <c r="M234" s="554" t="s">
        <v>294</v>
      </c>
      <c r="N234" s="554">
        <v>40</v>
      </c>
    </row>
    <row r="235" spans="1:14">
      <c r="A235" s="501">
        <f>'1ﾍﾟｰｼﾞ'!$L$9</f>
        <v>0</v>
      </c>
      <c r="B235" s="587" t="s">
        <v>491</v>
      </c>
      <c r="C235" s="587" t="s">
        <v>2379</v>
      </c>
      <c r="D235" s="651">
        <f>'4ﾍﾟｰｼﾞ'!AN35</f>
        <v>0</v>
      </c>
      <c r="E235" s="651">
        <f>'4ﾍﾟｰｼﾞ'!AO35</f>
        <v>0</v>
      </c>
      <c r="F235" s="651">
        <f t="shared" si="18"/>
        <v>0</v>
      </c>
      <c r="G235" s="651">
        <f>'4ﾍﾟｰｼﾞ'!AQ35</f>
        <v>0</v>
      </c>
      <c r="H235" s="651">
        <f>'4ﾍﾟｰｼﾞ'!AR35</f>
        <v>0</v>
      </c>
      <c r="I235" s="590">
        <f t="shared" si="22"/>
        <v>0</v>
      </c>
      <c r="J235" s="589">
        <v>2026</v>
      </c>
      <c r="K235" s="14"/>
      <c r="L235" s="554" t="s">
        <v>602</v>
      </c>
      <c r="M235" s="554" t="s">
        <v>294</v>
      </c>
      <c r="N235" s="554">
        <v>120</v>
      </c>
    </row>
    <row r="236" spans="1:14">
      <c r="A236" s="501">
        <f>'1ﾍﾟｰｼﾞ'!$L$9</f>
        <v>0</v>
      </c>
      <c r="B236" s="587" t="s">
        <v>492</v>
      </c>
      <c r="C236" s="587" t="s">
        <v>2379</v>
      </c>
      <c r="D236" s="651">
        <f>'4ﾍﾟｰｼﾞ'!AN36</f>
        <v>0</v>
      </c>
      <c r="E236" s="651">
        <f>'4ﾍﾟｰｼﾞ'!AO36</f>
        <v>0</v>
      </c>
      <c r="F236" s="651">
        <f t="shared" si="18"/>
        <v>0</v>
      </c>
      <c r="G236" s="651">
        <f>'4ﾍﾟｰｼﾞ'!AQ36</f>
        <v>0</v>
      </c>
      <c r="H236" s="651">
        <f>'4ﾍﾟｰｼﾞ'!AR36</f>
        <v>0</v>
      </c>
      <c r="I236" s="590">
        <f t="shared" si="22"/>
        <v>0</v>
      </c>
      <c r="J236" s="589">
        <v>2026</v>
      </c>
      <c r="K236" s="14"/>
      <c r="L236" s="554" t="s">
        <v>987</v>
      </c>
      <c r="M236" s="554" t="s">
        <v>294</v>
      </c>
      <c r="N236" s="554">
        <v>40</v>
      </c>
    </row>
    <row r="237" spans="1:14">
      <c r="A237" s="501">
        <f>'1ﾍﾟｰｼﾞ'!$L$9</f>
        <v>0</v>
      </c>
      <c r="B237" s="587" t="s">
        <v>493</v>
      </c>
      <c r="C237" s="587" t="s">
        <v>357</v>
      </c>
      <c r="D237" s="651">
        <f>'4ﾍﾟｰｼﾞ'!AN37</f>
        <v>0</v>
      </c>
      <c r="E237" s="651">
        <f>'4ﾍﾟｰｼﾞ'!AO37</f>
        <v>0</v>
      </c>
      <c r="F237" s="651">
        <f t="shared" si="18"/>
        <v>0</v>
      </c>
      <c r="G237" s="651">
        <f>'4ﾍﾟｰｼﾞ'!AQ37</f>
        <v>0</v>
      </c>
      <c r="H237" s="651">
        <f>'4ﾍﾟｰｼﾞ'!AR37</f>
        <v>0</v>
      </c>
      <c r="I237" s="590">
        <f t="shared" si="22"/>
        <v>0</v>
      </c>
      <c r="J237" s="589">
        <v>2026</v>
      </c>
      <c r="K237" s="14"/>
      <c r="L237" s="554" t="s">
        <v>494</v>
      </c>
      <c r="M237" s="554" t="s">
        <v>358</v>
      </c>
      <c r="N237" s="554">
        <v>40</v>
      </c>
    </row>
    <row r="238" spans="1:14">
      <c r="A238" s="501">
        <f>'1ﾍﾟｰｼﾞ'!$L$9</f>
        <v>0</v>
      </c>
      <c r="B238" s="587" t="s">
        <v>493</v>
      </c>
      <c r="C238" s="587" t="s">
        <v>301</v>
      </c>
      <c r="D238" s="651">
        <f>'4ﾍﾟｰｼﾞ'!AN38</f>
        <v>0</v>
      </c>
      <c r="E238" s="651">
        <f>'4ﾍﾟｰｼﾞ'!AO38</f>
        <v>0</v>
      </c>
      <c r="F238" s="651">
        <f t="shared" si="18"/>
        <v>0</v>
      </c>
      <c r="G238" s="651">
        <f>'4ﾍﾟｰｼﾞ'!AQ38</f>
        <v>0</v>
      </c>
      <c r="H238" s="651">
        <f>'4ﾍﾟｰｼﾞ'!AR38</f>
        <v>0</v>
      </c>
      <c r="I238" s="590">
        <f t="shared" si="22"/>
        <v>0</v>
      </c>
      <c r="J238" s="589">
        <v>2026</v>
      </c>
      <c r="K238" s="14"/>
      <c r="L238" s="554" t="s">
        <v>494</v>
      </c>
      <c r="M238" s="554" t="s">
        <v>302</v>
      </c>
      <c r="N238" s="554">
        <v>40</v>
      </c>
    </row>
    <row r="239" spans="1:14">
      <c r="A239" s="501">
        <f>'1ﾍﾟｰｼﾞ'!$L$9</f>
        <v>0</v>
      </c>
      <c r="B239" s="587" t="s">
        <v>988</v>
      </c>
      <c r="C239" s="587" t="s">
        <v>2379</v>
      </c>
      <c r="D239" s="651">
        <f>'4ﾍﾟｰｼﾞ'!AN39</f>
        <v>0</v>
      </c>
      <c r="E239" s="651">
        <f>'4ﾍﾟｰｼﾞ'!AO39</f>
        <v>0</v>
      </c>
      <c r="F239" s="651">
        <f t="shared" si="18"/>
        <v>0</v>
      </c>
      <c r="G239" s="651">
        <f>'4ﾍﾟｰｼﾞ'!AQ39</f>
        <v>0</v>
      </c>
      <c r="H239" s="651">
        <f>'4ﾍﾟｰｼﾞ'!AR39</f>
        <v>0</v>
      </c>
      <c r="I239" s="590">
        <f t="shared" si="22"/>
        <v>0</v>
      </c>
      <c r="J239" s="589">
        <v>2026</v>
      </c>
      <c r="K239" s="14"/>
      <c r="L239" s="554" t="s">
        <v>584</v>
      </c>
      <c r="M239" s="554" t="s">
        <v>294</v>
      </c>
      <c r="N239" s="554">
        <v>80</v>
      </c>
    </row>
    <row r="240" spans="1:14">
      <c r="A240" s="501">
        <f>'1ﾍﾟｰｼﾞ'!$L$9</f>
        <v>0</v>
      </c>
      <c r="B240" s="587" t="s">
        <v>603</v>
      </c>
      <c r="C240" s="587" t="s">
        <v>2379</v>
      </c>
      <c r="D240" s="651">
        <f>'4ﾍﾟｰｼﾞ'!AN40</f>
        <v>0</v>
      </c>
      <c r="E240" s="651">
        <f>'4ﾍﾟｰｼﾞ'!AO40</f>
        <v>0</v>
      </c>
      <c r="F240" s="651">
        <f t="shared" si="18"/>
        <v>0</v>
      </c>
      <c r="G240" s="651">
        <f>'4ﾍﾟｰｼﾞ'!AQ40</f>
        <v>0</v>
      </c>
      <c r="H240" s="651">
        <f>'4ﾍﾟｰｼﾞ'!AR40</f>
        <v>0</v>
      </c>
      <c r="I240" s="590">
        <f t="shared" si="22"/>
        <v>0</v>
      </c>
      <c r="J240" s="589">
        <v>2026</v>
      </c>
      <c r="K240" s="14"/>
      <c r="L240" s="554" t="s">
        <v>585</v>
      </c>
      <c r="M240" s="554" t="s">
        <v>294</v>
      </c>
      <c r="N240" s="554">
        <v>40</v>
      </c>
    </row>
    <row r="241" spans="1:14">
      <c r="A241" s="501">
        <f>'1ﾍﾟｰｼﾞ'!$L$9</f>
        <v>0</v>
      </c>
      <c r="B241" s="587" t="s">
        <v>495</v>
      </c>
      <c r="C241" s="587" t="s">
        <v>2379</v>
      </c>
      <c r="D241" s="651">
        <f>'4ﾍﾟｰｼﾞ'!AN41</f>
        <v>0</v>
      </c>
      <c r="E241" s="651">
        <f>'4ﾍﾟｰｼﾞ'!AO41</f>
        <v>0</v>
      </c>
      <c r="F241" s="651">
        <f t="shared" si="18"/>
        <v>0</v>
      </c>
      <c r="G241" s="651">
        <f>'4ﾍﾟｰｼﾞ'!AQ41</f>
        <v>0</v>
      </c>
      <c r="H241" s="651">
        <f>'4ﾍﾟｰｼﾞ'!AR41</f>
        <v>0</v>
      </c>
      <c r="I241" s="590">
        <f t="shared" si="22"/>
        <v>0</v>
      </c>
      <c r="J241" s="589">
        <v>2026</v>
      </c>
      <c r="K241" s="14"/>
      <c r="L241" s="554" t="s">
        <v>496</v>
      </c>
      <c r="M241" s="554" t="s">
        <v>294</v>
      </c>
      <c r="N241" s="554">
        <v>40</v>
      </c>
    </row>
    <row r="242" spans="1:14">
      <c r="A242" s="501">
        <f>'1ﾍﾟｰｼﾞ'!$L$9</f>
        <v>0</v>
      </c>
      <c r="B242" s="587" t="s">
        <v>499</v>
      </c>
      <c r="C242" s="587" t="s">
        <v>2379</v>
      </c>
      <c r="D242" s="651">
        <f>'4ﾍﾟｰｼﾞ'!AN42</f>
        <v>0</v>
      </c>
      <c r="E242" s="651">
        <f>'4ﾍﾟｰｼﾞ'!AO42</f>
        <v>0</v>
      </c>
      <c r="F242" s="651">
        <f t="shared" si="18"/>
        <v>0</v>
      </c>
      <c r="G242" s="651">
        <f>'4ﾍﾟｰｼﾞ'!AQ42</f>
        <v>0</v>
      </c>
      <c r="H242" s="651">
        <f>'4ﾍﾟｰｼﾞ'!AR42</f>
        <v>0</v>
      </c>
      <c r="I242" s="590">
        <f t="shared" si="22"/>
        <v>0</v>
      </c>
      <c r="J242" s="589">
        <v>2026</v>
      </c>
      <c r="K242" s="14"/>
      <c r="L242" s="554" t="s">
        <v>500</v>
      </c>
      <c r="M242" s="554" t="s">
        <v>294</v>
      </c>
      <c r="N242" s="554">
        <v>40</v>
      </c>
    </row>
    <row r="243" spans="1:14">
      <c r="A243" s="501">
        <f>'1ﾍﾟｰｼﾞ'!$L$9</f>
        <v>0</v>
      </c>
      <c r="B243" s="587" t="s">
        <v>501</v>
      </c>
      <c r="C243" s="587" t="s">
        <v>2379</v>
      </c>
      <c r="D243" s="651">
        <f>'4ﾍﾟｰｼﾞ'!AN43</f>
        <v>0</v>
      </c>
      <c r="E243" s="651">
        <f>'4ﾍﾟｰｼﾞ'!AO43</f>
        <v>0</v>
      </c>
      <c r="F243" s="651">
        <f t="shared" si="18"/>
        <v>0</v>
      </c>
      <c r="G243" s="651">
        <f>'4ﾍﾟｰｼﾞ'!AQ43</f>
        <v>0</v>
      </c>
      <c r="H243" s="651">
        <f>'4ﾍﾟｰｼﾞ'!AR43</f>
        <v>0</v>
      </c>
      <c r="I243" s="590">
        <f t="shared" si="22"/>
        <v>0</v>
      </c>
      <c r="J243" s="589">
        <v>2026</v>
      </c>
      <c r="K243" s="14"/>
      <c r="L243" s="554" t="s">
        <v>502</v>
      </c>
      <c r="M243" s="554" t="s">
        <v>294</v>
      </c>
      <c r="N243" s="554">
        <v>40</v>
      </c>
    </row>
    <row r="244" spans="1:14">
      <c r="A244" s="501">
        <f>'1ﾍﾟｰｼﾞ'!$L$9</f>
        <v>0</v>
      </c>
      <c r="B244" s="587" t="s">
        <v>503</v>
      </c>
      <c r="C244" s="587" t="s">
        <v>2379</v>
      </c>
      <c r="D244" s="651">
        <f>'4ﾍﾟｰｼﾞ'!AN44</f>
        <v>0</v>
      </c>
      <c r="E244" s="651">
        <f>'4ﾍﾟｰｼﾞ'!AO44</f>
        <v>0</v>
      </c>
      <c r="F244" s="651">
        <f t="shared" si="18"/>
        <v>0</v>
      </c>
      <c r="G244" s="651">
        <f>'4ﾍﾟｰｼﾞ'!AQ44</f>
        <v>0</v>
      </c>
      <c r="H244" s="651">
        <f>'4ﾍﾟｰｼﾞ'!AR44</f>
        <v>0</v>
      </c>
      <c r="I244" s="590">
        <f t="shared" si="22"/>
        <v>0</v>
      </c>
      <c r="J244" s="589">
        <v>2026</v>
      </c>
      <c r="K244" s="14"/>
      <c r="L244" s="554" t="s">
        <v>504</v>
      </c>
      <c r="M244" s="554" t="s">
        <v>294</v>
      </c>
      <c r="N244" s="554">
        <v>40</v>
      </c>
    </row>
    <row r="245" spans="1:14">
      <c r="A245" s="501">
        <f>'1ﾍﾟｰｼﾞ'!$L$9</f>
        <v>0</v>
      </c>
      <c r="B245" s="587" t="s">
        <v>498</v>
      </c>
      <c r="C245" s="587" t="s">
        <v>2379</v>
      </c>
      <c r="D245" s="651">
        <f>'4ﾍﾟｰｼﾞ'!AN45</f>
        <v>0</v>
      </c>
      <c r="E245" s="651">
        <f>'4ﾍﾟｰｼﾞ'!AO45</f>
        <v>0</v>
      </c>
      <c r="F245" s="651">
        <f t="shared" si="18"/>
        <v>0</v>
      </c>
      <c r="G245" s="651">
        <f>'4ﾍﾟｰｼﾞ'!AQ45</f>
        <v>0</v>
      </c>
      <c r="H245" s="651">
        <f>'4ﾍﾟｰｼﾞ'!AR45</f>
        <v>0</v>
      </c>
      <c r="I245" s="590">
        <f t="shared" si="22"/>
        <v>0</v>
      </c>
      <c r="J245" s="589">
        <v>2026</v>
      </c>
      <c r="K245" s="14"/>
      <c r="L245" s="554" t="s">
        <v>918</v>
      </c>
      <c r="M245" s="554" t="s">
        <v>294</v>
      </c>
      <c r="N245" s="554">
        <v>40</v>
      </c>
    </row>
    <row r="246" spans="1:14">
      <c r="A246" s="501">
        <f>'1ﾍﾟｰｼﾞ'!$L$9</f>
        <v>0</v>
      </c>
      <c r="B246" s="587" t="s">
        <v>497</v>
      </c>
      <c r="C246" s="587" t="s">
        <v>2379</v>
      </c>
      <c r="D246" s="651">
        <f>'4ﾍﾟｰｼﾞ'!AN46</f>
        <v>0</v>
      </c>
      <c r="E246" s="651">
        <f>'4ﾍﾟｰｼﾞ'!AO46</f>
        <v>0</v>
      </c>
      <c r="F246" s="651">
        <f t="shared" si="18"/>
        <v>0</v>
      </c>
      <c r="G246" s="651">
        <f>'4ﾍﾟｰｼﾞ'!AQ46</f>
        <v>0</v>
      </c>
      <c r="H246" s="651">
        <f>'4ﾍﾟｰｼﾞ'!AR46</f>
        <v>0</v>
      </c>
      <c r="I246" s="590">
        <f t="shared" si="22"/>
        <v>0</v>
      </c>
      <c r="J246" s="589">
        <v>2026</v>
      </c>
      <c r="K246" s="14"/>
      <c r="L246" s="554" t="s">
        <v>271</v>
      </c>
      <c r="M246" s="554" t="s">
        <v>294</v>
      </c>
      <c r="N246" s="554">
        <v>40</v>
      </c>
    </row>
    <row r="247" spans="1:14">
      <c r="A247" s="501">
        <f>'1ﾍﾟｰｼﾞ'!$L$9</f>
        <v>0</v>
      </c>
      <c r="B247" s="587" t="s">
        <v>884</v>
      </c>
      <c r="C247" s="587" t="s">
        <v>2379</v>
      </c>
      <c r="D247" s="651">
        <f>'4ﾍﾟｰｼﾞ'!AN48</f>
        <v>0</v>
      </c>
      <c r="E247" s="651">
        <f>'4ﾍﾟｰｼﾞ'!AO48</f>
        <v>0</v>
      </c>
      <c r="F247" s="651">
        <f t="shared" si="18"/>
        <v>0</v>
      </c>
      <c r="G247" s="651">
        <f>'4ﾍﾟｰｼﾞ'!AQ48</f>
        <v>0</v>
      </c>
      <c r="H247" s="651">
        <f>'4ﾍﾟｰｼﾞ'!AR48</f>
        <v>0</v>
      </c>
      <c r="I247" s="590">
        <f t="shared" si="22"/>
        <v>0</v>
      </c>
      <c r="J247" s="589">
        <v>2026</v>
      </c>
      <c r="K247" s="14"/>
      <c r="L247" s="554" t="s">
        <v>882</v>
      </c>
      <c r="M247" s="554" t="s">
        <v>294</v>
      </c>
      <c r="N247" s="554">
        <v>90</v>
      </c>
    </row>
    <row r="248" spans="1:14">
      <c r="A248" s="501">
        <f>'1ﾍﾟｰｼﾞ'!$L$9</f>
        <v>0</v>
      </c>
      <c r="B248" s="593" t="s">
        <v>989</v>
      </c>
      <c r="C248" s="593" t="s">
        <v>2379</v>
      </c>
      <c r="D248" s="651">
        <f>'4ﾍﾟｰｼﾞ'!AN49</f>
        <v>0</v>
      </c>
      <c r="E248" s="651">
        <f>'4ﾍﾟｰｼﾞ'!AO49</f>
        <v>0</v>
      </c>
      <c r="F248" s="651">
        <f t="shared" si="18"/>
        <v>0</v>
      </c>
      <c r="G248" s="651">
        <f>'4ﾍﾟｰｼﾞ'!AQ49</f>
        <v>0</v>
      </c>
      <c r="H248" s="651">
        <f>'4ﾍﾟｰｼﾞ'!AR49</f>
        <v>0</v>
      </c>
      <c r="I248" s="590">
        <f t="shared" si="22"/>
        <v>0</v>
      </c>
      <c r="J248" s="589">
        <v>2026</v>
      </c>
      <c r="K248" s="14"/>
      <c r="L248" s="554" t="s">
        <v>883</v>
      </c>
      <c r="M248" s="554" t="s">
        <v>294</v>
      </c>
      <c r="N248" s="554">
        <v>30</v>
      </c>
    </row>
    <row r="249" spans="1:14">
      <c r="A249" s="501">
        <f>'1ﾍﾟｰｼﾞ'!$L$9</f>
        <v>0</v>
      </c>
      <c r="B249" s="587" t="s">
        <v>507</v>
      </c>
      <c r="C249" s="587" t="s">
        <v>623</v>
      </c>
      <c r="D249" s="651">
        <f>'4ﾍﾟｰｼﾞ'!AN50</f>
        <v>0</v>
      </c>
      <c r="E249" s="651">
        <f>'4ﾍﾟｰｼﾞ'!AO50</f>
        <v>0</v>
      </c>
      <c r="F249" s="651">
        <f t="shared" si="18"/>
        <v>0</v>
      </c>
      <c r="G249" s="651">
        <f>'4ﾍﾟｰｼﾞ'!AQ50</f>
        <v>0</v>
      </c>
      <c r="H249" s="651">
        <f>'4ﾍﾟｰｼﾞ'!AR50</f>
        <v>0</v>
      </c>
      <c r="I249" s="590">
        <f t="shared" si="22"/>
        <v>0</v>
      </c>
      <c r="J249" s="589">
        <v>2026</v>
      </c>
      <c r="K249" s="14"/>
      <c r="L249" s="554" t="s">
        <v>919</v>
      </c>
      <c r="M249" s="554" t="s">
        <v>586</v>
      </c>
      <c r="N249" s="554">
        <v>40</v>
      </c>
    </row>
    <row r="250" spans="1:14">
      <c r="A250" s="501">
        <f>'1ﾍﾟｰｼﾞ'!$L$9</f>
        <v>0</v>
      </c>
      <c r="B250" s="587" t="s">
        <v>507</v>
      </c>
      <c r="C250" s="587" t="s">
        <v>624</v>
      </c>
      <c r="D250" s="651">
        <f>'4ﾍﾟｰｼﾞ'!AN51</f>
        <v>0</v>
      </c>
      <c r="E250" s="651">
        <f>'4ﾍﾟｰｼﾞ'!AO51</f>
        <v>0</v>
      </c>
      <c r="F250" s="651">
        <f>D250+E250</f>
        <v>0</v>
      </c>
      <c r="G250" s="651">
        <f>'4ﾍﾟｰｼﾞ'!AQ51</f>
        <v>0</v>
      </c>
      <c r="H250" s="651">
        <f>'4ﾍﾟｰｼﾞ'!AR51</f>
        <v>0</v>
      </c>
      <c r="I250" s="590">
        <f>G250+H250</f>
        <v>0</v>
      </c>
      <c r="J250" s="589">
        <v>2026</v>
      </c>
      <c r="K250" s="14"/>
      <c r="L250" s="554" t="s">
        <v>919</v>
      </c>
      <c r="M250" s="554" t="s">
        <v>2431</v>
      </c>
      <c r="N250" s="554">
        <v>40</v>
      </c>
    </row>
    <row r="251" spans="1:14">
      <c r="A251" s="501">
        <f>'1ﾍﾟｰｼﾞ'!$L$9</f>
        <v>0</v>
      </c>
      <c r="B251" s="587" t="s">
        <v>505</v>
      </c>
      <c r="C251" s="587">
        <f>'4ﾍﾟｰｼﾞ'!$AK$64</f>
        <v>0</v>
      </c>
      <c r="D251" s="651">
        <f>'4ﾍﾟｰｼﾞ'!AN64</f>
        <v>0</v>
      </c>
      <c r="E251" s="651">
        <f>'4ﾍﾟｰｼﾞ'!AO64</f>
        <v>0</v>
      </c>
      <c r="F251" s="651">
        <f t="shared" si="18"/>
        <v>0</v>
      </c>
      <c r="G251" s="651">
        <f>'4ﾍﾟｰｼﾞ'!AQ64</f>
        <v>0</v>
      </c>
      <c r="H251" s="651">
        <f>'4ﾍﾟｰｼﾞ'!AR64</f>
        <v>0</v>
      </c>
      <c r="I251" s="590">
        <f t="shared" ref="I251:I259" si="23">G251+H251</f>
        <v>0</v>
      </c>
      <c r="J251" s="589">
        <v>2026</v>
      </c>
      <c r="K251" s="14"/>
      <c r="L251" s="503" t="s">
        <v>506</v>
      </c>
      <c r="M251" s="503" t="s">
        <v>292</v>
      </c>
      <c r="N251" s="503" t="s">
        <v>292</v>
      </c>
    </row>
    <row r="252" spans="1:14">
      <c r="A252" s="501">
        <f>'1ﾍﾟｰｼﾞ'!$L$9</f>
        <v>0</v>
      </c>
      <c r="B252" s="587" t="s">
        <v>505</v>
      </c>
      <c r="C252" s="587">
        <f>'4ﾍﾟｰｼﾞ'!$AK$64</f>
        <v>0</v>
      </c>
      <c r="D252" s="651">
        <f>'4ﾍﾟｰｼﾞ'!AN65</f>
        <v>0</v>
      </c>
      <c r="E252" s="651">
        <f>'4ﾍﾟｰｼﾞ'!AO65</f>
        <v>0</v>
      </c>
      <c r="F252" s="651">
        <f t="shared" si="18"/>
        <v>0</v>
      </c>
      <c r="G252" s="651">
        <f>'4ﾍﾟｰｼﾞ'!AQ65</f>
        <v>0</v>
      </c>
      <c r="H252" s="651">
        <f>'4ﾍﾟｰｼﾞ'!AR65</f>
        <v>0</v>
      </c>
      <c r="I252" s="590">
        <f t="shared" si="23"/>
        <v>0</v>
      </c>
      <c r="J252" s="589">
        <v>2026</v>
      </c>
      <c r="K252" s="14"/>
      <c r="L252" s="503" t="s">
        <v>506</v>
      </c>
      <c r="M252" s="503"/>
      <c r="N252" s="503"/>
    </row>
    <row r="253" spans="1:14">
      <c r="A253" s="501">
        <f>'1ﾍﾟｰｼﾞ'!$L$9</f>
        <v>0</v>
      </c>
      <c r="B253" s="587" t="s">
        <v>505</v>
      </c>
      <c r="C253" s="587">
        <f>'4ﾍﾟｰｼﾞ'!$AK$64</f>
        <v>0</v>
      </c>
      <c r="D253" s="651">
        <f>'4ﾍﾟｰｼﾞ'!AN66</f>
        <v>0</v>
      </c>
      <c r="E253" s="651">
        <f>'4ﾍﾟｰｼﾞ'!AO66</f>
        <v>0</v>
      </c>
      <c r="F253" s="651">
        <f t="shared" si="18"/>
        <v>0</v>
      </c>
      <c r="G253" s="651">
        <f>'4ﾍﾟｰｼﾞ'!AQ66</f>
        <v>0</v>
      </c>
      <c r="H253" s="651">
        <f>'4ﾍﾟｰｼﾞ'!AR66</f>
        <v>0</v>
      </c>
      <c r="I253" s="590">
        <f t="shared" si="23"/>
        <v>0</v>
      </c>
      <c r="J253" s="589">
        <v>2026</v>
      </c>
      <c r="K253" s="14"/>
      <c r="L253" s="503" t="s">
        <v>506</v>
      </c>
      <c r="M253" s="503"/>
      <c r="N253" s="503"/>
    </row>
    <row r="254" spans="1:14">
      <c r="A254" s="501">
        <f>'1ﾍﾟｰｼﾞ'!$L$9</f>
        <v>0</v>
      </c>
      <c r="B254" s="587" t="s">
        <v>505</v>
      </c>
      <c r="C254" s="587">
        <f>'4ﾍﾟｰｼﾞ'!$AK$67</f>
        <v>0</v>
      </c>
      <c r="D254" s="651">
        <f>'4ﾍﾟｰｼﾞ'!AN67</f>
        <v>0</v>
      </c>
      <c r="E254" s="651">
        <f>'4ﾍﾟｰｼﾞ'!AO67</f>
        <v>0</v>
      </c>
      <c r="F254" s="651">
        <f t="shared" si="18"/>
        <v>0</v>
      </c>
      <c r="G254" s="651">
        <f>'4ﾍﾟｰｼﾞ'!AQ67</f>
        <v>0</v>
      </c>
      <c r="H254" s="651">
        <f>'4ﾍﾟｰｼﾞ'!AR67</f>
        <v>0</v>
      </c>
      <c r="I254" s="590">
        <f t="shared" si="23"/>
        <v>0</v>
      </c>
      <c r="J254" s="589">
        <v>2026</v>
      </c>
      <c r="K254" s="14"/>
      <c r="L254" s="503" t="s">
        <v>506</v>
      </c>
      <c r="M254" s="503"/>
      <c r="N254" s="503"/>
    </row>
    <row r="255" spans="1:14">
      <c r="A255" s="501">
        <f>'1ﾍﾟｰｼﾞ'!$L$9</f>
        <v>0</v>
      </c>
      <c r="B255" s="587" t="s">
        <v>508</v>
      </c>
      <c r="C255" s="587">
        <f>'4ﾍﾟｰｼﾞ'!AK68</f>
        <v>0</v>
      </c>
      <c r="D255" s="651">
        <f>'4ﾍﾟｰｼﾞ'!AN68</f>
        <v>0</v>
      </c>
      <c r="E255" s="651">
        <f>'4ﾍﾟｰｼﾞ'!AO68</f>
        <v>0</v>
      </c>
      <c r="F255" s="651">
        <f t="shared" si="18"/>
        <v>0</v>
      </c>
      <c r="G255" s="651">
        <f>'4ﾍﾟｰｼﾞ'!AQ68</f>
        <v>0</v>
      </c>
      <c r="H255" s="651">
        <f>'4ﾍﾟｰｼﾞ'!AR68</f>
        <v>0</v>
      </c>
      <c r="I255" s="590">
        <f t="shared" si="23"/>
        <v>0</v>
      </c>
      <c r="J255" s="589">
        <v>2026</v>
      </c>
      <c r="K255" s="14"/>
      <c r="L255" s="503" t="s">
        <v>509</v>
      </c>
      <c r="M255" s="503"/>
      <c r="N255" s="503"/>
    </row>
    <row r="256" spans="1:14">
      <c r="A256" s="501">
        <f>'1ﾍﾟｰｼﾞ'!$L$9</f>
        <v>0</v>
      </c>
      <c r="B256" s="587" t="s">
        <v>508</v>
      </c>
      <c r="C256" s="587">
        <f>'4ﾍﾟｰｼﾞ'!AK69</f>
        <v>0</v>
      </c>
      <c r="D256" s="651">
        <f>'4ﾍﾟｰｼﾞ'!AN69</f>
        <v>0</v>
      </c>
      <c r="E256" s="651">
        <f>'4ﾍﾟｰｼﾞ'!AO69</f>
        <v>0</v>
      </c>
      <c r="F256" s="651">
        <f t="shared" si="18"/>
        <v>0</v>
      </c>
      <c r="G256" s="651">
        <f>'4ﾍﾟｰｼﾞ'!AQ69</f>
        <v>0</v>
      </c>
      <c r="H256" s="651">
        <f>'4ﾍﾟｰｼﾞ'!AR69</f>
        <v>0</v>
      </c>
      <c r="I256" s="590">
        <f t="shared" si="23"/>
        <v>0</v>
      </c>
      <c r="J256" s="589">
        <v>2026</v>
      </c>
      <c r="K256" s="14"/>
      <c r="L256" s="503" t="s">
        <v>509</v>
      </c>
      <c r="M256" s="503"/>
      <c r="N256" s="503"/>
    </row>
    <row r="257" spans="1:14">
      <c r="A257" s="501">
        <f>'1ﾍﾟｰｼﾞ'!$L$9</f>
        <v>0</v>
      </c>
      <c r="B257" s="587" t="s">
        <v>508</v>
      </c>
      <c r="C257" s="587">
        <f>'4ﾍﾟｰｼﾞ'!AK70</f>
        <v>0</v>
      </c>
      <c r="D257" s="651">
        <f>'4ﾍﾟｰｼﾞ'!AN70</f>
        <v>0</v>
      </c>
      <c r="E257" s="651">
        <f>'4ﾍﾟｰｼﾞ'!AO70</f>
        <v>0</v>
      </c>
      <c r="F257" s="651">
        <f t="shared" si="18"/>
        <v>0</v>
      </c>
      <c r="G257" s="651">
        <f>'4ﾍﾟｰｼﾞ'!AQ70</f>
        <v>0</v>
      </c>
      <c r="H257" s="651">
        <f>'4ﾍﾟｰｼﾞ'!AR70</f>
        <v>0</v>
      </c>
      <c r="I257" s="590">
        <f t="shared" si="23"/>
        <v>0</v>
      </c>
      <c r="J257" s="589">
        <v>2026</v>
      </c>
      <c r="K257" s="14"/>
      <c r="L257" s="503" t="s">
        <v>509</v>
      </c>
      <c r="M257" s="503"/>
      <c r="N257" s="503"/>
    </row>
    <row r="258" spans="1:14">
      <c r="A258" s="501">
        <f>'1ﾍﾟｰｼﾞ'!$L$9</f>
        <v>0</v>
      </c>
      <c r="B258" s="587" t="s">
        <v>508</v>
      </c>
      <c r="C258" s="587">
        <f>'4ﾍﾟｰｼﾞ'!AK71</f>
        <v>0</v>
      </c>
      <c r="D258" s="651">
        <f>'4ﾍﾟｰｼﾞ'!AN71</f>
        <v>0</v>
      </c>
      <c r="E258" s="651">
        <f>'4ﾍﾟｰｼﾞ'!AO71</f>
        <v>0</v>
      </c>
      <c r="F258" s="651">
        <f t="shared" si="18"/>
        <v>0</v>
      </c>
      <c r="G258" s="651">
        <f>'4ﾍﾟｰｼﾞ'!AQ71</f>
        <v>0</v>
      </c>
      <c r="H258" s="651">
        <f>'4ﾍﾟｰｼﾞ'!AR71</f>
        <v>0</v>
      </c>
      <c r="I258" s="590">
        <f t="shared" si="23"/>
        <v>0</v>
      </c>
      <c r="J258" s="589">
        <v>2026</v>
      </c>
      <c r="K258" s="14"/>
      <c r="L258" s="503" t="s">
        <v>509</v>
      </c>
      <c r="M258" s="503"/>
      <c r="N258" s="503"/>
    </row>
    <row r="259" spans="1:14">
      <c r="A259" s="501">
        <f>'1ﾍﾟｰｼﾞ'!$L$9</f>
        <v>0</v>
      </c>
      <c r="B259" s="587" t="s">
        <v>442</v>
      </c>
      <c r="C259" s="587" t="s">
        <v>2379</v>
      </c>
      <c r="D259" s="651">
        <f>'5ﾍﾟｰｼﾞ'!O7</f>
        <v>0</v>
      </c>
      <c r="E259" s="651">
        <f>'5ﾍﾟｰｼﾞ'!P7</f>
        <v>0</v>
      </c>
      <c r="F259" s="651">
        <f t="shared" si="18"/>
        <v>0</v>
      </c>
      <c r="G259" s="651">
        <f>'5ﾍﾟｰｼﾞ'!R7</f>
        <v>0</v>
      </c>
      <c r="H259" s="651">
        <f>'5ﾍﾟｰｼﾞ'!S7</f>
        <v>0</v>
      </c>
      <c r="I259" s="590">
        <f t="shared" si="23"/>
        <v>0</v>
      </c>
      <c r="J259" s="589">
        <v>2026</v>
      </c>
      <c r="K259" s="15" t="s">
        <v>268</v>
      </c>
      <c r="L259" s="503" t="s">
        <v>954</v>
      </c>
      <c r="M259" s="503" t="s">
        <v>294</v>
      </c>
      <c r="N259" s="503"/>
    </row>
    <row r="260" spans="1:14">
      <c r="A260" s="501">
        <f>'1ﾍﾟｰｼﾞ'!$L$9</f>
        <v>0</v>
      </c>
      <c r="B260" s="587" t="s">
        <v>511</v>
      </c>
      <c r="C260" s="587" t="s">
        <v>2379</v>
      </c>
      <c r="D260" s="651">
        <f>'5ﾍﾟｰｼﾞ'!O8</f>
        <v>0</v>
      </c>
      <c r="E260" s="651">
        <f>'5ﾍﾟｰｼﾞ'!P8</f>
        <v>0</v>
      </c>
      <c r="F260" s="651">
        <f>D260+E260</f>
        <v>0</v>
      </c>
      <c r="G260" s="651">
        <f>'5ﾍﾟｰｼﾞ'!R8</f>
        <v>0</v>
      </c>
      <c r="H260" s="651">
        <f>'5ﾍﾟｰｼﾞ'!S8</f>
        <v>0</v>
      </c>
      <c r="I260" s="590">
        <f>G260+H260</f>
        <v>0</v>
      </c>
      <c r="J260" s="589">
        <v>2026</v>
      </c>
      <c r="K260" s="16"/>
      <c r="L260" s="503" t="s">
        <v>512</v>
      </c>
      <c r="M260" s="503" t="s">
        <v>294</v>
      </c>
      <c r="N260" s="503" t="s">
        <v>292</v>
      </c>
    </row>
    <row r="261" spans="1:14">
      <c r="A261" s="501">
        <f>'1ﾍﾟｰｼﾞ'!$L$9</f>
        <v>0</v>
      </c>
      <c r="B261" s="587" t="s">
        <v>2426</v>
      </c>
      <c r="C261" s="587" t="s">
        <v>2379</v>
      </c>
      <c r="D261" s="651">
        <f>'5ﾍﾟｰｼﾞ'!O9</f>
        <v>0</v>
      </c>
      <c r="E261" s="651">
        <f>'5ﾍﾟｰｼﾞ'!P9</f>
        <v>0</v>
      </c>
      <c r="F261" s="651">
        <f>D261+E261</f>
        <v>0</v>
      </c>
      <c r="G261" s="651">
        <f>'5ﾍﾟｰｼﾞ'!R9</f>
        <v>0</v>
      </c>
      <c r="H261" s="651">
        <f>'5ﾍﾟｰｼﾞ'!S9</f>
        <v>0</v>
      </c>
      <c r="I261" s="590">
        <f>G261+H261</f>
        <v>0</v>
      </c>
      <c r="J261" s="589">
        <v>2026</v>
      </c>
      <c r="K261" s="16"/>
      <c r="L261" s="503" t="s">
        <v>991</v>
      </c>
      <c r="M261" s="503" t="s">
        <v>294</v>
      </c>
      <c r="N261" s="503" t="s">
        <v>292</v>
      </c>
    </row>
    <row r="262" spans="1:14">
      <c r="A262" s="501">
        <f>'1ﾍﾟｰｼﾞ'!$L$9</f>
        <v>0</v>
      </c>
      <c r="B262" s="587" t="s">
        <v>1040</v>
      </c>
      <c r="C262" s="587" t="s">
        <v>2379</v>
      </c>
      <c r="D262" s="651">
        <f>'5ﾍﾟｰｼﾞ'!O10</f>
        <v>0</v>
      </c>
      <c r="E262" s="651">
        <f>'5ﾍﾟｰｼﾞ'!P10</f>
        <v>0</v>
      </c>
      <c r="F262" s="651">
        <f>D262+E262</f>
        <v>0</v>
      </c>
      <c r="G262" s="651">
        <f>'5ﾍﾟｰｼﾞ'!R10</f>
        <v>0</v>
      </c>
      <c r="H262" s="651">
        <f>'5ﾍﾟｰｼﾞ'!S10</f>
        <v>0</v>
      </c>
      <c r="I262" s="590">
        <f>G262+H262</f>
        <v>0</v>
      </c>
      <c r="J262" s="589">
        <v>2026</v>
      </c>
      <c r="K262" s="16"/>
      <c r="L262" s="503" t="s">
        <v>1037</v>
      </c>
      <c r="M262" s="503" t="s">
        <v>294</v>
      </c>
      <c r="N262" s="503" t="s">
        <v>292</v>
      </c>
    </row>
    <row r="263" spans="1:14">
      <c r="A263" s="501">
        <f>'1ﾍﾟｰｼﾞ'!$L$9</f>
        <v>0</v>
      </c>
      <c r="B263" s="587" t="s">
        <v>2433</v>
      </c>
      <c r="C263" s="587" t="s">
        <v>2379</v>
      </c>
      <c r="D263" s="652">
        <f>'5ﾍﾟｰｼﾞ'!O11</f>
        <v>0</v>
      </c>
      <c r="E263" s="652">
        <f>'5ﾍﾟｰｼﾞ'!P11</f>
        <v>0</v>
      </c>
      <c r="F263" s="652">
        <f>D263+E263</f>
        <v>0</v>
      </c>
      <c r="G263" s="652">
        <f>'5ﾍﾟｰｼﾞ'!R11</f>
        <v>0</v>
      </c>
      <c r="H263" s="652">
        <f>'5ﾍﾟｰｼﾞ'!S11</f>
        <v>0</v>
      </c>
      <c r="I263" s="590">
        <f>G263+H263</f>
        <v>0</v>
      </c>
      <c r="J263" s="589">
        <v>2026</v>
      </c>
      <c r="K263" s="16"/>
      <c r="L263" s="554" t="s">
        <v>2432</v>
      </c>
      <c r="M263" s="554" t="s">
        <v>294</v>
      </c>
      <c r="N263" s="554" t="s">
        <v>292</v>
      </c>
    </row>
    <row r="264" spans="1:14">
      <c r="A264" s="657">
        <f>'1ﾍﾟｰｼﾞ'!$L$9</f>
        <v>0</v>
      </c>
      <c r="B264" s="658" t="s">
        <v>2522</v>
      </c>
      <c r="C264" s="587" t="s">
        <v>2379</v>
      </c>
      <c r="D264" s="653">
        <f>'5ﾍﾟｰｼﾞ'!O12</f>
        <v>0</v>
      </c>
      <c r="E264" s="653">
        <f>'5ﾍﾟｰｼﾞ'!P12</f>
        <v>0</v>
      </c>
      <c r="F264" s="653">
        <f>D264+E264</f>
        <v>0</v>
      </c>
      <c r="G264" s="653">
        <f>'5ﾍﾟｰｼﾞ'!R12</f>
        <v>0</v>
      </c>
      <c r="H264" s="653">
        <f>'5ﾍﾟｰｼﾞ'!S12</f>
        <v>0</v>
      </c>
      <c r="I264" s="590">
        <f>G264+H264</f>
        <v>0</v>
      </c>
      <c r="J264" s="589">
        <v>2026</v>
      </c>
      <c r="K264" s="659"/>
      <c r="L264" s="660" t="s">
        <v>2520</v>
      </c>
      <c r="M264" s="660" t="s">
        <v>2521</v>
      </c>
      <c r="N264" s="660"/>
    </row>
    <row r="265" spans="1:14">
      <c r="A265" s="501">
        <f>'1ﾍﾟｰｼﾞ'!$L$9</f>
        <v>0</v>
      </c>
      <c r="B265" s="587" t="s">
        <v>513</v>
      </c>
      <c r="C265" s="587">
        <f>'5ﾍﾟｰｼﾞ'!K25</f>
        <v>0</v>
      </c>
      <c r="D265" s="651">
        <f>'5ﾍﾟｰｼﾞ'!O25</f>
        <v>0</v>
      </c>
      <c r="E265" s="651">
        <f>'5ﾍﾟｰｼﾞ'!P25</f>
        <v>0</v>
      </c>
      <c r="F265" s="651">
        <f t="shared" ref="F265:F319" si="24">D265+E265</f>
        <v>0</v>
      </c>
      <c r="G265" s="651">
        <f>'5ﾍﾟｰｼﾞ'!R25</f>
        <v>0</v>
      </c>
      <c r="H265" s="651">
        <f>'5ﾍﾟｰｼﾞ'!S25</f>
        <v>0</v>
      </c>
      <c r="I265" s="590">
        <f t="shared" ref="I265:I278" si="25">G265+H265</f>
        <v>0</v>
      </c>
      <c r="J265" s="589">
        <v>2026</v>
      </c>
      <c r="K265" s="16"/>
      <c r="L265" s="503" t="s">
        <v>514</v>
      </c>
      <c r="M265" s="503"/>
      <c r="N265" s="503"/>
    </row>
    <row r="266" spans="1:14">
      <c r="A266" s="501">
        <f>'1ﾍﾟｰｼﾞ'!$L$9</f>
        <v>0</v>
      </c>
      <c r="B266" s="587" t="s">
        <v>513</v>
      </c>
      <c r="C266" s="587">
        <f>'5ﾍﾟｰｼﾞ'!K26</f>
        <v>0</v>
      </c>
      <c r="D266" s="651">
        <f>'5ﾍﾟｰｼﾞ'!O26</f>
        <v>0</v>
      </c>
      <c r="E266" s="651">
        <f>'5ﾍﾟｰｼﾞ'!P26</f>
        <v>0</v>
      </c>
      <c r="F266" s="651">
        <f t="shared" si="24"/>
        <v>0</v>
      </c>
      <c r="G266" s="651">
        <f>'5ﾍﾟｰｼﾞ'!R26</f>
        <v>0</v>
      </c>
      <c r="H266" s="651">
        <f>'5ﾍﾟｰｼﾞ'!S26</f>
        <v>0</v>
      </c>
      <c r="I266" s="590">
        <f t="shared" si="25"/>
        <v>0</v>
      </c>
      <c r="J266" s="589">
        <v>2026</v>
      </c>
      <c r="K266" s="16"/>
      <c r="L266" s="503" t="s">
        <v>514</v>
      </c>
      <c r="M266" s="503"/>
      <c r="N266" s="503"/>
    </row>
    <row r="267" spans="1:14">
      <c r="A267" s="501">
        <f>'1ﾍﾟｰｼﾞ'!$L$9</f>
        <v>0</v>
      </c>
      <c r="B267" s="587" t="s">
        <v>513</v>
      </c>
      <c r="C267" s="587">
        <f>'5ﾍﾟｰｼﾞ'!K27</f>
        <v>0</v>
      </c>
      <c r="D267" s="651">
        <f>'5ﾍﾟｰｼﾞ'!O27</f>
        <v>0</v>
      </c>
      <c r="E267" s="651">
        <f>'5ﾍﾟｰｼﾞ'!P27</f>
        <v>0</v>
      </c>
      <c r="F267" s="651">
        <f t="shared" si="24"/>
        <v>0</v>
      </c>
      <c r="G267" s="651">
        <f>'5ﾍﾟｰｼﾞ'!R27</f>
        <v>0</v>
      </c>
      <c r="H267" s="651">
        <f>'5ﾍﾟｰｼﾞ'!S27</f>
        <v>0</v>
      </c>
      <c r="I267" s="590">
        <f t="shared" si="25"/>
        <v>0</v>
      </c>
      <c r="J267" s="589">
        <v>2026</v>
      </c>
      <c r="K267" s="16"/>
      <c r="L267" s="503" t="s">
        <v>514</v>
      </c>
      <c r="M267" s="503"/>
      <c r="N267" s="503"/>
    </row>
    <row r="268" spans="1:14">
      <c r="A268" s="501">
        <f>'1ﾍﾟｰｼﾞ'!$L$9</f>
        <v>0</v>
      </c>
      <c r="B268" s="587" t="s">
        <v>513</v>
      </c>
      <c r="C268" s="587">
        <f>'5ﾍﾟｰｼﾞ'!K28</f>
        <v>0</v>
      </c>
      <c r="D268" s="651">
        <f>'5ﾍﾟｰｼﾞ'!O28</f>
        <v>0</v>
      </c>
      <c r="E268" s="651">
        <f>'5ﾍﾟｰｼﾞ'!P28</f>
        <v>0</v>
      </c>
      <c r="F268" s="651">
        <f t="shared" si="24"/>
        <v>0</v>
      </c>
      <c r="G268" s="651">
        <f>'5ﾍﾟｰｼﾞ'!R28</f>
        <v>0</v>
      </c>
      <c r="H268" s="651">
        <f>'5ﾍﾟｰｼﾞ'!S28</f>
        <v>0</v>
      </c>
      <c r="I268" s="590">
        <f t="shared" si="25"/>
        <v>0</v>
      </c>
      <c r="J268" s="589">
        <v>2026</v>
      </c>
      <c r="K268" s="16"/>
      <c r="L268" s="503" t="s">
        <v>514</v>
      </c>
      <c r="M268" s="503"/>
      <c r="N268" s="503"/>
    </row>
    <row r="269" spans="1:14">
      <c r="A269" s="501">
        <f>'1ﾍﾟｰｼﾞ'!$L$9</f>
        <v>0</v>
      </c>
      <c r="B269" s="587" t="s">
        <v>513</v>
      </c>
      <c r="C269" s="587">
        <f>'5ﾍﾟｰｼﾞ'!K29</f>
        <v>0</v>
      </c>
      <c r="D269" s="651">
        <f>'5ﾍﾟｰｼﾞ'!O29</f>
        <v>0</v>
      </c>
      <c r="E269" s="651">
        <f>'5ﾍﾟｰｼﾞ'!P29</f>
        <v>0</v>
      </c>
      <c r="F269" s="651">
        <f t="shared" si="24"/>
        <v>0</v>
      </c>
      <c r="G269" s="651">
        <f>'5ﾍﾟｰｼﾞ'!R29</f>
        <v>0</v>
      </c>
      <c r="H269" s="651">
        <f>'5ﾍﾟｰｼﾞ'!S29</f>
        <v>0</v>
      </c>
      <c r="I269" s="590">
        <f t="shared" si="25"/>
        <v>0</v>
      </c>
      <c r="J269" s="589">
        <v>2026</v>
      </c>
      <c r="K269" s="16"/>
      <c r="L269" s="503" t="s">
        <v>514</v>
      </c>
      <c r="M269" s="503"/>
      <c r="N269" s="503"/>
    </row>
    <row r="270" spans="1:14">
      <c r="A270" s="501">
        <f>'1ﾍﾟｰｼﾞ'!$L$9</f>
        <v>0</v>
      </c>
      <c r="B270" s="587" t="s">
        <v>513</v>
      </c>
      <c r="C270" s="587">
        <f>'5ﾍﾟｰｼﾞ'!K30</f>
        <v>0</v>
      </c>
      <c r="D270" s="651">
        <f>'5ﾍﾟｰｼﾞ'!O30</f>
        <v>0</v>
      </c>
      <c r="E270" s="651">
        <f>'5ﾍﾟｰｼﾞ'!P30</f>
        <v>0</v>
      </c>
      <c r="F270" s="651">
        <f t="shared" si="24"/>
        <v>0</v>
      </c>
      <c r="G270" s="651">
        <f>'5ﾍﾟｰｼﾞ'!R30</f>
        <v>0</v>
      </c>
      <c r="H270" s="651">
        <f>'5ﾍﾟｰｼﾞ'!S30</f>
        <v>0</v>
      </c>
      <c r="I270" s="590">
        <f t="shared" si="25"/>
        <v>0</v>
      </c>
      <c r="J270" s="589">
        <v>2026</v>
      </c>
      <c r="K270" s="16"/>
      <c r="L270" s="503" t="s">
        <v>514</v>
      </c>
      <c r="M270" s="503"/>
      <c r="N270" s="503"/>
    </row>
    <row r="271" spans="1:14">
      <c r="A271" s="501">
        <f>'1ﾍﾟｰｼﾞ'!$L$9</f>
        <v>0</v>
      </c>
      <c r="B271" s="587" t="s">
        <v>513</v>
      </c>
      <c r="C271" s="587">
        <f>'5ﾍﾟｰｼﾞ'!K31</f>
        <v>0</v>
      </c>
      <c r="D271" s="651">
        <f>'5ﾍﾟｰｼﾞ'!O31</f>
        <v>0</v>
      </c>
      <c r="E271" s="651">
        <f>'5ﾍﾟｰｼﾞ'!P31</f>
        <v>0</v>
      </c>
      <c r="F271" s="651">
        <f t="shared" si="24"/>
        <v>0</v>
      </c>
      <c r="G271" s="651">
        <f>'5ﾍﾟｰｼﾞ'!R31</f>
        <v>0</v>
      </c>
      <c r="H271" s="651">
        <f>'5ﾍﾟｰｼﾞ'!S31</f>
        <v>0</v>
      </c>
      <c r="I271" s="590">
        <f t="shared" si="25"/>
        <v>0</v>
      </c>
      <c r="J271" s="589">
        <v>2026</v>
      </c>
      <c r="K271" s="16"/>
      <c r="L271" s="503" t="s">
        <v>514</v>
      </c>
      <c r="M271" s="503"/>
      <c r="N271" s="503"/>
    </row>
    <row r="272" spans="1:14">
      <c r="A272" s="501">
        <f>'1ﾍﾟｰｼﾞ'!$L$9</f>
        <v>0</v>
      </c>
      <c r="B272" s="587" t="s">
        <v>513</v>
      </c>
      <c r="C272" s="587">
        <f>'5ﾍﾟｰｼﾞ'!K32</f>
        <v>0</v>
      </c>
      <c r="D272" s="651">
        <f>'5ﾍﾟｰｼﾞ'!O32</f>
        <v>0</v>
      </c>
      <c r="E272" s="651">
        <f>'5ﾍﾟｰｼﾞ'!P32</f>
        <v>0</v>
      </c>
      <c r="F272" s="651">
        <f t="shared" si="24"/>
        <v>0</v>
      </c>
      <c r="G272" s="651">
        <f>'5ﾍﾟｰｼﾞ'!R32</f>
        <v>0</v>
      </c>
      <c r="H272" s="651">
        <f>'5ﾍﾟｰｼﾞ'!S32</f>
        <v>0</v>
      </c>
      <c r="I272" s="590">
        <f t="shared" si="25"/>
        <v>0</v>
      </c>
      <c r="J272" s="589">
        <v>2026</v>
      </c>
      <c r="K272" s="16"/>
      <c r="L272" s="503" t="s">
        <v>514</v>
      </c>
      <c r="M272" s="503"/>
      <c r="N272" s="503"/>
    </row>
    <row r="273" spans="1:14">
      <c r="A273" s="501">
        <f>'1ﾍﾟｰｼﾞ'!$L$9</f>
        <v>0</v>
      </c>
      <c r="B273" s="587" t="s">
        <v>513</v>
      </c>
      <c r="C273" s="587">
        <f>'5ﾍﾟｰｼﾞ'!K33</f>
        <v>0</v>
      </c>
      <c r="D273" s="651">
        <f>'5ﾍﾟｰｼﾞ'!O33</f>
        <v>0</v>
      </c>
      <c r="E273" s="651">
        <f>'5ﾍﾟｰｼﾞ'!P33</f>
        <v>0</v>
      </c>
      <c r="F273" s="651">
        <f t="shared" si="24"/>
        <v>0</v>
      </c>
      <c r="G273" s="651">
        <f>'5ﾍﾟｰｼﾞ'!R33</f>
        <v>0</v>
      </c>
      <c r="H273" s="651">
        <f>'5ﾍﾟｰｼﾞ'!S33</f>
        <v>0</v>
      </c>
      <c r="I273" s="590">
        <f t="shared" si="25"/>
        <v>0</v>
      </c>
      <c r="J273" s="589">
        <v>2026</v>
      </c>
      <c r="K273" s="16"/>
      <c r="L273" s="503" t="s">
        <v>514</v>
      </c>
      <c r="M273" s="503"/>
      <c r="N273" s="503"/>
    </row>
    <row r="274" spans="1:14">
      <c r="A274" s="501">
        <f>'1ﾍﾟｰｼﾞ'!$L$9</f>
        <v>0</v>
      </c>
      <c r="B274" s="587" t="s">
        <v>513</v>
      </c>
      <c r="C274" s="587">
        <f>'5ﾍﾟｰｼﾞ'!K34</f>
        <v>0</v>
      </c>
      <c r="D274" s="651">
        <f>'5ﾍﾟｰｼﾞ'!O34</f>
        <v>0</v>
      </c>
      <c r="E274" s="651">
        <f>'5ﾍﾟｰｼﾞ'!P34</f>
        <v>0</v>
      </c>
      <c r="F274" s="651">
        <f t="shared" si="24"/>
        <v>0</v>
      </c>
      <c r="G274" s="651">
        <f>'5ﾍﾟｰｼﾞ'!R34</f>
        <v>0</v>
      </c>
      <c r="H274" s="651">
        <f>'5ﾍﾟｰｼﾞ'!S34</f>
        <v>0</v>
      </c>
      <c r="I274" s="590">
        <f t="shared" si="25"/>
        <v>0</v>
      </c>
      <c r="J274" s="589">
        <v>2026</v>
      </c>
      <c r="K274" s="16"/>
      <c r="L274" s="503" t="s">
        <v>514</v>
      </c>
      <c r="M274" s="503"/>
      <c r="N274" s="503"/>
    </row>
    <row r="275" spans="1:14">
      <c r="A275" s="501">
        <f>'1ﾍﾟｰｼﾞ'!$L$9</f>
        <v>0</v>
      </c>
      <c r="B275" s="587" t="s">
        <v>513</v>
      </c>
      <c r="C275" s="587">
        <f>'5ﾍﾟｰｼﾞ'!K35</f>
        <v>0</v>
      </c>
      <c r="D275" s="651">
        <f>'5ﾍﾟｰｼﾞ'!O35</f>
        <v>0</v>
      </c>
      <c r="E275" s="651">
        <f>'5ﾍﾟｰｼﾞ'!P35</f>
        <v>0</v>
      </c>
      <c r="F275" s="651">
        <f t="shared" si="24"/>
        <v>0</v>
      </c>
      <c r="G275" s="651">
        <f>'5ﾍﾟｰｼﾞ'!R35</f>
        <v>0</v>
      </c>
      <c r="H275" s="651">
        <f>'5ﾍﾟｰｼﾞ'!S35</f>
        <v>0</v>
      </c>
      <c r="I275" s="590">
        <f t="shared" si="25"/>
        <v>0</v>
      </c>
      <c r="J275" s="589">
        <v>2026</v>
      </c>
      <c r="K275" s="16"/>
      <c r="L275" s="503" t="s">
        <v>514</v>
      </c>
      <c r="M275" s="503"/>
      <c r="N275" s="503"/>
    </row>
    <row r="276" spans="1:14">
      <c r="A276" s="501">
        <f>'1ﾍﾟｰｼﾞ'!$L$9</f>
        <v>0</v>
      </c>
      <c r="B276" s="587" t="s">
        <v>513</v>
      </c>
      <c r="C276" s="587">
        <f>'5ﾍﾟｰｼﾞ'!K36</f>
        <v>0</v>
      </c>
      <c r="D276" s="651">
        <f>'5ﾍﾟｰｼﾞ'!O36</f>
        <v>0</v>
      </c>
      <c r="E276" s="651">
        <f>'5ﾍﾟｰｼﾞ'!P36</f>
        <v>0</v>
      </c>
      <c r="F276" s="651">
        <f t="shared" si="24"/>
        <v>0</v>
      </c>
      <c r="G276" s="651">
        <f>'5ﾍﾟｰｼﾞ'!R36</f>
        <v>0</v>
      </c>
      <c r="H276" s="651">
        <f>'5ﾍﾟｰｼﾞ'!S36</f>
        <v>0</v>
      </c>
      <c r="I276" s="590">
        <f t="shared" si="25"/>
        <v>0</v>
      </c>
      <c r="J276" s="589">
        <v>2026</v>
      </c>
      <c r="K276" s="16"/>
      <c r="L276" s="503" t="s">
        <v>514</v>
      </c>
      <c r="M276" s="503"/>
      <c r="N276" s="503"/>
    </row>
    <row r="277" spans="1:14">
      <c r="A277" s="501">
        <f>'1ﾍﾟｰｼﾞ'!$L$9</f>
        <v>0</v>
      </c>
      <c r="B277" s="587" t="s">
        <v>231</v>
      </c>
      <c r="C277" s="594">
        <f>'5ﾍﾟｰｼﾞ'!K41</f>
        <v>0</v>
      </c>
      <c r="D277" s="651">
        <f>'5ﾍﾟｰｼﾞ'!O41</f>
        <v>0</v>
      </c>
      <c r="E277" s="651">
        <f>'5ﾍﾟｰｼﾞ'!P41</f>
        <v>0</v>
      </c>
      <c r="F277" s="651">
        <f t="shared" si="24"/>
        <v>0</v>
      </c>
      <c r="G277" s="651">
        <f>'5ﾍﾟｰｼﾞ'!R41</f>
        <v>0</v>
      </c>
      <c r="H277" s="651">
        <f>'5ﾍﾟｰｼﾞ'!S41</f>
        <v>0</v>
      </c>
      <c r="I277" s="590">
        <f t="shared" si="25"/>
        <v>0</v>
      </c>
      <c r="J277" s="589">
        <v>2026</v>
      </c>
      <c r="K277" s="16"/>
      <c r="L277" s="503" t="s">
        <v>510</v>
      </c>
      <c r="M277" s="503" t="s">
        <v>292</v>
      </c>
      <c r="N277" s="503" t="s">
        <v>292</v>
      </c>
    </row>
    <row r="278" spans="1:14">
      <c r="A278" s="501">
        <f>'1ﾍﾟｰｼﾞ'!$L$9</f>
        <v>0</v>
      </c>
      <c r="B278" s="587" t="s">
        <v>231</v>
      </c>
      <c r="C278" s="594">
        <f>'5ﾍﾟｰｼﾞ'!K42</f>
        <v>0</v>
      </c>
      <c r="D278" s="651">
        <f>'5ﾍﾟｰｼﾞ'!O42</f>
        <v>0</v>
      </c>
      <c r="E278" s="651">
        <f>'5ﾍﾟｰｼﾞ'!P42</f>
        <v>0</v>
      </c>
      <c r="F278" s="651">
        <f t="shared" si="24"/>
        <v>0</v>
      </c>
      <c r="G278" s="651">
        <f>'5ﾍﾟｰｼﾞ'!R42</f>
        <v>0</v>
      </c>
      <c r="H278" s="651">
        <f>'5ﾍﾟｰｼﾞ'!S42</f>
        <v>0</v>
      </c>
      <c r="I278" s="590">
        <f t="shared" si="25"/>
        <v>0</v>
      </c>
      <c r="J278" s="589">
        <v>2026</v>
      </c>
      <c r="K278" s="16"/>
      <c r="L278" s="503" t="s">
        <v>510</v>
      </c>
      <c r="M278" s="503"/>
      <c r="N278" s="503"/>
    </row>
    <row r="279" spans="1:14">
      <c r="A279" s="501">
        <f>'1ﾍﾟｰｼﾞ'!$L$9</f>
        <v>0</v>
      </c>
      <c r="B279" s="587" t="s">
        <v>890</v>
      </c>
      <c r="C279" s="587" t="s">
        <v>2382</v>
      </c>
      <c r="D279" s="651">
        <f>'5ﾍﾟｰｼﾞ'!O47</f>
        <v>0</v>
      </c>
      <c r="E279" s="651">
        <f>'5ﾍﾟｰｼﾞ'!P47</f>
        <v>0</v>
      </c>
      <c r="F279" s="651">
        <f>D279+E279</f>
        <v>0</v>
      </c>
      <c r="G279" s="651">
        <f>'5ﾍﾟｰｼﾞ'!R47</f>
        <v>0</v>
      </c>
      <c r="H279" s="651">
        <f>'5ﾍﾟｰｼﾞ'!S47</f>
        <v>0</v>
      </c>
      <c r="I279" s="590">
        <f>G279+H279</f>
        <v>0</v>
      </c>
      <c r="J279" s="589">
        <v>2026</v>
      </c>
      <c r="K279" s="67"/>
      <c r="L279" s="503" t="s">
        <v>881</v>
      </c>
      <c r="M279" s="503" t="s">
        <v>90</v>
      </c>
      <c r="N279" s="503">
        <v>140</v>
      </c>
    </row>
    <row r="280" spans="1:14">
      <c r="A280" s="501">
        <f>'1ﾍﾟｰｼﾞ'!$L$9</f>
        <v>0</v>
      </c>
      <c r="B280" s="587" t="s">
        <v>553</v>
      </c>
      <c r="C280" s="594">
        <f>'5ﾍﾟｰｼﾞ'!$L$59</f>
        <v>0</v>
      </c>
      <c r="D280" s="651">
        <f>'5ﾍﾟｰｼﾞ'!O59</f>
        <v>0</v>
      </c>
      <c r="E280" s="651">
        <f>'5ﾍﾟｰｼﾞ'!P59</f>
        <v>0</v>
      </c>
      <c r="F280" s="651">
        <f t="shared" si="24"/>
        <v>0</v>
      </c>
      <c r="G280" s="651">
        <f>'5ﾍﾟｰｼﾞ'!R59</f>
        <v>0</v>
      </c>
      <c r="H280" s="651">
        <f>'5ﾍﾟｰｼﾞ'!S59</f>
        <v>0</v>
      </c>
      <c r="I280" s="590">
        <f t="shared" ref="I280:I283" si="26">G280+H280</f>
        <v>0</v>
      </c>
      <c r="J280" s="589">
        <v>2026</v>
      </c>
      <c r="K280" s="16"/>
      <c r="L280" s="503" t="s">
        <v>554</v>
      </c>
      <c r="M280" s="503" t="s">
        <v>292</v>
      </c>
      <c r="N280" s="503" t="s">
        <v>292</v>
      </c>
    </row>
    <row r="281" spans="1:14">
      <c r="A281" s="501">
        <f>'1ﾍﾟｰｼﾞ'!$L$9</f>
        <v>0</v>
      </c>
      <c r="B281" s="587" t="s">
        <v>555</v>
      </c>
      <c r="C281" s="594">
        <f>'5ﾍﾟｰｼﾞ'!$L$60</f>
        <v>0</v>
      </c>
      <c r="D281" s="651">
        <f>'5ﾍﾟｰｼﾞ'!O60</f>
        <v>0</v>
      </c>
      <c r="E281" s="651">
        <f>'5ﾍﾟｰｼﾞ'!P60</f>
        <v>0</v>
      </c>
      <c r="F281" s="651">
        <f t="shared" si="24"/>
        <v>0</v>
      </c>
      <c r="G281" s="651">
        <f>'5ﾍﾟｰｼﾞ'!R60</f>
        <v>0</v>
      </c>
      <c r="H281" s="651">
        <f>'5ﾍﾟｰｼﾞ'!S60</f>
        <v>0</v>
      </c>
      <c r="I281" s="590">
        <f t="shared" si="26"/>
        <v>0</v>
      </c>
      <c r="J281" s="589">
        <v>2026</v>
      </c>
      <c r="K281" s="16"/>
      <c r="L281" s="503" t="s">
        <v>556</v>
      </c>
      <c r="M281" s="503" t="s">
        <v>292</v>
      </c>
      <c r="N281" s="503" t="s">
        <v>292</v>
      </c>
    </row>
    <row r="282" spans="1:14">
      <c r="A282" s="501">
        <f>'1ﾍﾟｰｼﾞ'!$L$9</f>
        <v>0</v>
      </c>
      <c r="B282" s="587" t="s">
        <v>557</v>
      </c>
      <c r="C282" s="594">
        <f>'5ﾍﾟｰｼﾞ'!$L$61</f>
        <v>0</v>
      </c>
      <c r="D282" s="651">
        <f>'5ﾍﾟｰｼﾞ'!O61</f>
        <v>0</v>
      </c>
      <c r="E282" s="651">
        <f>'5ﾍﾟｰｼﾞ'!P61</f>
        <v>0</v>
      </c>
      <c r="F282" s="651">
        <f t="shared" si="24"/>
        <v>0</v>
      </c>
      <c r="G282" s="651">
        <f>'5ﾍﾟｰｼﾞ'!R61</f>
        <v>0</v>
      </c>
      <c r="H282" s="651">
        <f>'5ﾍﾟｰｼﾞ'!S61</f>
        <v>0</v>
      </c>
      <c r="I282" s="590">
        <f t="shared" si="26"/>
        <v>0</v>
      </c>
      <c r="J282" s="589">
        <v>2026</v>
      </c>
      <c r="K282" s="16"/>
      <c r="L282" s="503" t="s">
        <v>558</v>
      </c>
      <c r="N282" s="503" t="s">
        <v>292</v>
      </c>
    </row>
    <row r="283" spans="1:14">
      <c r="A283" s="501">
        <f>'1ﾍﾟｰｼﾞ'!$L$9</f>
        <v>0</v>
      </c>
      <c r="B283" s="587" t="s">
        <v>515</v>
      </c>
      <c r="C283" s="594">
        <f>'5ﾍﾟｰｼﾞ'!K70</f>
        <v>0</v>
      </c>
      <c r="D283" s="651">
        <f>'5ﾍﾟｰｼﾞ'!O70</f>
        <v>0</v>
      </c>
      <c r="E283" s="651">
        <f>'5ﾍﾟｰｼﾞ'!P70</f>
        <v>0</v>
      </c>
      <c r="F283" s="651">
        <f t="shared" si="24"/>
        <v>0</v>
      </c>
      <c r="G283" s="651">
        <f>'5ﾍﾟｰｼﾞ'!R70</f>
        <v>0</v>
      </c>
      <c r="H283" s="651">
        <f>'5ﾍﾟｰｼﾞ'!S70</f>
        <v>0</v>
      </c>
      <c r="I283" s="590">
        <f t="shared" si="26"/>
        <v>0</v>
      </c>
      <c r="J283" s="589">
        <v>2026</v>
      </c>
      <c r="K283" s="16"/>
      <c r="L283" s="503" t="s">
        <v>516</v>
      </c>
      <c r="M283" s="503" t="s">
        <v>292</v>
      </c>
      <c r="N283" s="503"/>
    </row>
    <row r="284" spans="1:14">
      <c r="A284" s="501">
        <f>'1ﾍﾟｰｼﾞ'!$L$9</f>
        <v>0</v>
      </c>
      <c r="B284" s="587" t="s">
        <v>515</v>
      </c>
      <c r="C284" s="594">
        <f>'5ﾍﾟｰｼﾞ'!K71</f>
        <v>0</v>
      </c>
      <c r="D284" s="651">
        <f>'5ﾍﾟｰｼﾞ'!O71</f>
        <v>0</v>
      </c>
      <c r="E284" s="651">
        <f>'5ﾍﾟｰｼﾞ'!P71</f>
        <v>0</v>
      </c>
      <c r="F284" s="651">
        <f>D284+E284</f>
        <v>0</v>
      </c>
      <c r="G284" s="651">
        <f>'5ﾍﾟｰｼﾞ'!R71</f>
        <v>0</v>
      </c>
      <c r="H284" s="651">
        <f>'5ﾍﾟｰｼﾞ'!S71</f>
        <v>0</v>
      </c>
      <c r="I284" s="590">
        <f>G284+H284</f>
        <v>0</v>
      </c>
      <c r="J284" s="589">
        <v>2026</v>
      </c>
      <c r="K284" s="16"/>
      <c r="L284" s="503" t="s">
        <v>516</v>
      </c>
      <c r="M284" s="503"/>
      <c r="N284" s="503"/>
    </row>
    <row r="285" spans="1:14">
      <c r="A285" s="501">
        <f>'1ﾍﾟｰｼﾞ'!$L$9</f>
        <v>0</v>
      </c>
      <c r="B285" s="587" t="s">
        <v>431</v>
      </c>
      <c r="C285" s="594" t="s">
        <v>1029</v>
      </c>
      <c r="D285" s="651">
        <f>'5ﾍﾟｰｼﾞ'!AK10</f>
        <v>0</v>
      </c>
      <c r="E285" s="651">
        <f>'5ﾍﾟｰｼﾞ'!AL10</f>
        <v>0</v>
      </c>
      <c r="F285" s="651">
        <f t="shared" si="24"/>
        <v>0</v>
      </c>
      <c r="G285" s="651">
        <f>'5ﾍﾟｰｼﾞ'!AN10</f>
        <v>0</v>
      </c>
      <c r="H285" s="651">
        <f>'5ﾍﾟｰｼﾞ'!AO10</f>
        <v>0</v>
      </c>
      <c r="I285" s="590">
        <f t="shared" ref="I285:I305" si="27">G285+H285</f>
        <v>0</v>
      </c>
      <c r="J285" s="589">
        <v>2026</v>
      </c>
      <c r="K285" s="16"/>
      <c r="L285" s="554" t="s">
        <v>1032</v>
      </c>
      <c r="M285" s="554" t="s">
        <v>1033</v>
      </c>
      <c r="N285" s="554">
        <v>120</v>
      </c>
    </row>
    <row r="286" spans="1:14">
      <c r="A286" s="501">
        <f>'1ﾍﾟｰｼﾞ'!$L$9</f>
        <v>0</v>
      </c>
      <c r="B286" s="587" t="s">
        <v>431</v>
      </c>
      <c r="C286" s="594" t="s">
        <v>1030</v>
      </c>
      <c r="D286" s="651">
        <f>'5ﾍﾟｰｼﾞ'!AK11</f>
        <v>0</v>
      </c>
      <c r="E286" s="651">
        <f>'5ﾍﾟｰｼﾞ'!AL11</f>
        <v>0</v>
      </c>
      <c r="F286" s="651">
        <f t="shared" si="24"/>
        <v>0</v>
      </c>
      <c r="G286" s="651">
        <f>'5ﾍﾟｰｼﾞ'!AN11</f>
        <v>0</v>
      </c>
      <c r="H286" s="651">
        <f>'5ﾍﾟｰｼﾞ'!AO11</f>
        <v>0</v>
      </c>
      <c r="I286" s="590">
        <f t="shared" si="27"/>
        <v>0</v>
      </c>
      <c r="J286" s="589">
        <v>2026</v>
      </c>
      <c r="K286" s="16"/>
      <c r="L286" s="554" t="s">
        <v>1032</v>
      </c>
      <c r="M286" s="554" t="s">
        <v>1034</v>
      </c>
      <c r="N286" s="554">
        <v>120</v>
      </c>
    </row>
    <row r="287" spans="1:14">
      <c r="A287" s="501">
        <f>'1ﾍﾟｰｼﾞ'!$L$9</f>
        <v>0</v>
      </c>
      <c r="B287" s="587" t="s">
        <v>431</v>
      </c>
      <c r="C287" s="594" t="s">
        <v>1031</v>
      </c>
      <c r="D287" s="651">
        <f>'5ﾍﾟｰｼﾞ'!AK12</f>
        <v>0</v>
      </c>
      <c r="E287" s="651">
        <f>'5ﾍﾟｰｼﾞ'!AL12</f>
        <v>0</v>
      </c>
      <c r="F287" s="651">
        <f t="shared" si="24"/>
        <v>0</v>
      </c>
      <c r="G287" s="651">
        <f>'5ﾍﾟｰｼﾞ'!AN12</f>
        <v>0</v>
      </c>
      <c r="H287" s="651">
        <f>'5ﾍﾟｰｼﾞ'!AO12</f>
        <v>0</v>
      </c>
      <c r="I287" s="590">
        <f t="shared" si="27"/>
        <v>0</v>
      </c>
      <c r="J287" s="589">
        <v>2026</v>
      </c>
      <c r="K287" s="16"/>
      <c r="L287" s="554" t="s">
        <v>1032</v>
      </c>
      <c r="M287" s="554" t="s">
        <v>1035</v>
      </c>
      <c r="N287" s="554">
        <v>40</v>
      </c>
    </row>
    <row r="288" spans="1:14">
      <c r="A288" s="501">
        <f>'1ﾍﾟｰｼﾞ'!$L$9</f>
        <v>0</v>
      </c>
      <c r="B288" s="587" t="s">
        <v>517</v>
      </c>
      <c r="C288" s="594">
        <f>'5ﾍﾟｰｼﾞ'!AG25</f>
        <v>0</v>
      </c>
      <c r="D288" s="651">
        <f>'5ﾍﾟｰｼﾞ'!AK25</f>
        <v>0</v>
      </c>
      <c r="E288" s="651">
        <f>'5ﾍﾟｰｼﾞ'!AL25</f>
        <v>0</v>
      </c>
      <c r="F288" s="651">
        <f t="shared" si="24"/>
        <v>0</v>
      </c>
      <c r="G288" s="651">
        <f>'5ﾍﾟｰｼﾞ'!AN25</f>
        <v>0</v>
      </c>
      <c r="H288" s="651">
        <f>'5ﾍﾟｰｼﾞ'!AO25</f>
        <v>0</v>
      </c>
      <c r="I288" s="590">
        <f t="shared" si="27"/>
        <v>0</v>
      </c>
      <c r="J288" s="589">
        <v>2026</v>
      </c>
      <c r="K288" s="16"/>
      <c r="L288" s="503" t="s">
        <v>518</v>
      </c>
      <c r="M288" s="503" t="s">
        <v>292</v>
      </c>
      <c r="N288" s="503" t="s">
        <v>292</v>
      </c>
    </row>
    <row r="289" spans="1:14">
      <c r="A289" s="501">
        <f>'1ﾍﾟｰｼﾞ'!$L$9</f>
        <v>0</v>
      </c>
      <c r="B289" s="587" t="s">
        <v>517</v>
      </c>
      <c r="C289" s="594">
        <f>'5ﾍﾟｰｼﾞ'!AG26</f>
        <v>0</v>
      </c>
      <c r="D289" s="651">
        <f>'5ﾍﾟｰｼﾞ'!AK26</f>
        <v>0</v>
      </c>
      <c r="E289" s="651">
        <f>'5ﾍﾟｰｼﾞ'!AL26</f>
        <v>0</v>
      </c>
      <c r="F289" s="651">
        <f t="shared" si="24"/>
        <v>0</v>
      </c>
      <c r="G289" s="651">
        <f>'5ﾍﾟｰｼﾞ'!AN26</f>
        <v>0</v>
      </c>
      <c r="H289" s="651">
        <f>'5ﾍﾟｰｼﾞ'!AO26</f>
        <v>0</v>
      </c>
      <c r="I289" s="590">
        <f t="shared" si="27"/>
        <v>0</v>
      </c>
      <c r="J289" s="589">
        <v>2026</v>
      </c>
      <c r="K289" s="16"/>
      <c r="L289" s="503" t="s">
        <v>518</v>
      </c>
      <c r="M289" s="503"/>
      <c r="N289" s="503"/>
    </row>
    <row r="290" spans="1:14">
      <c r="A290" s="501">
        <f>'1ﾍﾟｰｼﾞ'!$L$9</f>
        <v>0</v>
      </c>
      <c r="B290" s="587" t="s">
        <v>520</v>
      </c>
      <c r="C290" s="594" t="s">
        <v>292</v>
      </c>
      <c r="D290" s="651">
        <f>'5ﾍﾟｰｼﾞ'!AK31</f>
        <v>0</v>
      </c>
      <c r="E290" s="651">
        <f>'5ﾍﾟｰｼﾞ'!AL31</f>
        <v>0</v>
      </c>
      <c r="F290" s="651">
        <f t="shared" si="24"/>
        <v>0</v>
      </c>
      <c r="G290" s="651">
        <f>'5ﾍﾟｰｼﾞ'!AN31</f>
        <v>0</v>
      </c>
      <c r="H290" s="651">
        <f>'5ﾍﾟｰｼﾞ'!AO31</f>
        <v>0</v>
      </c>
      <c r="I290" s="590">
        <f t="shared" si="27"/>
        <v>0</v>
      </c>
      <c r="J290" s="589">
        <v>2026</v>
      </c>
      <c r="K290" s="16"/>
      <c r="L290" s="554" t="s">
        <v>867</v>
      </c>
      <c r="M290" s="553"/>
      <c r="N290" s="503" t="s">
        <v>292</v>
      </c>
    </row>
    <row r="291" spans="1:14">
      <c r="A291" s="501">
        <f>'1ﾍﾟｰｼﾞ'!$L$9</f>
        <v>0</v>
      </c>
      <c r="B291" s="587" t="s">
        <v>521</v>
      </c>
      <c r="C291" s="594" t="s">
        <v>292</v>
      </c>
      <c r="D291" s="651">
        <f>'5ﾍﾟｰｼﾞ'!AK32</f>
        <v>0</v>
      </c>
      <c r="E291" s="651">
        <f>'5ﾍﾟｰｼﾞ'!AL32</f>
        <v>0</v>
      </c>
      <c r="F291" s="651">
        <f t="shared" si="24"/>
        <v>0</v>
      </c>
      <c r="G291" s="651">
        <f>'5ﾍﾟｰｼﾞ'!AN32</f>
        <v>0</v>
      </c>
      <c r="H291" s="651">
        <f>'5ﾍﾟｰｼﾞ'!AO32</f>
        <v>0</v>
      </c>
      <c r="I291" s="590">
        <f t="shared" si="27"/>
        <v>0</v>
      </c>
      <c r="J291" s="589">
        <v>2026</v>
      </c>
      <c r="K291" s="16"/>
      <c r="L291" s="554" t="s">
        <v>868</v>
      </c>
      <c r="M291" s="553"/>
      <c r="N291" s="503" t="s">
        <v>292</v>
      </c>
    </row>
    <row r="292" spans="1:14">
      <c r="A292" s="501">
        <f>'1ﾍﾟｰｼﾞ'!$L$9</f>
        <v>0</v>
      </c>
      <c r="B292" s="587" t="s">
        <v>522</v>
      </c>
      <c r="C292" s="594" t="s">
        <v>292</v>
      </c>
      <c r="D292" s="651">
        <f>'5ﾍﾟｰｼﾞ'!AK33</f>
        <v>0</v>
      </c>
      <c r="E292" s="651">
        <f>'5ﾍﾟｰｼﾞ'!AL33</f>
        <v>0</v>
      </c>
      <c r="F292" s="651">
        <f t="shared" si="24"/>
        <v>0</v>
      </c>
      <c r="G292" s="651">
        <f>'5ﾍﾟｰｼﾞ'!AN33</f>
        <v>0</v>
      </c>
      <c r="H292" s="651">
        <f>'5ﾍﾟｰｼﾞ'!AO33</f>
        <v>0</v>
      </c>
      <c r="I292" s="590">
        <f t="shared" si="27"/>
        <v>0</v>
      </c>
      <c r="J292" s="589">
        <v>2026</v>
      </c>
      <c r="K292" s="16"/>
      <c r="L292" s="554" t="s">
        <v>866</v>
      </c>
      <c r="M292" s="553"/>
      <c r="N292" s="503" t="s">
        <v>292</v>
      </c>
    </row>
    <row r="293" spans="1:14">
      <c r="A293" s="501">
        <f>'1ﾍﾟｰｼﾞ'!$L$9</f>
        <v>0</v>
      </c>
      <c r="B293" s="587" t="s">
        <v>523</v>
      </c>
      <c r="C293" s="594" t="s">
        <v>292</v>
      </c>
      <c r="D293" s="651">
        <f>'5ﾍﾟｰｼﾞ'!AK34</f>
        <v>0</v>
      </c>
      <c r="E293" s="651">
        <f>'5ﾍﾟｰｼﾞ'!AL34</f>
        <v>0</v>
      </c>
      <c r="F293" s="651">
        <f t="shared" si="24"/>
        <v>0</v>
      </c>
      <c r="G293" s="651">
        <f>'5ﾍﾟｰｼﾞ'!AN34</f>
        <v>0</v>
      </c>
      <c r="H293" s="651">
        <f>'5ﾍﾟｰｼﾞ'!AO34</f>
        <v>0</v>
      </c>
      <c r="I293" s="590">
        <f t="shared" si="27"/>
        <v>0</v>
      </c>
      <c r="J293" s="589">
        <v>2026</v>
      </c>
      <c r="K293" s="16"/>
      <c r="L293" s="554" t="s">
        <v>870</v>
      </c>
      <c r="M293" s="553"/>
      <c r="N293" s="503" t="s">
        <v>292</v>
      </c>
    </row>
    <row r="294" spans="1:14">
      <c r="A294" s="501">
        <f>'1ﾍﾟｰｼﾞ'!$L$9</f>
        <v>0</v>
      </c>
      <c r="B294" s="587" t="s">
        <v>524</v>
      </c>
      <c r="C294" s="594" t="s">
        <v>292</v>
      </c>
      <c r="D294" s="651">
        <f>'5ﾍﾟｰｼﾞ'!AK35</f>
        <v>0</v>
      </c>
      <c r="E294" s="651">
        <f>'5ﾍﾟｰｼﾞ'!AL35</f>
        <v>0</v>
      </c>
      <c r="F294" s="651">
        <f t="shared" si="24"/>
        <v>0</v>
      </c>
      <c r="G294" s="651">
        <f>'5ﾍﾟｰｼﾞ'!AN35</f>
        <v>0</v>
      </c>
      <c r="H294" s="651">
        <f>'5ﾍﾟｰｼﾞ'!AO35</f>
        <v>0</v>
      </c>
      <c r="I294" s="590">
        <f t="shared" si="27"/>
        <v>0</v>
      </c>
      <c r="J294" s="589">
        <v>2026</v>
      </c>
      <c r="K294" s="16"/>
      <c r="L294" s="554" t="s">
        <v>875</v>
      </c>
      <c r="M294" s="553"/>
      <c r="N294" s="503" t="s">
        <v>292</v>
      </c>
    </row>
    <row r="295" spans="1:14">
      <c r="A295" s="501">
        <f>'1ﾍﾟｰｼﾞ'!$L$9</f>
        <v>0</v>
      </c>
      <c r="B295" s="587" t="s">
        <v>525</v>
      </c>
      <c r="C295" s="594" t="s">
        <v>292</v>
      </c>
      <c r="D295" s="651">
        <f>'5ﾍﾟｰｼﾞ'!AK36</f>
        <v>0</v>
      </c>
      <c r="E295" s="651">
        <f>'5ﾍﾟｰｼﾞ'!AL36</f>
        <v>0</v>
      </c>
      <c r="F295" s="651">
        <f t="shared" si="24"/>
        <v>0</v>
      </c>
      <c r="G295" s="651">
        <f>'5ﾍﾟｰｼﾞ'!AN36</f>
        <v>0</v>
      </c>
      <c r="H295" s="651">
        <f>'5ﾍﾟｰｼﾞ'!AO36</f>
        <v>0</v>
      </c>
      <c r="I295" s="590">
        <f t="shared" si="27"/>
        <v>0</v>
      </c>
      <c r="J295" s="589">
        <v>2026</v>
      </c>
      <c r="K295" s="16"/>
      <c r="L295" s="554" t="s">
        <v>876</v>
      </c>
      <c r="M295" s="553"/>
      <c r="N295" s="503" t="s">
        <v>292</v>
      </c>
    </row>
    <row r="296" spans="1:14">
      <c r="A296" s="501">
        <f>'1ﾍﾟｰｼﾞ'!$L$9</f>
        <v>0</v>
      </c>
      <c r="B296" s="587" t="s">
        <v>526</v>
      </c>
      <c r="C296" s="594" t="s">
        <v>292</v>
      </c>
      <c r="D296" s="651">
        <f>'5ﾍﾟｰｼﾞ'!AK37</f>
        <v>0</v>
      </c>
      <c r="E296" s="651">
        <f>'5ﾍﾟｰｼﾞ'!AL37</f>
        <v>0</v>
      </c>
      <c r="F296" s="651">
        <f t="shared" si="24"/>
        <v>0</v>
      </c>
      <c r="G296" s="651">
        <f>'5ﾍﾟｰｼﾞ'!AN37</f>
        <v>0</v>
      </c>
      <c r="H296" s="651">
        <f>'5ﾍﾟｰｼﾞ'!AO37</f>
        <v>0</v>
      </c>
      <c r="I296" s="590">
        <f t="shared" si="27"/>
        <v>0</v>
      </c>
      <c r="J296" s="589">
        <v>2026</v>
      </c>
      <c r="K296" s="16"/>
      <c r="L296" s="554" t="s">
        <v>877</v>
      </c>
      <c r="M296" s="553"/>
      <c r="N296" s="503" t="s">
        <v>292</v>
      </c>
    </row>
    <row r="297" spans="1:14">
      <c r="A297" s="501">
        <f>'1ﾍﾟｰｼﾞ'!$L$9</f>
        <v>0</v>
      </c>
      <c r="B297" s="587" t="s">
        <v>527</v>
      </c>
      <c r="C297" s="594" t="s">
        <v>292</v>
      </c>
      <c r="D297" s="651">
        <f>'5ﾍﾟｰｼﾞ'!AK38</f>
        <v>0</v>
      </c>
      <c r="E297" s="651">
        <f>'5ﾍﾟｰｼﾞ'!AL38</f>
        <v>0</v>
      </c>
      <c r="F297" s="651">
        <f t="shared" si="24"/>
        <v>0</v>
      </c>
      <c r="G297" s="651">
        <f>'5ﾍﾟｰｼﾞ'!AN38</f>
        <v>0</v>
      </c>
      <c r="H297" s="651">
        <f>'5ﾍﾟｰｼﾞ'!AO38</f>
        <v>0</v>
      </c>
      <c r="I297" s="590">
        <f t="shared" si="27"/>
        <v>0</v>
      </c>
      <c r="J297" s="589">
        <v>2026</v>
      </c>
      <c r="K297" s="16"/>
      <c r="L297" s="554" t="s">
        <v>878</v>
      </c>
      <c r="M297" s="553"/>
      <c r="N297" s="503" t="s">
        <v>292</v>
      </c>
    </row>
    <row r="298" spans="1:14">
      <c r="A298" s="501">
        <f>'1ﾍﾟｰｼﾞ'!$L$9</f>
        <v>0</v>
      </c>
      <c r="B298" s="587" t="s">
        <v>528</v>
      </c>
      <c r="C298" s="594" t="s">
        <v>292</v>
      </c>
      <c r="D298" s="651">
        <f>'5ﾍﾟｰｼﾞ'!AK39</f>
        <v>0</v>
      </c>
      <c r="E298" s="651">
        <f>'5ﾍﾟｰｼﾞ'!AL39</f>
        <v>0</v>
      </c>
      <c r="F298" s="651">
        <f t="shared" si="24"/>
        <v>0</v>
      </c>
      <c r="G298" s="651">
        <f>'5ﾍﾟｰｼﾞ'!AN39</f>
        <v>0</v>
      </c>
      <c r="H298" s="651">
        <f>'5ﾍﾟｰｼﾞ'!AO39</f>
        <v>0</v>
      </c>
      <c r="I298" s="590">
        <f t="shared" si="27"/>
        <v>0</v>
      </c>
      <c r="J298" s="589">
        <v>2026</v>
      </c>
      <c r="K298" s="16"/>
      <c r="L298" s="554" t="s">
        <v>874</v>
      </c>
      <c r="M298" s="553"/>
      <c r="N298" s="503" t="s">
        <v>292</v>
      </c>
    </row>
    <row r="299" spans="1:14">
      <c r="A299" s="501">
        <f>'1ﾍﾟｰｼﾞ'!$L$9</f>
        <v>0</v>
      </c>
      <c r="B299" s="587" t="s">
        <v>529</v>
      </c>
      <c r="C299" s="594" t="s">
        <v>292</v>
      </c>
      <c r="D299" s="651">
        <f>'5ﾍﾟｰｼﾞ'!AK40</f>
        <v>0</v>
      </c>
      <c r="E299" s="651">
        <f>'5ﾍﾟｰｼﾞ'!AL40</f>
        <v>0</v>
      </c>
      <c r="F299" s="651">
        <f t="shared" si="24"/>
        <v>0</v>
      </c>
      <c r="G299" s="651">
        <f>'5ﾍﾟｰｼﾞ'!AN40</f>
        <v>0</v>
      </c>
      <c r="H299" s="651">
        <f>'5ﾍﾟｰｼﾞ'!AO40</f>
        <v>0</v>
      </c>
      <c r="I299" s="590">
        <f t="shared" si="27"/>
        <v>0</v>
      </c>
      <c r="J299" s="589">
        <v>2026</v>
      </c>
      <c r="K299" s="16"/>
      <c r="L299" s="554" t="s">
        <v>869</v>
      </c>
      <c r="M299" s="553"/>
      <c r="N299" s="503" t="s">
        <v>292</v>
      </c>
    </row>
    <row r="300" spans="1:14">
      <c r="A300" s="501">
        <f>'1ﾍﾟｰｼﾞ'!$L$9</f>
        <v>0</v>
      </c>
      <c r="B300" s="587" t="s">
        <v>530</v>
      </c>
      <c r="C300" s="594" t="s">
        <v>292</v>
      </c>
      <c r="D300" s="651">
        <f>'5ﾍﾟｰｼﾞ'!AK41</f>
        <v>0</v>
      </c>
      <c r="E300" s="651">
        <f>'5ﾍﾟｰｼﾞ'!AL41</f>
        <v>0</v>
      </c>
      <c r="F300" s="651">
        <f t="shared" si="24"/>
        <v>0</v>
      </c>
      <c r="G300" s="651">
        <f>'5ﾍﾟｰｼﾞ'!AN41</f>
        <v>0</v>
      </c>
      <c r="H300" s="651">
        <f>'5ﾍﾟｰｼﾞ'!AO41</f>
        <v>0</v>
      </c>
      <c r="I300" s="590">
        <f t="shared" si="27"/>
        <v>0</v>
      </c>
      <c r="J300" s="589">
        <v>2026</v>
      </c>
      <c r="K300" s="16"/>
      <c r="L300" s="554" t="s">
        <v>879</v>
      </c>
      <c r="M300" s="553"/>
      <c r="N300" s="503" t="s">
        <v>292</v>
      </c>
    </row>
    <row r="301" spans="1:14">
      <c r="A301" s="501">
        <f>'1ﾍﾟｰｼﾞ'!$L$9</f>
        <v>0</v>
      </c>
      <c r="B301" s="587" t="s">
        <v>531</v>
      </c>
      <c r="C301" s="594"/>
      <c r="D301" s="651">
        <f>'5ﾍﾟｰｼﾞ'!AK42</f>
        <v>0</v>
      </c>
      <c r="E301" s="651">
        <f>'5ﾍﾟｰｼﾞ'!AL42</f>
        <v>0</v>
      </c>
      <c r="F301" s="651">
        <f t="shared" si="24"/>
        <v>0</v>
      </c>
      <c r="G301" s="651">
        <f>'5ﾍﾟｰｼﾞ'!AN42</f>
        <v>0</v>
      </c>
      <c r="H301" s="651">
        <f>'5ﾍﾟｰｼﾞ'!AO42</f>
        <v>0</v>
      </c>
      <c r="I301" s="590">
        <f t="shared" si="27"/>
        <v>0</v>
      </c>
      <c r="J301" s="589">
        <v>2026</v>
      </c>
      <c r="K301" s="16"/>
      <c r="L301" s="554" t="s">
        <v>872</v>
      </c>
      <c r="M301" s="553"/>
      <c r="N301" s="503" t="s">
        <v>292</v>
      </c>
    </row>
    <row r="302" spans="1:14">
      <c r="A302" s="501">
        <f>'1ﾍﾟｰｼﾞ'!$L$9</f>
        <v>0</v>
      </c>
      <c r="B302" s="587" t="s">
        <v>532</v>
      </c>
      <c r="C302" s="594" t="s">
        <v>292</v>
      </c>
      <c r="D302" s="651">
        <f>'5ﾍﾟｰｼﾞ'!AK43</f>
        <v>0</v>
      </c>
      <c r="E302" s="651">
        <f>'5ﾍﾟｰｼﾞ'!AL43</f>
        <v>0</v>
      </c>
      <c r="F302" s="651">
        <f t="shared" si="24"/>
        <v>0</v>
      </c>
      <c r="G302" s="651">
        <f>'5ﾍﾟｰｼﾞ'!AN43</f>
        <v>0</v>
      </c>
      <c r="H302" s="651">
        <f>'5ﾍﾟｰｼﾞ'!AO43</f>
        <v>0</v>
      </c>
      <c r="I302" s="590">
        <f t="shared" si="27"/>
        <v>0</v>
      </c>
      <c r="J302" s="589">
        <v>2026</v>
      </c>
      <c r="K302" s="16"/>
      <c r="L302" s="554" t="s">
        <v>880</v>
      </c>
      <c r="M302" s="553"/>
      <c r="N302" s="503" t="s">
        <v>292</v>
      </c>
    </row>
    <row r="303" spans="1:14">
      <c r="A303" s="501">
        <f>'1ﾍﾟｰｼﾞ'!$L$9</f>
        <v>0</v>
      </c>
      <c r="B303" s="587" t="s">
        <v>537</v>
      </c>
      <c r="C303" s="594" t="s">
        <v>292</v>
      </c>
      <c r="D303" s="651">
        <f>'5ﾍﾟｰｼﾞ'!AK44</f>
        <v>0</v>
      </c>
      <c r="E303" s="651">
        <f>'5ﾍﾟｰｼﾞ'!AL44</f>
        <v>0</v>
      </c>
      <c r="F303" s="651">
        <f t="shared" si="24"/>
        <v>0</v>
      </c>
      <c r="G303" s="651">
        <f>'5ﾍﾟｰｼﾞ'!AN44</f>
        <v>0</v>
      </c>
      <c r="H303" s="651">
        <f>'5ﾍﾟｰｼﾞ'!AO44</f>
        <v>0</v>
      </c>
      <c r="I303" s="590">
        <f t="shared" si="27"/>
        <v>0</v>
      </c>
      <c r="J303" s="589">
        <v>2026</v>
      </c>
      <c r="K303" s="16"/>
      <c r="L303" s="554" t="s">
        <v>871</v>
      </c>
      <c r="M303" s="553"/>
      <c r="N303" s="503" t="s">
        <v>292</v>
      </c>
    </row>
    <row r="304" spans="1:14">
      <c r="A304" s="501">
        <f>'1ﾍﾟｰｼﾞ'!$L$9</f>
        <v>0</v>
      </c>
      <c r="B304" s="587" t="s">
        <v>2427</v>
      </c>
      <c r="C304" s="594"/>
      <c r="D304" s="651">
        <f>'5ﾍﾟｰｼﾞ'!AK45</f>
        <v>0</v>
      </c>
      <c r="E304" s="651">
        <f>'5ﾍﾟｰｼﾞ'!AL45</f>
        <v>0</v>
      </c>
      <c r="F304" s="651">
        <f t="shared" si="24"/>
        <v>0</v>
      </c>
      <c r="G304" s="651">
        <f>'5ﾍﾟｰｼﾞ'!AN45</f>
        <v>0</v>
      </c>
      <c r="H304" s="651">
        <f>'5ﾍﾟｰｼﾞ'!AO45</f>
        <v>0</v>
      </c>
      <c r="I304" s="590">
        <f t="shared" si="27"/>
        <v>0</v>
      </c>
      <c r="J304" s="589">
        <v>2026</v>
      </c>
      <c r="K304" s="16"/>
      <c r="L304" s="554" t="s">
        <v>973</v>
      </c>
      <c r="M304" s="553"/>
      <c r="N304" s="503"/>
    </row>
    <row r="305" spans="1:16">
      <c r="A305" s="501">
        <f>'1ﾍﾟｰｼﾞ'!$L$9</f>
        <v>0</v>
      </c>
      <c r="B305" s="587" t="s">
        <v>533</v>
      </c>
      <c r="C305" s="594" t="s">
        <v>292</v>
      </c>
      <c r="D305" s="651">
        <f>'5ﾍﾟｰｼﾞ'!AK46</f>
        <v>0</v>
      </c>
      <c r="E305" s="651">
        <f>'5ﾍﾟｰｼﾞ'!AL46</f>
        <v>0</v>
      </c>
      <c r="F305" s="651">
        <f t="shared" si="24"/>
        <v>0</v>
      </c>
      <c r="G305" s="651">
        <f>'5ﾍﾟｰｼﾞ'!AN46</f>
        <v>0</v>
      </c>
      <c r="H305" s="651">
        <f>'5ﾍﾟｰｼﾞ'!AO46</f>
        <v>0</v>
      </c>
      <c r="I305" s="590">
        <f t="shared" si="27"/>
        <v>0</v>
      </c>
      <c r="J305" s="589">
        <v>2026</v>
      </c>
      <c r="K305" s="16"/>
      <c r="L305" s="554" t="s">
        <v>534</v>
      </c>
      <c r="M305" s="553"/>
      <c r="N305" s="503" t="s">
        <v>292</v>
      </c>
    </row>
    <row r="306" spans="1:16">
      <c r="A306" s="501">
        <f>'1ﾍﾟｰｼﾞ'!$L$9</f>
        <v>0</v>
      </c>
      <c r="B306" s="587" t="s">
        <v>535</v>
      </c>
      <c r="C306" s="594" t="s">
        <v>292</v>
      </c>
      <c r="D306" s="651">
        <f>'5ﾍﾟｰｼﾞ'!AK47</f>
        <v>0</v>
      </c>
      <c r="E306" s="651">
        <f>'5ﾍﾟｰｼﾞ'!AL47</f>
        <v>0</v>
      </c>
      <c r="F306" s="651">
        <f>D306+E306</f>
        <v>0</v>
      </c>
      <c r="G306" s="651">
        <f>'5ﾍﾟｰｼﾞ'!AN47</f>
        <v>0</v>
      </c>
      <c r="H306" s="651">
        <f>'5ﾍﾟｰｼﾞ'!AO47</f>
        <v>0</v>
      </c>
      <c r="I306" s="590">
        <f>G306+H306</f>
        <v>0</v>
      </c>
      <c r="J306" s="589">
        <v>2026</v>
      </c>
      <c r="K306" s="16"/>
      <c r="L306" s="554" t="s">
        <v>536</v>
      </c>
      <c r="M306" s="553"/>
      <c r="N306" s="503" t="s">
        <v>292</v>
      </c>
    </row>
    <row r="307" spans="1:16">
      <c r="A307" s="501">
        <f>'1ﾍﾟｰｼﾞ'!$L$9</f>
        <v>0</v>
      </c>
      <c r="B307" s="587" t="s">
        <v>1023</v>
      </c>
      <c r="C307" s="594" t="s">
        <v>292</v>
      </c>
      <c r="D307" s="651">
        <f>'5ﾍﾟｰｼﾞ'!AK48</f>
        <v>0</v>
      </c>
      <c r="E307" s="651">
        <f>'5ﾍﾟｰｼﾞ'!AL48</f>
        <v>0</v>
      </c>
      <c r="F307" s="651">
        <f>D307+E307</f>
        <v>0</v>
      </c>
      <c r="G307" s="651">
        <f>'5ﾍﾟｰｼﾞ'!AN48</f>
        <v>0</v>
      </c>
      <c r="H307" s="651">
        <f>'5ﾍﾟｰｼﾞ'!AO48</f>
        <v>0</v>
      </c>
      <c r="I307" s="590">
        <f>G307+H307</f>
        <v>0</v>
      </c>
      <c r="J307" s="589">
        <v>2026</v>
      </c>
      <c r="K307" s="16"/>
      <c r="L307" s="554" t="s">
        <v>1016</v>
      </c>
      <c r="M307" s="553"/>
      <c r="N307" s="503" t="s">
        <v>292</v>
      </c>
    </row>
    <row r="308" spans="1:16">
      <c r="A308" s="501">
        <f>'1ﾍﾟｰｼﾞ'!$L$9</f>
        <v>0</v>
      </c>
      <c r="B308" s="587" t="s">
        <v>1017</v>
      </c>
      <c r="C308" s="594" t="s">
        <v>292</v>
      </c>
      <c r="D308" s="651">
        <f>'5ﾍﾟｰｼﾞ'!AK49</f>
        <v>0</v>
      </c>
      <c r="E308" s="651">
        <f>'5ﾍﾟｰｼﾞ'!AL49</f>
        <v>0</v>
      </c>
      <c r="F308" s="651">
        <f t="shared" si="24"/>
        <v>0</v>
      </c>
      <c r="G308" s="651">
        <f>'5ﾍﾟｰｼﾞ'!AN49</f>
        <v>0</v>
      </c>
      <c r="H308" s="651">
        <f>'5ﾍﾟｰｼﾞ'!AO49</f>
        <v>0</v>
      </c>
      <c r="I308" s="590">
        <f t="shared" ref="I308:I319" si="28">G308+H308</f>
        <v>0</v>
      </c>
      <c r="J308" s="589">
        <v>2026</v>
      </c>
      <c r="K308" s="16"/>
      <c r="L308" s="554" t="s">
        <v>1018</v>
      </c>
      <c r="M308" s="553"/>
      <c r="N308" s="503" t="s">
        <v>292</v>
      </c>
    </row>
    <row r="309" spans="1:16">
      <c r="A309" s="501">
        <f>'1ﾍﾟｰｼﾞ'!$L$9</f>
        <v>0</v>
      </c>
      <c r="B309" s="587" t="s">
        <v>2441</v>
      </c>
      <c r="C309" s="594" t="s">
        <v>292</v>
      </c>
      <c r="D309" s="653">
        <f>'5ﾍﾟｰｼﾞ'!AK50</f>
        <v>0</v>
      </c>
      <c r="E309" s="653">
        <f>'5ﾍﾟｰｼﾞ'!AL50</f>
        <v>0</v>
      </c>
      <c r="F309" s="653">
        <f t="shared" si="24"/>
        <v>0</v>
      </c>
      <c r="G309" s="653">
        <f>'5ﾍﾟｰｼﾞ'!AN50</f>
        <v>0</v>
      </c>
      <c r="H309" s="653">
        <f>'5ﾍﾟｰｼﾞ'!AO50</f>
        <v>0</v>
      </c>
      <c r="I309" s="590">
        <f t="shared" si="28"/>
        <v>0</v>
      </c>
      <c r="J309" s="589">
        <v>2026</v>
      </c>
      <c r="K309" s="16"/>
      <c r="L309" s="554" t="s">
        <v>2434</v>
      </c>
      <c r="M309" s="553"/>
      <c r="N309" s="503" t="s">
        <v>292</v>
      </c>
      <c r="P309" s="554"/>
    </row>
    <row r="310" spans="1:16">
      <c r="A310" s="501">
        <f>'1ﾍﾟｰｼﾞ'!$L$9</f>
        <v>0</v>
      </c>
      <c r="B310" s="649" t="s">
        <v>2507</v>
      </c>
      <c r="C310" s="594" t="s">
        <v>292</v>
      </c>
      <c r="D310" s="653">
        <f>'5ﾍﾟｰｼﾞ'!AK51</f>
        <v>0</v>
      </c>
      <c r="E310" s="653">
        <f>'5ﾍﾟｰｼﾞ'!AL51</f>
        <v>0</v>
      </c>
      <c r="F310" s="653">
        <f t="shared" si="24"/>
        <v>0</v>
      </c>
      <c r="G310" s="653">
        <f>'5ﾍﾟｰｼﾞ'!AN51</f>
        <v>0</v>
      </c>
      <c r="H310" s="653">
        <f>'5ﾍﾟｰｼﾞ'!AO51</f>
        <v>0</v>
      </c>
      <c r="I310" s="590">
        <f t="shared" ref="I310" si="29">G310+H310</f>
        <v>0</v>
      </c>
      <c r="J310" s="589">
        <v>2026</v>
      </c>
      <c r="K310" s="16"/>
      <c r="L310" s="554" t="s">
        <v>2505</v>
      </c>
      <c r="M310" s="553"/>
      <c r="N310" s="503"/>
      <c r="P310" s="554"/>
    </row>
    <row r="311" spans="1:16">
      <c r="A311" s="501">
        <f>'1ﾍﾟｰｼﾞ'!$L$9</f>
        <v>0</v>
      </c>
      <c r="B311" s="587" t="s">
        <v>539</v>
      </c>
      <c r="C311" s="594" t="s">
        <v>292</v>
      </c>
      <c r="D311" s="653">
        <f>'5ﾍﾟｰｼﾞ'!AK52</f>
        <v>0</v>
      </c>
      <c r="E311" s="653">
        <f>'5ﾍﾟｰｼﾞ'!AL52</f>
        <v>0</v>
      </c>
      <c r="F311" s="653">
        <f t="shared" si="24"/>
        <v>0</v>
      </c>
      <c r="G311" s="653">
        <f>'5ﾍﾟｰｼﾞ'!AN52</f>
        <v>0</v>
      </c>
      <c r="H311" s="653">
        <f>'5ﾍﾟｰｼﾞ'!AO52</f>
        <v>0</v>
      </c>
      <c r="I311" s="590">
        <f t="shared" si="28"/>
        <v>0</v>
      </c>
      <c r="J311" s="589">
        <v>2026</v>
      </c>
      <c r="K311" s="16"/>
      <c r="L311" s="554" t="s">
        <v>873</v>
      </c>
      <c r="M311" s="553"/>
      <c r="N311" s="503"/>
    </row>
    <row r="312" spans="1:16">
      <c r="A312" s="501">
        <f>'1ﾍﾟｰｼﾞ'!$L$9</f>
        <v>0</v>
      </c>
      <c r="B312" s="587" t="s">
        <v>540</v>
      </c>
      <c r="C312" s="594" t="s">
        <v>292</v>
      </c>
      <c r="D312" s="653">
        <f>'5ﾍﾟｰｼﾞ'!AK53</f>
        <v>0</v>
      </c>
      <c r="E312" s="653">
        <f>'5ﾍﾟｰｼﾞ'!AL53</f>
        <v>0</v>
      </c>
      <c r="F312" s="653">
        <f t="shared" si="24"/>
        <v>0</v>
      </c>
      <c r="G312" s="653">
        <f>'5ﾍﾟｰｼﾞ'!AN53</f>
        <v>0</v>
      </c>
      <c r="H312" s="653">
        <f>'5ﾍﾟｰｼﾞ'!AO53</f>
        <v>0</v>
      </c>
      <c r="I312" s="590">
        <f t="shared" si="28"/>
        <v>0</v>
      </c>
      <c r="J312" s="589">
        <v>2026</v>
      </c>
      <c r="K312" s="16"/>
      <c r="L312" s="554" t="s">
        <v>990</v>
      </c>
      <c r="M312" s="553"/>
      <c r="N312" s="503"/>
    </row>
    <row r="313" spans="1:16">
      <c r="A313" s="501">
        <f>'1ﾍﾟｰｼﾞ'!$L$9</f>
        <v>0</v>
      </c>
      <c r="B313" s="587" t="s">
        <v>2289</v>
      </c>
      <c r="C313" s="594" t="s">
        <v>292</v>
      </c>
      <c r="D313" s="653">
        <f>'5ﾍﾟｰｼﾞ'!AK54</f>
        <v>0</v>
      </c>
      <c r="E313" s="653">
        <f>'5ﾍﾟｰｼﾞ'!AL54</f>
        <v>0</v>
      </c>
      <c r="F313" s="653">
        <f t="shared" si="24"/>
        <v>0</v>
      </c>
      <c r="G313" s="653">
        <f>'5ﾍﾟｰｼﾞ'!AN54</f>
        <v>0</v>
      </c>
      <c r="H313" s="653">
        <f>'5ﾍﾟｰｼﾞ'!AO54</f>
        <v>0</v>
      </c>
      <c r="I313" s="590">
        <f t="shared" si="28"/>
        <v>0</v>
      </c>
      <c r="J313" s="589">
        <v>2026</v>
      </c>
      <c r="K313" s="16"/>
      <c r="L313" s="554" t="s">
        <v>2205</v>
      </c>
      <c r="M313" s="553"/>
      <c r="N313" s="503" t="s">
        <v>292</v>
      </c>
    </row>
    <row r="314" spans="1:16">
      <c r="A314" s="501">
        <f>'1ﾍﾟｰｼﾞ'!$L$9</f>
        <v>0</v>
      </c>
      <c r="B314" s="587" t="s">
        <v>2217</v>
      </c>
      <c r="C314" s="594" t="s">
        <v>292</v>
      </c>
      <c r="D314" s="653">
        <f>'5ﾍﾟｰｼﾞ'!AK55</f>
        <v>0</v>
      </c>
      <c r="E314" s="653">
        <f>'5ﾍﾟｰｼﾞ'!AL55</f>
        <v>0</v>
      </c>
      <c r="F314" s="653">
        <f t="shared" si="24"/>
        <v>0</v>
      </c>
      <c r="G314" s="653">
        <f>'5ﾍﾟｰｼﾞ'!AN55</f>
        <v>0</v>
      </c>
      <c r="H314" s="653">
        <f>'5ﾍﾟｰｼﾞ'!AO55</f>
        <v>0</v>
      </c>
      <c r="I314" s="590">
        <f t="shared" ref="I314" si="30">G314+H314</f>
        <v>0</v>
      </c>
      <c r="J314" s="589">
        <v>2026</v>
      </c>
      <c r="K314" s="16"/>
      <c r="L314" s="554" t="s">
        <v>587</v>
      </c>
      <c r="M314" s="553"/>
      <c r="N314" s="503" t="s">
        <v>292</v>
      </c>
    </row>
    <row r="315" spans="1:16">
      <c r="A315" s="501">
        <f>'1ﾍﾟｰｼﾞ'!$L$9</f>
        <v>0</v>
      </c>
      <c r="B315" s="587" t="s">
        <v>519</v>
      </c>
      <c r="C315" s="594">
        <f>'5ﾍﾟｰｼﾞ'!AG66</f>
        <v>0</v>
      </c>
      <c r="D315" s="651">
        <f>'5ﾍﾟｰｼﾞ'!AK66</f>
        <v>0</v>
      </c>
      <c r="E315" s="651">
        <f>'5ﾍﾟｰｼﾞ'!AL66</f>
        <v>0</v>
      </c>
      <c r="F315" s="651">
        <f t="shared" si="24"/>
        <v>0</v>
      </c>
      <c r="G315" s="651">
        <f>'5ﾍﾟｰｼﾞ'!AN66</f>
        <v>0</v>
      </c>
      <c r="H315" s="651">
        <f>'5ﾍﾟｰｼﾞ'!AO66</f>
        <v>0</v>
      </c>
      <c r="I315" s="590">
        <f t="shared" si="28"/>
        <v>0</v>
      </c>
      <c r="J315" s="589">
        <v>2026</v>
      </c>
      <c r="K315" s="16"/>
      <c r="L315" s="503" t="s">
        <v>588</v>
      </c>
      <c r="M315" s="553"/>
      <c r="N315" s="503" t="s">
        <v>292</v>
      </c>
    </row>
    <row r="316" spans="1:16">
      <c r="A316" s="501">
        <f>'1ﾍﾟｰｼﾞ'!$L$9</f>
        <v>0</v>
      </c>
      <c r="B316" s="587" t="s">
        <v>519</v>
      </c>
      <c r="C316" s="594">
        <f>'5ﾍﾟｰｼﾞ'!$AG$67</f>
        <v>0</v>
      </c>
      <c r="D316" s="651">
        <f>'5ﾍﾟｰｼﾞ'!AK67</f>
        <v>0</v>
      </c>
      <c r="E316" s="651">
        <f>'5ﾍﾟｰｼﾞ'!AL67</f>
        <v>0</v>
      </c>
      <c r="F316" s="651">
        <f t="shared" si="24"/>
        <v>0</v>
      </c>
      <c r="G316" s="651">
        <f>'5ﾍﾟｰｼﾞ'!AN67</f>
        <v>0</v>
      </c>
      <c r="H316" s="651">
        <f>'5ﾍﾟｰｼﾞ'!AO67</f>
        <v>0</v>
      </c>
      <c r="I316" s="590">
        <f t="shared" si="28"/>
        <v>0</v>
      </c>
      <c r="J316" s="589">
        <v>2026</v>
      </c>
      <c r="K316" s="16"/>
      <c r="L316" s="503" t="s">
        <v>588</v>
      </c>
      <c r="M316" s="503"/>
      <c r="N316" s="503"/>
    </row>
    <row r="317" spans="1:16">
      <c r="A317" s="501">
        <f>'1ﾍﾟｰｼﾞ'!$L$9</f>
        <v>0</v>
      </c>
      <c r="B317" s="587" t="s">
        <v>538</v>
      </c>
      <c r="C317" s="594">
        <f>'5ﾍﾟｰｼﾞ'!$AG$68</f>
        <v>0</v>
      </c>
      <c r="D317" s="651">
        <f>'5ﾍﾟｰｼﾞ'!AK68</f>
        <v>0</v>
      </c>
      <c r="E317" s="651">
        <f>'5ﾍﾟｰｼﾞ'!AL68</f>
        <v>0</v>
      </c>
      <c r="F317" s="651">
        <f t="shared" si="24"/>
        <v>0</v>
      </c>
      <c r="G317" s="651">
        <f>'5ﾍﾟｰｼﾞ'!AN68</f>
        <v>0</v>
      </c>
      <c r="H317" s="651">
        <f>'5ﾍﾟｰｼﾞ'!AO68</f>
        <v>0</v>
      </c>
      <c r="I317" s="590">
        <f t="shared" si="28"/>
        <v>0</v>
      </c>
      <c r="J317" s="589">
        <v>2026</v>
      </c>
      <c r="K317" s="16"/>
      <c r="L317" s="503" t="s">
        <v>589</v>
      </c>
      <c r="M317" s="503" t="s">
        <v>292</v>
      </c>
      <c r="N317" s="503" t="s">
        <v>292</v>
      </c>
    </row>
    <row r="318" spans="1:16">
      <c r="A318" s="501">
        <f>'1ﾍﾟｰｼﾞ'!$L$9</f>
        <v>0</v>
      </c>
      <c r="B318" s="587" t="s">
        <v>538</v>
      </c>
      <c r="C318" s="594">
        <f>'5ﾍﾟｰｼﾞ'!$AG$69</f>
        <v>0</v>
      </c>
      <c r="D318" s="651">
        <f>'5ﾍﾟｰｼﾞ'!AK69</f>
        <v>0</v>
      </c>
      <c r="E318" s="651">
        <f>'5ﾍﾟｰｼﾞ'!AL69</f>
        <v>0</v>
      </c>
      <c r="F318" s="651">
        <f t="shared" si="24"/>
        <v>0</v>
      </c>
      <c r="G318" s="651">
        <f>'5ﾍﾟｰｼﾞ'!AN69</f>
        <v>0</v>
      </c>
      <c r="H318" s="651">
        <f>'5ﾍﾟｰｼﾞ'!AO69</f>
        <v>0</v>
      </c>
      <c r="I318" s="590">
        <f t="shared" si="28"/>
        <v>0</v>
      </c>
      <c r="J318" s="589">
        <v>2026</v>
      </c>
      <c r="K318" s="16"/>
      <c r="L318" s="503" t="s">
        <v>589</v>
      </c>
      <c r="M318" s="503"/>
      <c r="N318" s="503"/>
    </row>
    <row r="319" spans="1:16">
      <c r="A319" s="501">
        <f>'1ﾍﾟｰｼﾞ'!$L$9</f>
        <v>0</v>
      </c>
      <c r="B319" s="587" t="s">
        <v>541</v>
      </c>
      <c r="C319" s="594">
        <f>'5ﾍﾟｰｼﾞ'!$AG$70</f>
        <v>0</v>
      </c>
      <c r="D319" s="651">
        <f>'5ﾍﾟｰｼﾞ'!AK70</f>
        <v>0</v>
      </c>
      <c r="E319" s="651">
        <f>'5ﾍﾟｰｼﾞ'!AL70</f>
        <v>0</v>
      </c>
      <c r="F319" s="651">
        <f t="shared" si="24"/>
        <v>0</v>
      </c>
      <c r="G319" s="651">
        <f>'5ﾍﾟｰｼﾞ'!AN70</f>
        <v>0</v>
      </c>
      <c r="H319" s="651">
        <f>'5ﾍﾟｰｼﾞ'!AO70</f>
        <v>0</v>
      </c>
      <c r="I319" s="590">
        <f t="shared" si="28"/>
        <v>0</v>
      </c>
      <c r="J319" s="589">
        <v>2026</v>
      </c>
      <c r="K319" s="16"/>
      <c r="L319" s="503" t="s">
        <v>590</v>
      </c>
      <c r="M319" s="503" t="s">
        <v>292</v>
      </c>
      <c r="N319" s="503" t="s">
        <v>292</v>
      </c>
    </row>
  </sheetData>
  <autoFilter ref="A1:N319" xr:uid="{00000000-0009-0000-0000-000000000000}"/>
  <phoneticPr fontId="1"/>
  <printOptions headings="1"/>
  <pageMargins left="0.59055118110236227" right="0.59055118110236227" top="0.98425196850393704" bottom="0.78740157480314965" header="0.51181102362204722" footer="0.51181102362204722"/>
  <pageSetup paperSize="9" scale="72" fitToHeight="0" orientation="portrait" r:id="rId1"/>
  <headerFooter alignWithMargins="0">
    <oddHeader>&amp;A&amp;RPage &amp;P</oddHeader>
  </headerFooter>
  <ignoredErrors>
    <ignoredError sqref="F21"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53"/>
    <pageSetUpPr fitToPage="1"/>
  </sheetPr>
  <dimension ref="A1:AU63"/>
  <sheetViews>
    <sheetView showGridLines="0" tabSelected="1" zoomScaleNormal="100" zoomScaleSheetLayoutView="100" workbookViewId="0">
      <selection activeCell="AF13" sqref="AF13:AQ14"/>
    </sheetView>
  </sheetViews>
  <sheetFormatPr defaultColWidth="9" defaultRowHeight="12"/>
  <cols>
    <col min="1" max="1" width="1.625" style="1" customWidth="1"/>
    <col min="2" max="6" width="4.375" style="1" customWidth="1"/>
    <col min="7" max="12" width="4.125" style="1" customWidth="1"/>
    <col min="13" max="14" width="6.125" style="1" customWidth="1"/>
    <col min="15" max="43" width="2.625" style="1" customWidth="1"/>
    <col min="44" max="44" width="1.25" style="1" customWidth="1"/>
    <col min="45" max="46" width="3.25" style="1" customWidth="1"/>
    <col min="47" max="47" width="3.25" style="119" bestFit="1" customWidth="1"/>
    <col min="48" max="16384" width="9" style="1"/>
  </cols>
  <sheetData>
    <row r="1" spans="1:45" ht="13.5">
      <c r="A1" s="20"/>
      <c r="B1" s="664" t="s">
        <v>1159</v>
      </c>
      <c r="C1" s="664"/>
      <c r="D1" s="664"/>
      <c r="E1" s="630" t="s">
        <v>2463</v>
      </c>
      <c r="F1" s="125"/>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21"/>
      <c r="AJ1" s="21"/>
      <c r="AK1" s="21"/>
      <c r="AL1" s="21"/>
      <c r="AM1" s="21"/>
      <c r="AN1" s="782" t="s">
        <v>265</v>
      </c>
      <c r="AO1" s="783"/>
      <c r="AP1" s="783"/>
      <c r="AQ1" s="783"/>
      <c r="AR1" s="784"/>
    </row>
    <row r="2" spans="1:45" ht="13.5">
      <c r="A2" s="22"/>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J2" s="136"/>
      <c r="AK2" s="136"/>
      <c r="AL2" s="136"/>
      <c r="AM2" s="136"/>
      <c r="AN2" s="136"/>
      <c r="AO2" s="136"/>
      <c r="AP2" s="136"/>
      <c r="AQ2" s="136"/>
      <c r="AR2" s="395" t="s">
        <v>2526</v>
      </c>
      <c r="AS2" s="133"/>
    </row>
    <row r="3" spans="1:45" ht="21">
      <c r="A3" s="785" t="s">
        <v>2519</v>
      </c>
      <c r="B3" s="786"/>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6"/>
      <c r="AI3" s="786"/>
      <c r="AJ3" s="786"/>
      <c r="AK3" s="786"/>
      <c r="AL3" s="786"/>
      <c r="AM3" s="786"/>
      <c r="AN3" s="786"/>
      <c r="AO3" s="786"/>
      <c r="AP3" s="787"/>
      <c r="AQ3" s="787"/>
      <c r="AR3" s="788"/>
    </row>
    <row r="4" spans="1:45">
      <c r="A4" s="22"/>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4"/>
    </row>
    <row r="5" spans="1:45" ht="18.75">
      <c r="A5" s="22"/>
      <c r="B5" s="789" t="s">
        <v>55</v>
      </c>
      <c r="C5" s="790"/>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0"/>
      <c r="AM5" s="790"/>
      <c r="AN5" s="790"/>
      <c r="AO5" s="790"/>
      <c r="AP5" s="790"/>
      <c r="AQ5" s="790"/>
      <c r="AR5" s="24"/>
    </row>
    <row r="6" spans="1:45" ht="5.0999999999999996" customHeight="1">
      <c r="A6" s="22"/>
      <c r="B6" s="25"/>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3"/>
      <c r="AP6" s="23"/>
      <c r="AQ6" s="23"/>
      <c r="AR6" s="24"/>
    </row>
    <row r="7" spans="1:45" ht="18" customHeight="1">
      <c r="A7" s="22"/>
      <c r="B7" s="817" t="s">
        <v>2292</v>
      </c>
      <c r="C7" s="818"/>
      <c r="D7" s="818"/>
      <c r="E7" s="818"/>
      <c r="F7" s="818"/>
      <c r="G7" s="818"/>
      <c r="H7" s="818"/>
      <c r="I7" s="818"/>
      <c r="J7" s="819"/>
      <c r="K7" s="27"/>
      <c r="L7" s="804" t="s">
        <v>0</v>
      </c>
      <c r="M7" s="805"/>
      <c r="N7" s="805"/>
      <c r="O7" s="806"/>
      <c r="P7" s="668" t="s">
        <v>1</v>
      </c>
      <c r="Q7" s="674"/>
      <c r="R7" s="674"/>
      <c r="S7" s="674"/>
      <c r="T7" s="674"/>
      <c r="U7" s="674"/>
      <c r="V7" s="674"/>
      <c r="W7" s="674"/>
      <c r="X7" s="669"/>
      <c r="Y7" s="668" t="s">
        <v>2</v>
      </c>
      <c r="Z7" s="674"/>
      <c r="AA7" s="674"/>
      <c r="AB7" s="674"/>
      <c r="AC7" s="674"/>
      <c r="AD7" s="674"/>
      <c r="AE7" s="669"/>
      <c r="AF7" s="667" t="s">
        <v>3</v>
      </c>
      <c r="AG7" s="667"/>
      <c r="AH7" s="667"/>
      <c r="AI7" s="667"/>
      <c r="AJ7" s="667"/>
      <c r="AK7" s="667"/>
      <c r="AL7" s="667"/>
      <c r="AM7" s="667"/>
      <c r="AN7" s="667"/>
      <c r="AO7" s="831"/>
      <c r="AP7" s="831"/>
      <c r="AQ7" s="831"/>
      <c r="AR7" s="24"/>
    </row>
    <row r="8" spans="1:45" ht="18" customHeight="1">
      <c r="A8" s="22"/>
      <c r="B8" s="820"/>
      <c r="C8" s="821"/>
      <c r="D8" s="821"/>
      <c r="E8" s="821"/>
      <c r="F8" s="821"/>
      <c r="G8" s="821"/>
      <c r="H8" s="821"/>
      <c r="I8" s="821"/>
      <c r="J8" s="822"/>
      <c r="K8" s="27"/>
      <c r="L8" s="807"/>
      <c r="M8" s="808"/>
      <c r="N8" s="808"/>
      <c r="O8" s="809"/>
      <c r="P8" s="672"/>
      <c r="Q8" s="692"/>
      <c r="R8" s="692"/>
      <c r="S8" s="692"/>
      <c r="T8" s="692"/>
      <c r="U8" s="692"/>
      <c r="V8" s="692"/>
      <c r="W8" s="692"/>
      <c r="X8" s="673"/>
      <c r="Y8" s="672"/>
      <c r="Z8" s="692"/>
      <c r="AA8" s="692"/>
      <c r="AB8" s="692"/>
      <c r="AC8" s="692"/>
      <c r="AD8" s="692"/>
      <c r="AE8" s="673"/>
      <c r="AF8" s="667"/>
      <c r="AG8" s="667"/>
      <c r="AH8" s="667"/>
      <c r="AI8" s="667"/>
      <c r="AJ8" s="667"/>
      <c r="AK8" s="667"/>
      <c r="AL8" s="667"/>
      <c r="AM8" s="667"/>
      <c r="AN8" s="667"/>
      <c r="AO8" s="831"/>
      <c r="AP8" s="831"/>
      <c r="AQ8" s="831"/>
      <c r="AR8" s="24"/>
    </row>
    <row r="9" spans="1:45" ht="14.1" customHeight="1">
      <c r="A9" s="2"/>
      <c r="B9" s="823"/>
      <c r="C9" s="823"/>
      <c r="D9" s="823"/>
      <c r="E9" s="823"/>
      <c r="F9" s="823"/>
      <c r="G9" s="823"/>
      <c r="H9" s="823"/>
      <c r="I9" s="823"/>
      <c r="J9" s="823"/>
      <c r="K9" s="824"/>
      <c r="L9" s="792"/>
      <c r="M9" s="793"/>
      <c r="N9" s="793"/>
      <c r="O9" s="794"/>
      <c r="P9" s="798" t="e">
        <f>VLOOKUP(L9,'中学コード '!L2:M226,2,FALSE)</f>
        <v>#N/A</v>
      </c>
      <c r="Q9" s="799"/>
      <c r="R9" s="799"/>
      <c r="S9" s="799"/>
      <c r="T9" s="799"/>
      <c r="U9" s="799"/>
      <c r="V9" s="799"/>
      <c r="W9" s="799"/>
      <c r="X9" s="800"/>
      <c r="Y9" s="505" t="s">
        <v>255</v>
      </c>
      <c r="Z9" s="844"/>
      <c r="AA9" s="844"/>
      <c r="AB9" s="506" t="s">
        <v>256</v>
      </c>
      <c r="AC9" s="164"/>
      <c r="AD9" s="164"/>
      <c r="AE9" s="186"/>
      <c r="AF9" s="832"/>
      <c r="AG9" s="832"/>
      <c r="AH9" s="832"/>
      <c r="AI9" s="832"/>
      <c r="AJ9" s="832"/>
      <c r="AK9" s="832"/>
      <c r="AL9" s="832"/>
      <c r="AM9" s="832"/>
      <c r="AN9" s="832"/>
      <c r="AO9" s="833"/>
      <c r="AP9" s="833"/>
      <c r="AQ9" s="833"/>
      <c r="AR9" s="3"/>
      <c r="AS9" s="175" t="s">
        <v>2218</v>
      </c>
    </row>
    <row r="10" spans="1:45" ht="14.1" customHeight="1">
      <c r="A10" s="2"/>
      <c r="B10" s="823"/>
      <c r="C10" s="823"/>
      <c r="D10" s="823"/>
      <c r="E10" s="823"/>
      <c r="F10" s="823"/>
      <c r="G10" s="823"/>
      <c r="H10" s="823"/>
      <c r="I10" s="823"/>
      <c r="J10" s="823"/>
      <c r="K10" s="824"/>
      <c r="L10" s="795"/>
      <c r="M10" s="796"/>
      <c r="N10" s="796"/>
      <c r="O10" s="797"/>
      <c r="P10" s="801"/>
      <c r="Q10" s="802"/>
      <c r="R10" s="802"/>
      <c r="S10" s="802"/>
      <c r="T10" s="802"/>
      <c r="U10" s="802"/>
      <c r="V10" s="802"/>
      <c r="W10" s="802"/>
      <c r="X10" s="803"/>
      <c r="Y10" s="845"/>
      <c r="Z10" s="846"/>
      <c r="AA10" s="846"/>
      <c r="AB10" s="187" t="s">
        <v>257</v>
      </c>
      <c r="AC10" s="849"/>
      <c r="AD10" s="846"/>
      <c r="AE10" s="850"/>
      <c r="AF10" s="832"/>
      <c r="AG10" s="832"/>
      <c r="AH10" s="832"/>
      <c r="AI10" s="832"/>
      <c r="AJ10" s="832"/>
      <c r="AK10" s="832"/>
      <c r="AL10" s="832"/>
      <c r="AM10" s="832"/>
      <c r="AN10" s="832"/>
      <c r="AO10" s="833"/>
      <c r="AP10" s="833"/>
      <c r="AQ10" s="833"/>
      <c r="AR10" s="3"/>
      <c r="AS10" s="176" t="s">
        <v>2219</v>
      </c>
    </row>
    <row r="11" spans="1:45" ht="18" customHeight="1">
      <c r="A11" s="2"/>
      <c r="B11" s="64"/>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667" t="s">
        <v>4</v>
      </c>
      <c r="AG11" s="667"/>
      <c r="AH11" s="667"/>
      <c r="AI11" s="667"/>
      <c r="AJ11" s="667"/>
      <c r="AK11" s="667"/>
      <c r="AL11" s="667"/>
      <c r="AM11" s="667"/>
      <c r="AN11" s="667"/>
      <c r="AO11" s="831"/>
      <c r="AP11" s="831"/>
      <c r="AQ11" s="831"/>
      <c r="AR11" s="24"/>
      <c r="AS11" s="176" t="s">
        <v>2220</v>
      </c>
    </row>
    <row r="12" spans="1:45" ht="20.25" customHeight="1">
      <c r="A12" s="2"/>
      <c r="B12" s="57"/>
      <c r="C12" s="851" t="s">
        <v>2284</v>
      </c>
      <c r="D12" s="852"/>
      <c r="E12" s="852"/>
      <c r="F12" s="852"/>
      <c r="G12" s="852"/>
      <c r="H12" s="852"/>
      <c r="I12" s="852"/>
      <c r="J12" s="852"/>
      <c r="K12" s="852"/>
      <c r="L12" s="852"/>
      <c r="M12" s="852"/>
      <c r="N12" s="852"/>
      <c r="O12" s="852"/>
      <c r="P12" s="852"/>
      <c r="Q12" s="852"/>
      <c r="R12" s="852"/>
      <c r="S12" s="852"/>
      <c r="T12" s="852"/>
      <c r="U12" s="852"/>
      <c r="V12" s="852"/>
      <c r="W12" s="852"/>
      <c r="X12" s="852"/>
      <c r="Y12" s="852"/>
      <c r="Z12" s="852"/>
      <c r="AA12" s="852"/>
      <c r="AB12" s="853"/>
      <c r="AC12" s="23"/>
      <c r="AD12" s="23"/>
      <c r="AE12" s="23"/>
      <c r="AF12" s="667"/>
      <c r="AG12" s="667"/>
      <c r="AH12" s="667"/>
      <c r="AI12" s="667"/>
      <c r="AJ12" s="667"/>
      <c r="AK12" s="667"/>
      <c r="AL12" s="667"/>
      <c r="AM12" s="667"/>
      <c r="AN12" s="667"/>
      <c r="AO12" s="831"/>
      <c r="AP12" s="831"/>
      <c r="AQ12" s="831"/>
      <c r="AR12" s="24"/>
    </row>
    <row r="13" spans="1:45" ht="20.25" customHeight="1">
      <c r="A13" s="2"/>
      <c r="B13" s="57"/>
      <c r="C13" s="854"/>
      <c r="D13" s="855"/>
      <c r="E13" s="855"/>
      <c r="F13" s="855"/>
      <c r="G13" s="855"/>
      <c r="H13" s="855"/>
      <c r="I13" s="855"/>
      <c r="J13" s="855"/>
      <c r="K13" s="855"/>
      <c r="L13" s="855"/>
      <c r="M13" s="855"/>
      <c r="N13" s="855"/>
      <c r="O13" s="855"/>
      <c r="P13" s="855"/>
      <c r="Q13" s="855"/>
      <c r="R13" s="855"/>
      <c r="S13" s="855"/>
      <c r="T13" s="855"/>
      <c r="U13" s="855"/>
      <c r="V13" s="855"/>
      <c r="W13" s="855"/>
      <c r="X13" s="855"/>
      <c r="Y13" s="855"/>
      <c r="Z13" s="855"/>
      <c r="AA13" s="855"/>
      <c r="AB13" s="856"/>
      <c r="AC13" s="23"/>
      <c r="AD13" s="23"/>
      <c r="AE13" s="23"/>
      <c r="AF13" s="832"/>
      <c r="AG13" s="832"/>
      <c r="AH13" s="832"/>
      <c r="AI13" s="832"/>
      <c r="AJ13" s="832"/>
      <c r="AK13" s="832"/>
      <c r="AL13" s="832"/>
      <c r="AM13" s="832"/>
      <c r="AN13" s="832"/>
      <c r="AO13" s="833"/>
      <c r="AP13" s="833"/>
      <c r="AQ13" s="833"/>
      <c r="AR13" s="58"/>
    </row>
    <row r="14" spans="1:45" ht="14.1" customHeight="1">
      <c r="A14" s="2"/>
      <c r="B14" s="23"/>
      <c r="C14" s="23"/>
      <c r="D14" s="23"/>
      <c r="E14" s="23"/>
      <c r="F14" s="23"/>
      <c r="G14" s="23"/>
      <c r="H14" s="23"/>
      <c r="I14" s="23"/>
      <c r="J14" s="23"/>
      <c r="K14" s="23"/>
      <c r="L14" s="23"/>
      <c r="M14" s="31"/>
      <c r="N14" s="23"/>
      <c r="O14" s="23"/>
      <c r="P14" s="23"/>
      <c r="Q14" s="23"/>
      <c r="R14" s="23"/>
      <c r="S14" s="23"/>
      <c r="T14" s="23"/>
      <c r="U14" s="23"/>
      <c r="V14" s="23"/>
      <c r="W14" s="23"/>
      <c r="X14" s="23"/>
      <c r="Y14" s="23"/>
      <c r="Z14" s="23"/>
      <c r="AA14" s="23"/>
      <c r="AB14" s="23"/>
      <c r="AC14" s="23"/>
      <c r="AD14" s="23"/>
      <c r="AE14" s="23"/>
      <c r="AF14" s="832"/>
      <c r="AG14" s="832"/>
      <c r="AH14" s="832"/>
      <c r="AI14" s="832"/>
      <c r="AJ14" s="832"/>
      <c r="AK14" s="832"/>
      <c r="AL14" s="832"/>
      <c r="AM14" s="832"/>
      <c r="AN14" s="832"/>
      <c r="AO14" s="833"/>
      <c r="AP14" s="833"/>
      <c r="AQ14" s="833"/>
      <c r="AR14" s="58"/>
    </row>
    <row r="15" spans="1:45" ht="13.5">
      <c r="A15" s="22"/>
      <c r="B15" s="168" t="s">
        <v>2518</v>
      </c>
      <c r="C15" s="23"/>
      <c r="D15" s="23"/>
      <c r="E15" s="23"/>
      <c r="F15" s="23"/>
      <c r="G15" s="23"/>
      <c r="H15" s="23"/>
      <c r="I15" s="23"/>
      <c r="J15" s="23"/>
      <c r="K15" s="23"/>
      <c r="L15" s="29"/>
      <c r="M15" s="157"/>
      <c r="N15" s="30" t="s">
        <v>2210</v>
      </c>
      <c r="O15" s="31"/>
      <c r="P15" s="31"/>
      <c r="Q15" s="31"/>
      <c r="R15" s="31"/>
      <c r="S15" s="31"/>
      <c r="T15" s="31"/>
      <c r="U15" s="31"/>
      <c r="V15" s="31"/>
      <c r="W15" s="31"/>
      <c r="X15" s="31"/>
      <c r="Y15" s="23"/>
      <c r="Z15" s="32"/>
      <c r="AA15" s="31"/>
      <c r="AB15" s="33"/>
      <c r="AC15" s="34"/>
      <c r="AD15" s="31"/>
      <c r="AE15" s="31"/>
      <c r="AF15" s="31"/>
      <c r="AG15" s="31"/>
      <c r="AH15" s="31"/>
      <c r="AI15" s="31"/>
      <c r="AJ15" s="31"/>
      <c r="AK15" s="31"/>
      <c r="AL15" s="31"/>
      <c r="AM15" s="31"/>
      <c r="AN15" s="31"/>
      <c r="AO15" s="31"/>
      <c r="AP15" s="31"/>
      <c r="AQ15" s="23"/>
      <c r="AR15" s="58"/>
    </row>
    <row r="16" spans="1:45" ht="5.0999999999999996" customHeight="1" thickBot="1">
      <c r="A16" s="22"/>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58"/>
    </row>
    <row r="17" spans="1:44" ht="24" customHeight="1" thickTop="1">
      <c r="A17" s="22"/>
      <c r="B17" s="741" t="s">
        <v>7</v>
      </c>
      <c r="C17" s="690" t="s">
        <v>5</v>
      </c>
      <c r="D17" s="689"/>
      <c r="E17" s="689"/>
      <c r="F17" s="689"/>
      <c r="G17" s="689"/>
      <c r="H17" s="689"/>
      <c r="I17" s="689"/>
      <c r="J17" s="689"/>
      <c r="K17" s="689"/>
      <c r="L17" s="689"/>
      <c r="M17" s="689"/>
      <c r="N17" s="689"/>
      <c r="O17" s="713" t="s">
        <v>940</v>
      </c>
      <c r="P17" s="715"/>
      <c r="Q17" s="810" t="s">
        <v>228</v>
      </c>
      <c r="R17" s="811"/>
      <c r="S17" s="811"/>
      <c r="T17" s="811"/>
      <c r="U17" s="668" t="s">
        <v>18</v>
      </c>
      <c r="V17" s="674"/>
      <c r="W17" s="728" t="s">
        <v>19</v>
      </c>
      <c r="X17" s="728"/>
      <c r="Y17" s="728" t="s">
        <v>20</v>
      </c>
      <c r="Z17" s="728"/>
      <c r="AA17" s="674" t="s">
        <v>22</v>
      </c>
      <c r="AB17" s="674"/>
      <c r="AC17" s="847" t="s">
        <v>259</v>
      </c>
      <c r="AD17" s="848"/>
      <c r="AE17" s="834" t="s">
        <v>29</v>
      </c>
      <c r="AF17" s="835"/>
      <c r="AG17" s="835"/>
      <c r="AH17" s="835"/>
      <c r="AI17" s="835"/>
      <c r="AJ17" s="835"/>
      <c r="AK17" s="835"/>
      <c r="AL17" s="835"/>
      <c r="AM17" s="835"/>
      <c r="AN17" s="835"/>
      <c r="AO17" s="835"/>
      <c r="AP17" s="835"/>
      <c r="AQ17" s="835"/>
      <c r="AR17" s="58"/>
    </row>
    <row r="18" spans="1:44" ht="20.100000000000001" customHeight="1">
      <c r="A18" s="22"/>
      <c r="B18" s="742"/>
      <c r="C18" s="690" t="s">
        <v>6</v>
      </c>
      <c r="D18" s="689"/>
      <c r="E18" s="689"/>
      <c r="F18" s="689"/>
      <c r="G18" s="689"/>
      <c r="H18" s="689"/>
      <c r="I18" s="666"/>
      <c r="J18" s="740" t="s">
        <v>243</v>
      </c>
      <c r="K18" s="740" t="s">
        <v>14</v>
      </c>
      <c r="L18" s="740" t="s">
        <v>15</v>
      </c>
      <c r="M18" s="740" t="s">
        <v>260</v>
      </c>
      <c r="N18" s="814" t="s">
        <v>16</v>
      </c>
      <c r="O18" s="825" t="s">
        <v>941</v>
      </c>
      <c r="P18" s="857"/>
      <c r="Q18" s="810" t="s">
        <v>216</v>
      </c>
      <c r="R18" s="740"/>
      <c r="S18" s="740" t="s">
        <v>17</v>
      </c>
      <c r="T18" s="740"/>
      <c r="U18" s="825" t="s">
        <v>948</v>
      </c>
      <c r="V18" s="756"/>
      <c r="W18" s="816" t="s">
        <v>2399</v>
      </c>
      <c r="X18" s="816"/>
      <c r="Y18" s="816" t="s">
        <v>21</v>
      </c>
      <c r="Z18" s="816"/>
      <c r="AA18" s="756" t="s">
        <v>947</v>
      </c>
      <c r="AB18" s="756"/>
      <c r="AC18" s="757" t="s">
        <v>23</v>
      </c>
      <c r="AD18" s="758"/>
      <c r="AE18" s="761" t="s">
        <v>24</v>
      </c>
      <c r="AF18" s="762"/>
      <c r="AG18" s="837" t="s">
        <v>2400</v>
      </c>
      <c r="AH18" s="840"/>
      <c r="AI18" s="840"/>
      <c r="AJ18" s="840"/>
      <c r="AK18" s="840"/>
      <c r="AL18" s="840"/>
      <c r="AM18" s="840"/>
      <c r="AN18" s="840"/>
      <c r="AO18" s="837" t="s">
        <v>2401</v>
      </c>
      <c r="AP18" s="837"/>
      <c r="AQ18" s="837"/>
      <c r="AR18" s="58"/>
    </row>
    <row r="19" spans="1:44" ht="20.100000000000001" customHeight="1">
      <c r="A19" s="22"/>
      <c r="B19" s="742"/>
      <c r="C19" s="690" t="s">
        <v>8</v>
      </c>
      <c r="D19" s="689"/>
      <c r="E19" s="666"/>
      <c r="F19" s="667" t="s">
        <v>9</v>
      </c>
      <c r="G19" s="667"/>
      <c r="H19" s="667" t="s">
        <v>10</v>
      </c>
      <c r="I19" s="667"/>
      <c r="J19" s="740"/>
      <c r="K19" s="740"/>
      <c r="L19" s="740"/>
      <c r="M19" s="740"/>
      <c r="N19" s="814"/>
      <c r="O19" s="825"/>
      <c r="P19" s="857"/>
      <c r="Q19" s="810"/>
      <c r="R19" s="740"/>
      <c r="S19" s="740"/>
      <c r="T19" s="740"/>
      <c r="U19" s="825"/>
      <c r="V19" s="756"/>
      <c r="W19" s="816"/>
      <c r="X19" s="816"/>
      <c r="Y19" s="816"/>
      <c r="Z19" s="816"/>
      <c r="AA19" s="756"/>
      <c r="AB19" s="756"/>
      <c r="AC19" s="757"/>
      <c r="AD19" s="758"/>
      <c r="AE19" s="761"/>
      <c r="AF19" s="762"/>
      <c r="AG19" s="841"/>
      <c r="AH19" s="841"/>
      <c r="AI19" s="841"/>
      <c r="AJ19" s="841"/>
      <c r="AK19" s="841"/>
      <c r="AL19" s="841"/>
      <c r="AM19" s="841"/>
      <c r="AN19" s="841"/>
      <c r="AO19" s="838"/>
      <c r="AP19" s="838"/>
      <c r="AQ19" s="838"/>
      <c r="AR19" s="58"/>
    </row>
    <row r="20" spans="1:44" ht="24" customHeight="1">
      <c r="A20" s="22"/>
      <c r="B20" s="743"/>
      <c r="C20" s="177" t="s">
        <v>12</v>
      </c>
      <c r="D20" s="178" t="s">
        <v>11</v>
      </c>
      <c r="E20" s="179" t="s">
        <v>13</v>
      </c>
      <c r="F20" s="180" t="s">
        <v>11</v>
      </c>
      <c r="G20" s="179" t="s">
        <v>13</v>
      </c>
      <c r="H20" s="177" t="s">
        <v>11</v>
      </c>
      <c r="I20" s="181" t="s">
        <v>13</v>
      </c>
      <c r="J20" s="740"/>
      <c r="K20" s="740"/>
      <c r="L20" s="740"/>
      <c r="M20" s="740"/>
      <c r="N20" s="815"/>
      <c r="O20" s="858"/>
      <c r="P20" s="859"/>
      <c r="Q20" s="812"/>
      <c r="R20" s="813"/>
      <c r="S20" s="813"/>
      <c r="T20" s="813"/>
      <c r="U20" s="825"/>
      <c r="V20" s="756"/>
      <c r="W20" s="816"/>
      <c r="X20" s="816"/>
      <c r="Y20" s="816"/>
      <c r="Z20" s="816"/>
      <c r="AA20" s="756"/>
      <c r="AB20" s="756"/>
      <c r="AC20" s="757"/>
      <c r="AD20" s="758"/>
      <c r="AE20" s="761"/>
      <c r="AF20" s="762"/>
      <c r="AG20" s="763" t="s">
        <v>25</v>
      </c>
      <c r="AH20" s="755"/>
      <c r="AI20" s="755" t="s">
        <v>26</v>
      </c>
      <c r="AJ20" s="755"/>
      <c r="AK20" s="755" t="s">
        <v>27</v>
      </c>
      <c r="AL20" s="755"/>
      <c r="AM20" s="755" t="s">
        <v>28</v>
      </c>
      <c r="AN20" s="791"/>
      <c r="AO20" s="839"/>
      <c r="AP20" s="839"/>
      <c r="AQ20" s="839"/>
      <c r="AR20" s="58"/>
    </row>
    <row r="21" spans="1:44" ht="48" customHeight="1">
      <c r="A21" s="22"/>
      <c r="B21" s="148" t="s">
        <v>30</v>
      </c>
      <c r="C21" s="182" t="s">
        <v>31</v>
      </c>
      <c r="D21" s="552" t="s">
        <v>32</v>
      </c>
      <c r="E21" s="183" t="s">
        <v>33</v>
      </c>
      <c r="F21" s="159" t="s">
        <v>34</v>
      </c>
      <c r="G21" s="183" t="s">
        <v>35</v>
      </c>
      <c r="H21" s="182" t="s">
        <v>36</v>
      </c>
      <c r="I21" s="160" t="s">
        <v>37</v>
      </c>
      <c r="J21" s="158" t="s">
        <v>38</v>
      </c>
      <c r="K21" s="158" t="s">
        <v>39</v>
      </c>
      <c r="L21" s="158" t="s">
        <v>40</v>
      </c>
      <c r="M21" s="158" t="s">
        <v>41</v>
      </c>
      <c r="N21" s="159" t="s">
        <v>42</v>
      </c>
      <c r="O21" s="764" t="s">
        <v>43</v>
      </c>
      <c r="P21" s="764"/>
      <c r="Q21" s="829" t="s">
        <v>44</v>
      </c>
      <c r="R21" s="764"/>
      <c r="S21" s="764" t="s">
        <v>45</v>
      </c>
      <c r="T21" s="764"/>
      <c r="U21" s="764" t="s">
        <v>46</v>
      </c>
      <c r="V21" s="830"/>
      <c r="W21" s="764" t="s">
        <v>47</v>
      </c>
      <c r="X21" s="764"/>
      <c r="Y21" s="764" t="s">
        <v>48</v>
      </c>
      <c r="Z21" s="764"/>
      <c r="AA21" s="862" t="s">
        <v>49</v>
      </c>
      <c r="AB21" s="863"/>
      <c r="AC21" s="871" t="s">
        <v>50</v>
      </c>
      <c r="AD21" s="872"/>
      <c r="AE21" s="765" t="s">
        <v>1153</v>
      </c>
      <c r="AF21" s="766"/>
      <c r="AG21" s="860" t="s">
        <v>1154</v>
      </c>
      <c r="AH21" s="861"/>
      <c r="AI21" s="836" t="s">
        <v>1155</v>
      </c>
      <c r="AJ21" s="836"/>
      <c r="AK21" s="836" t="s">
        <v>1156</v>
      </c>
      <c r="AL21" s="836"/>
      <c r="AM21" s="836" t="s">
        <v>1157</v>
      </c>
      <c r="AN21" s="875"/>
      <c r="AO21" s="766" t="s">
        <v>1158</v>
      </c>
      <c r="AP21" s="766"/>
      <c r="AQ21" s="766"/>
      <c r="AR21" s="58"/>
    </row>
    <row r="22" spans="1:44" ht="24" customHeight="1" thickBot="1">
      <c r="A22" s="22"/>
      <c r="B22" s="165" t="s">
        <v>51</v>
      </c>
      <c r="C22" s="189">
        <f>'2ﾍﾟｰｼﾞ'!O11</f>
        <v>0</v>
      </c>
      <c r="D22" s="397">
        <f>'3ﾍﾟｰｼﾞ'!AK48</f>
        <v>0</v>
      </c>
      <c r="E22" s="399">
        <f>'4ﾍﾟｰｼﾞ'!AN9</f>
        <v>0</v>
      </c>
      <c r="F22" s="189">
        <f>'4ﾍﾟｰｼﾞ'!AN56</f>
        <v>0</v>
      </c>
      <c r="G22" s="398">
        <f>'4ﾍﾟｰｼﾞ'!AN57</f>
        <v>0</v>
      </c>
      <c r="H22" s="189">
        <f>'5ﾍﾟｰｼﾞ'!O17</f>
        <v>0</v>
      </c>
      <c r="I22" s="398">
        <f>'5ﾍﾟｰｼﾞ'!O18</f>
        <v>0</v>
      </c>
      <c r="J22" s="190">
        <f>'5ﾍﾟｰｼﾞ'!O54</f>
        <v>0</v>
      </c>
      <c r="K22" s="190">
        <f>'5ﾍﾟｰｼﾞ'!O65</f>
        <v>0</v>
      </c>
      <c r="L22" s="190">
        <f>'5ﾍﾟｰｼﾞ'!AK19</f>
        <v>0</v>
      </c>
      <c r="M22" s="190">
        <f>'5ﾍﾟｰｼﾞ'!AK61</f>
        <v>0</v>
      </c>
      <c r="N22" s="189">
        <f>SUM(C22:M22)</f>
        <v>0</v>
      </c>
      <c r="O22" s="826">
        <f>I38</f>
        <v>0</v>
      </c>
      <c r="P22" s="827"/>
      <c r="Q22" s="826">
        <f>I39</f>
        <v>0</v>
      </c>
      <c r="R22" s="827"/>
      <c r="S22" s="826">
        <f>I40</f>
        <v>0</v>
      </c>
      <c r="T22" s="827"/>
      <c r="U22" s="826">
        <f>I41</f>
        <v>0</v>
      </c>
      <c r="V22" s="827"/>
      <c r="W22" s="767"/>
      <c r="X22" s="828"/>
      <c r="Y22" s="826">
        <f>I58</f>
        <v>0</v>
      </c>
      <c r="Z22" s="827"/>
      <c r="AA22" s="767"/>
      <c r="AB22" s="768"/>
      <c r="AC22" s="869">
        <f>SUM(N22:AB22)</f>
        <v>0</v>
      </c>
      <c r="AD22" s="870"/>
      <c r="AE22" s="776">
        <f>SUM('2ﾍﾟｰｼﾞ'!O11,'3ﾍﾟｰｼﾞ'!AK46,'4ﾍﾟｰｼﾞ'!AN8,'4ﾍﾟｰｼﾞ'!AN55,'5ﾍﾟｰｼﾞ'!O16,'5ﾍﾟｰｼﾞ'!O53,'5ﾍﾟｰｼﾞ'!O65,'5ﾍﾟｰｼﾞ'!AK18,'5ﾍﾟｰｼﾞ'!AK60)</f>
        <v>0</v>
      </c>
      <c r="AF22" s="777"/>
      <c r="AG22" s="767"/>
      <c r="AH22" s="778"/>
      <c r="AI22" s="769">
        <f>I42</f>
        <v>0</v>
      </c>
      <c r="AJ22" s="770"/>
      <c r="AK22" s="769">
        <f>I43</f>
        <v>0</v>
      </c>
      <c r="AL22" s="770"/>
      <c r="AM22" s="769">
        <f>I44</f>
        <v>0</v>
      </c>
      <c r="AN22" s="777"/>
      <c r="AO22" s="873">
        <f>SUM(I55:I56)</f>
        <v>0</v>
      </c>
      <c r="AP22" s="876"/>
      <c r="AQ22" s="777"/>
      <c r="AR22" s="24"/>
    </row>
    <row r="23" spans="1:44" ht="12.75" thickBot="1">
      <c r="A23" s="22"/>
      <c r="B23" s="420" t="s">
        <v>2230</v>
      </c>
      <c r="C23" s="421">
        <f>'2ﾍﾟｰｼﾞ'!R11</f>
        <v>0</v>
      </c>
      <c r="D23" s="422">
        <f>'3ﾍﾟｰｼﾞ'!AN48</f>
        <v>0</v>
      </c>
      <c r="E23" s="423">
        <f>'4ﾍﾟｰｼﾞ'!AQ9</f>
        <v>0</v>
      </c>
      <c r="F23" s="421">
        <f>'4ﾍﾟｰｼﾞ'!AQ56</f>
        <v>0</v>
      </c>
      <c r="G23" s="424">
        <f>'4ﾍﾟｰｼﾞ'!AQ57</f>
        <v>0</v>
      </c>
      <c r="H23" s="421">
        <f>'5ﾍﾟｰｼﾞ'!R17</f>
        <v>0</v>
      </c>
      <c r="I23" s="424">
        <f>'5ﾍﾟｰｼﾞ'!R18</f>
        <v>0</v>
      </c>
      <c r="J23" s="425">
        <f>'5ﾍﾟｰｼﾞ'!R54</f>
        <v>0</v>
      </c>
      <c r="K23" s="425">
        <f>'5ﾍﾟｰｼﾞ'!R65</f>
        <v>0</v>
      </c>
      <c r="L23" s="425">
        <f>'5ﾍﾟｰｼﾞ'!AN19</f>
        <v>0</v>
      </c>
      <c r="M23" s="425">
        <f>'5ﾍﾟｰｼﾞ'!AN61</f>
        <v>0</v>
      </c>
      <c r="N23" s="425">
        <f>SUM(C23:M23)</f>
        <v>0</v>
      </c>
      <c r="O23" s="747">
        <f>M38</f>
        <v>0</v>
      </c>
      <c r="P23" s="747"/>
      <c r="Q23" s="747">
        <f>M39</f>
        <v>0</v>
      </c>
      <c r="R23" s="747"/>
      <c r="S23" s="747">
        <f>M40</f>
        <v>0</v>
      </c>
      <c r="T23" s="747"/>
      <c r="U23" s="747">
        <f>M41</f>
        <v>0</v>
      </c>
      <c r="V23" s="748"/>
      <c r="W23" s="749"/>
      <c r="X23" s="750"/>
      <c r="Y23" s="771">
        <f>M58</f>
        <v>0</v>
      </c>
      <c r="Z23" s="771"/>
      <c r="AA23" s="749"/>
      <c r="AB23" s="750"/>
      <c r="AC23" s="759">
        <f>SUM(N23:AB23)</f>
        <v>0</v>
      </c>
      <c r="AD23" s="760"/>
      <c r="AE23" s="874">
        <f>SUM('2ﾍﾟｰｼﾞ'!R11,'3ﾍﾟｰｼﾞ'!AN46,'4ﾍﾟｰｼﾞ'!AQ8,'4ﾍﾟｰｼﾞ'!AQ55,'5ﾍﾟｰｼﾞ'!R16,'5ﾍﾟｰｼﾞ'!R53,'5ﾍﾟｰｼﾞ'!R65,'5ﾍﾟｰｼﾞ'!AN18,'5ﾍﾟｰｼﾞ'!AN60)</f>
        <v>0</v>
      </c>
      <c r="AF23" s="843"/>
      <c r="AG23" s="749"/>
      <c r="AH23" s="750"/>
      <c r="AI23" s="772">
        <f>M42</f>
        <v>0</v>
      </c>
      <c r="AJ23" s="773"/>
      <c r="AK23" s="772">
        <f>M43</f>
        <v>0</v>
      </c>
      <c r="AL23" s="773"/>
      <c r="AM23" s="772">
        <f>M44</f>
        <v>0</v>
      </c>
      <c r="AN23" s="843"/>
      <c r="AO23" s="748">
        <f>SUM(M55:M56)</f>
        <v>0</v>
      </c>
      <c r="AP23" s="771"/>
      <c r="AQ23" s="843"/>
      <c r="AR23" s="24"/>
    </row>
    <row r="24" spans="1:44" ht="24" customHeight="1" thickBot="1">
      <c r="A24" s="22"/>
      <c r="B24" s="166" t="s">
        <v>52</v>
      </c>
      <c r="C24" s="417">
        <f>'2ﾍﾟｰｼﾞ'!P11</f>
        <v>0</v>
      </c>
      <c r="D24" s="415">
        <f>'3ﾍﾟｰｼﾞ'!AL48</f>
        <v>0</v>
      </c>
      <c r="E24" s="418">
        <f>'4ﾍﾟｰｼﾞ'!AO9</f>
        <v>0</v>
      </c>
      <c r="F24" s="417">
        <f>'4ﾍﾟｰｼﾞ'!AO56</f>
        <v>0</v>
      </c>
      <c r="G24" s="416">
        <f>'4ﾍﾟｰｼﾞ'!AO57</f>
        <v>0</v>
      </c>
      <c r="H24" s="417">
        <f>'5ﾍﾟｰｼﾞ'!P17</f>
        <v>0</v>
      </c>
      <c r="I24" s="416">
        <f>'5ﾍﾟｰｼﾞ'!P18</f>
        <v>0</v>
      </c>
      <c r="J24" s="419">
        <f>'5ﾍﾟｰｼﾞ'!P54</f>
        <v>0</v>
      </c>
      <c r="K24" s="419">
        <f>'5ﾍﾟｰｼﾞ'!P65</f>
        <v>0</v>
      </c>
      <c r="L24" s="419">
        <f>'5ﾍﾟｰｼﾞ'!AL19</f>
        <v>0</v>
      </c>
      <c r="M24" s="419">
        <f>'5ﾍﾟｰｼﾞ'!AL61</f>
        <v>0</v>
      </c>
      <c r="N24" s="417">
        <f>SUM(C24:M24)</f>
        <v>0</v>
      </c>
      <c r="O24" s="745">
        <f>J38</f>
        <v>0</v>
      </c>
      <c r="P24" s="746"/>
      <c r="Q24" s="745">
        <f>J39</f>
        <v>0</v>
      </c>
      <c r="R24" s="746"/>
      <c r="S24" s="745">
        <f>J40</f>
        <v>0</v>
      </c>
      <c r="T24" s="746"/>
      <c r="U24" s="745">
        <f>J41</f>
        <v>0</v>
      </c>
      <c r="V24" s="746"/>
      <c r="W24" s="751"/>
      <c r="X24" s="752"/>
      <c r="Y24" s="745">
        <f>J58</f>
        <v>0</v>
      </c>
      <c r="Z24" s="746"/>
      <c r="AA24" s="751"/>
      <c r="AB24" s="842"/>
      <c r="AC24" s="864">
        <f>SUM(N24:AB24)</f>
        <v>0</v>
      </c>
      <c r="AD24" s="865"/>
      <c r="AE24" s="776">
        <f>SUM('2ﾍﾟｰｼﾞ'!P11,'3ﾍﾟｰｼﾞ'!AL46,'4ﾍﾟｰｼﾞ'!AO8,'4ﾍﾟｰｼﾞ'!AO55,'5ﾍﾟｰｼﾞ'!P16,'5ﾍﾟｰｼﾞ'!P53,'5ﾍﾟｰｼﾞ'!P65,'5ﾍﾟｰｼﾞ'!AL18,'5ﾍﾟｰｼﾞ'!AL60)</f>
        <v>0</v>
      </c>
      <c r="AF24" s="777"/>
      <c r="AG24" s="767"/>
      <c r="AH24" s="778"/>
      <c r="AI24" s="769">
        <f>J42</f>
        <v>0</v>
      </c>
      <c r="AJ24" s="770"/>
      <c r="AK24" s="769">
        <f>J43</f>
        <v>0</v>
      </c>
      <c r="AL24" s="770"/>
      <c r="AM24" s="769">
        <f>J44</f>
        <v>0</v>
      </c>
      <c r="AN24" s="777"/>
      <c r="AO24" s="873">
        <f>SUM(J55:J56)</f>
        <v>0</v>
      </c>
      <c r="AP24" s="876"/>
      <c r="AQ24" s="777"/>
      <c r="AR24" s="24"/>
    </row>
    <row r="25" spans="1:44" ht="12.75" thickBot="1">
      <c r="A25" s="22"/>
      <c r="B25" s="420" t="s">
        <v>2230</v>
      </c>
      <c r="C25" s="421">
        <f>'2ﾍﾟｰｼﾞ'!S11</f>
        <v>0</v>
      </c>
      <c r="D25" s="422">
        <f>'3ﾍﾟｰｼﾞ'!AO48</f>
        <v>0</v>
      </c>
      <c r="E25" s="423">
        <f>'4ﾍﾟｰｼﾞ'!AR9</f>
        <v>0</v>
      </c>
      <c r="F25" s="421">
        <f>'4ﾍﾟｰｼﾞ'!AR56</f>
        <v>0</v>
      </c>
      <c r="G25" s="424">
        <f>'4ﾍﾟｰｼﾞ'!AR57</f>
        <v>0</v>
      </c>
      <c r="H25" s="421">
        <f>'5ﾍﾟｰｼﾞ'!S17</f>
        <v>0</v>
      </c>
      <c r="I25" s="424">
        <f>'5ﾍﾟｰｼﾞ'!S18</f>
        <v>0</v>
      </c>
      <c r="J25" s="425">
        <f>'5ﾍﾟｰｼﾞ'!S54</f>
        <v>0</v>
      </c>
      <c r="K25" s="425">
        <f>'5ﾍﾟｰｼﾞ'!S65</f>
        <v>0</v>
      </c>
      <c r="L25" s="425">
        <f>'5ﾍﾟｰｼﾞ'!AO19</f>
        <v>0</v>
      </c>
      <c r="M25" s="425">
        <f>'5ﾍﾟｰｼﾞ'!AO61</f>
        <v>0</v>
      </c>
      <c r="N25" s="425">
        <f>SUM(C25:M25)</f>
        <v>0</v>
      </c>
      <c r="O25" s="747">
        <f>N38</f>
        <v>0</v>
      </c>
      <c r="P25" s="747"/>
      <c r="Q25" s="747">
        <f>N39</f>
        <v>0</v>
      </c>
      <c r="R25" s="747"/>
      <c r="S25" s="747">
        <f>N40</f>
        <v>0</v>
      </c>
      <c r="T25" s="747"/>
      <c r="U25" s="747">
        <f>N41</f>
        <v>0</v>
      </c>
      <c r="V25" s="748"/>
      <c r="W25" s="753"/>
      <c r="X25" s="754"/>
      <c r="Y25" s="843">
        <f>N58</f>
        <v>0</v>
      </c>
      <c r="Z25" s="748"/>
      <c r="AA25" s="868"/>
      <c r="AB25" s="868"/>
      <c r="AC25" s="759">
        <f>SUM(N25:AB25)</f>
        <v>0</v>
      </c>
      <c r="AD25" s="760"/>
      <c r="AE25" s="874">
        <f>SUM('2ﾍﾟｰｼﾞ'!S11,'3ﾍﾟｰｼﾞ'!AO46,'4ﾍﾟｰｼﾞ'!AR8,'4ﾍﾟｰｼﾞ'!AR55,'5ﾍﾟｰｼﾞ'!S16,'5ﾍﾟｰｼﾞ'!S53,'5ﾍﾟｰｼﾞ'!S65,'5ﾍﾟｰｼﾞ'!AO18,'5ﾍﾟｰｼﾞ'!AO60)</f>
        <v>0</v>
      </c>
      <c r="AF25" s="843"/>
      <c r="AG25" s="749"/>
      <c r="AH25" s="750"/>
      <c r="AI25" s="772">
        <f>N42</f>
        <v>0</v>
      </c>
      <c r="AJ25" s="773"/>
      <c r="AK25" s="772">
        <f>N43</f>
        <v>0</v>
      </c>
      <c r="AL25" s="773"/>
      <c r="AM25" s="772">
        <f>N44</f>
        <v>0</v>
      </c>
      <c r="AN25" s="843"/>
      <c r="AO25" s="748">
        <f>SUM(N55:N56)</f>
        <v>0</v>
      </c>
      <c r="AP25" s="771"/>
      <c r="AQ25" s="843"/>
      <c r="AR25" s="24"/>
    </row>
    <row r="26" spans="1:44" ht="24" customHeight="1">
      <c r="A26" s="22"/>
      <c r="B26" s="166" t="s">
        <v>53</v>
      </c>
      <c r="C26" s="417">
        <f t="shared" ref="C26:O26" si="0">SUM(C22,C24)</f>
        <v>0</v>
      </c>
      <c r="D26" s="415">
        <f t="shared" si="0"/>
        <v>0</v>
      </c>
      <c r="E26" s="418">
        <f t="shared" si="0"/>
        <v>0</v>
      </c>
      <c r="F26" s="417">
        <f t="shared" si="0"/>
        <v>0</v>
      </c>
      <c r="G26" s="416">
        <f t="shared" si="0"/>
        <v>0</v>
      </c>
      <c r="H26" s="417">
        <f t="shared" si="0"/>
        <v>0</v>
      </c>
      <c r="I26" s="416">
        <f t="shared" si="0"/>
        <v>0</v>
      </c>
      <c r="J26" s="419">
        <f t="shared" si="0"/>
        <v>0</v>
      </c>
      <c r="K26" s="419">
        <f t="shared" si="0"/>
        <v>0</v>
      </c>
      <c r="L26" s="419">
        <f t="shared" si="0"/>
        <v>0</v>
      </c>
      <c r="M26" s="419">
        <f t="shared" si="0"/>
        <v>0</v>
      </c>
      <c r="N26" s="417">
        <f t="shared" si="0"/>
        <v>0</v>
      </c>
      <c r="O26" s="745">
        <f t="shared" si="0"/>
        <v>0</v>
      </c>
      <c r="P26" s="746"/>
      <c r="Q26" s="745">
        <f>SUM(Q22,Q24)</f>
        <v>0</v>
      </c>
      <c r="R26" s="746"/>
      <c r="S26" s="745">
        <f>SUM(S22,S24)</f>
        <v>0</v>
      </c>
      <c r="T26" s="746"/>
      <c r="U26" s="745">
        <f>SUM(U22,U24)</f>
        <v>0</v>
      </c>
      <c r="V26" s="746"/>
      <c r="W26" s="745">
        <f>SUM(W22,W24)</f>
        <v>0</v>
      </c>
      <c r="X26" s="746"/>
      <c r="Y26" s="745">
        <f>SUM(Y22,Y24)</f>
        <v>0</v>
      </c>
      <c r="Z26" s="746"/>
      <c r="AA26" s="780">
        <f>SUM(AA22,AA24)</f>
        <v>0</v>
      </c>
      <c r="AB26" s="781"/>
      <c r="AC26" s="866">
        <f>AC22+AC24</f>
        <v>0</v>
      </c>
      <c r="AD26" s="867"/>
      <c r="AE26" s="776">
        <f>SUM(AE22,AE24)</f>
        <v>0</v>
      </c>
      <c r="AF26" s="777"/>
      <c r="AG26" s="873">
        <f>SUM(AG22,AG24)</f>
        <v>0</v>
      </c>
      <c r="AH26" s="770"/>
      <c r="AI26" s="769">
        <f>SUM(AI22,AI24)</f>
        <v>0</v>
      </c>
      <c r="AJ26" s="770"/>
      <c r="AK26" s="769">
        <f>SUM(AK22,AK24)</f>
        <v>0</v>
      </c>
      <c r="AL26" s="770"/>
      <c r="AM26" s="769">
        <f>SUM(AM22,AM24)</f>
        <v>0</v>
      </c>
      <c r="AN26" s="770"/>
      <c r="AO26" s="873">
        <f>SUM(AO22,AO24)</f>
        <v>0</v>
      </c>
      <c r="AP26" s="876"/>
      <c r="AQ26" s="777"/>
      <c r="AR26" s="24"/>
    </row>
    <row r="27" spans="1:44" ht="14.25" thickBot="1">
      <c r="A27" s="22"/>
      <c r="B27" s="420" t="s">
        <v>2230</v>
      </c>
      <c r="C27" s="421">
        <f t="shared" ref="C27:O27" si="1">SUM(C23,C25)</f>
        <v>0</v>
      </c>
      <c r="D27" s="422">
        <f t="shared" si="1"/>
        <v>0</v>
      </c>
      <c r="E27" s="423">
        <f t="shared" si="1"/>
        <v>0</v>
      </c>
      <c r="F27" s="421">
        <f t="shared" si="1"/>
        <v>0</v>
      </c>
      <c r="G27" s="424">
        <f t="shared" si="1"/>
        <v>0</v>
      </c>
      <c r="H27" s="421">
        <f t="shared" si="1"/>
        <v>0</v>
      </c>
      <c r="I27" s="424">
        <f t="shared" si="1"/>
        <v>0</v>
      </c>
      <c r="J27" s="425">
        <f t="shared" si="1"/>
        <v>0</v>
      </c>
      <c r="K27" s="425">
        <f t="shared" si="1"/>
        <v>0</v>
      </c>
      <c r="L27" s="425">
        <f t="shared" si="1"/>
        <v>0</v>
      </c>
      <c r="M27" s="425">
        <f t="shared" si="1"/>
        <v>0</v>
      </c>
      <c r="N27" s="425">
        <f t="shared" si="1"/>
        <v>0</v>
      </c>
      <c r="O27" s="747">
        <f t="shared" si="1"/>
        <v>0</v>
      </c>
      <c r="P27" s="747"/>
      <c r="Q27" s="747">
        <f>SUM(Q23,Q25)</f>
        <v>0</v>
      </c>
      <c r="R27" s="747"/>
      <c r="S27" s="747">
        <f>SUM(S23,S25)</f>
        <v>0</v>
      </c>
      <c r="T27" s="747"/>
      <c r="U27" s="747">
        <f>SUM(U23,U25)</f>
        <v>0</v>
      </c>
      <c r="V27" s="747"/>
      <c r="W27" s="747">
        <f>SUM(W23,W25)</f>
        <v>0</v>
      </c>
      <c r="X27" s="747"/>
      <c r="Y27" s="747">
        <f>SUM(Y23,Y25)</f>
        <v>0</v>
      </c>
      <c r="Z27" s="747"/>
      <c r="AA27" s="747">
        <f>SUM(AA23,AA25)</f>
        <v>0</v>
      </c>
      <c r="AB27" s="779"/>
      <c r="AC27" s="774">
        <f>AC23+AC25</f>
        <v>0</v>
      </c>
      <c r="AD27" s="775"/>
      <c r="AE27" s="874">
        <f>SUM(AE23,AE25)</f>
        <v>0</v>
      </c>
      <c r="AF27" s="843"/>
      <c r="AG27" s="748">
        <f>SUM(AG23,AG25)</f>
        <v>0</v>
      </c>
      <c r="AH27" s="773"/>
      <c r="AI27" s="772">
        <f>SUM(AI23,AI25)</f>
        <v>0</v>
      </c>
      <c r="AJ27" s="773"/>
      <c r="AK27" s="772">
        <f>SUM(AK23,AK25)</f>
        <v>0</v>
      </c>
      <c r="AL27" s="773"/>
      <c r="AM27" s="772">
        <f>SUM(AM23,AM25)</f>
        <v>0</v>
      </c>
      <c r="AN27" s="773"/>
      <c r="AO27" s="748">
        <f>SUM(AO23,AO25)</f>
        <v>0</v>
      </c>
      <c r="AP27" s="771"/>
      <c r="AQ27" s="843"/>
      <c r="AR27" s="24"/>
    </row>
    <row r="28" spans="1:44" ht="14.25" customHeight="1" thickTop="1" thickBot="1">
      <c r="A28" s="22"/>
      <c r="B28" s="166" t="s">
        <v>54</v>
      </c>
      <c r="C28" s="702">
        <f>SUM(C26:E26)</f>
        <v>0</v>
      </c>
      <c r="D28" s="703"/>
      <c r="E28" s="704"/>
      <c r="F28" s="702">
        <f>SUM(F26:G26)</f>
        <v>0</v>
      </c>
      <c r="G28" s="704"/>
      <c r="H28" s="702">
        <f>SUM(H26:I26)</f>
        <v>0</v>
      </c>
      <c r="I28" s="704"/>
      <c r="J28" s="184"/>
      <c r="K28" s="184"/>
      <c r="L28" s="184"/>
      <c r="M28" s="184"/>
      <c r="N28" s="184"/>
      <c r="O28" s="184"/>
      <c r="P28" s="184"/>
      <c r="Q28" s="184"/>
      <c r="R28" s="184"/>
      <c r="S28" s="184"/>
      <c r="T28" s="184"/>
      <c r="U28" s="184"/>
      <c r="V28" s="184"/>
      <c r="W28" s="184"/>
      <c r="X28" s="184"/>
      <c r="Y28" s="184"/>
      <c r="Z28" s="184"/>
      <c r="AA28" s="184"/>
      <c r="AB28" s="184"/>
      <c r="AC28" s="184"/>
      <c r="AD28" s="185"/>
      <c r="AE28" s="184"/>
      <c r="AF28" s="184"/>
      <c r="AG28" s="184"/>
      <c r="AH28" s="184"/>
      <c r="AI28" s="184"/>
      <c r="AJ28" s="184"/>
      <c r="AK28" s="184"/>
      <c r="AL28" s="184"/>
      <c r="AM28" s="184"/>
      <c r="AN28" s="184"/>
      <c r="AO28" s="184"/>
      <c r="AP28" s="184"/>
      <c r="AQ28" s="184"/>
      <c r="AR28" s="24"/>
    </row>
    <row r="29" spans="1:44" ht="14.25" customHeight="1" thickBot="1">
      <c r="A29" s="22"/>
      <c r="B29" s="420" t="s">
        <v>2230</v>
      </c>
      <c r="C29" s="744">
        <f>SUM(C27:E27)</f>
        <v>0</v>
      </c>
      <c r="D29" s="744"/>
      <c r="E29" s="744"/>
      <c r="F29" s="744">
        <f>SUM(F27:G27)</f>
        <v>0</v>
      </c>
      <c r="G29" s="744"/>
      <c r="H29" s="744">
        <f>SUM(H27:I27)</f>
        <v>0</v>
      </c>
      <c r="I29" s="744"/>
      <c r="J29" s="23"/>
      <c r="K29" s="23"/>
      <c r="L29" s="23"/>
      <c r="M29" s="23"/>
      <c r="N29" s="400"/>
      <c r="O29" s="701" t="s">
        <v>2402</v>
      </c>
      <c r="P29" s="701"/>
      <c r="Q29" s="701"/>
      <c r="R29" s="701"/>
      <c r="S29" s="701"/>
      <c r="T29" s="701"/>
      <c r="U29" s="701"/>
      <c r="V29" s="701"/>
      <c r="W29" s="701"/>
      <c r="X29" s="701"/>
      <c r="Y29" s="701"/>
      <c r="Z29" s="701"/>
      <c r="AA29" s="701"/>
      <c r="AB29" s="64"/>
      <c r="AC29" s="710"/>
      <c r="AD29" s="711"/>
      <c r="AE29" s="712" t="s">
        <v>2403</v>
      </c>
      <c r="AF29" s="712"/>
      <c r="AG29" s="712"/>
      <c r="AH29" s="712"/>
      <c r="AI29" s="712"/>
      <c r="AJ29" s="712"/>
      <c r="AK29" s="712"/>
      <c r="AL29" s="712"/>
      <c r="AM29" s="712"/>
      <c r="AN29" s="712"/>
      <c r="AO29" s="712"/>
      <c r="AP29" s="712"/>
      <c r="AQ29" s="712"/>
      <c r="AR29" s="24"/>
    </row>
    <row r="30" spans="1:44">
      <c r="A30" s="22"/>
      <c r="B30" s="124"/>
      <c r="C30" s="124"/>
      <c r="D30" s="124"/>
      <c r="E30" s="124"/>
      <c r="F30" s="121"/>
      <c r="G30" s="121"/>
      <c r="H30" s="121"/>
      <c r="I30" s="121"/>
      <c r="J30" s="23"/>
      <c r="K30" s="31"/>
      <c r="L30" s="65"/>
      <c r="M30" s="23"/>
      <c r="N30" s="23"/>
      <c r="O30" s="701"/>
      <c r="P30" s="701"/>
      <c r="Q30" s="701"/>
      <c r="R30" s="701"/>
      <c r="S30" s="701"/>
      <c r="T30" s="701"/>
      <c r="U30" s="701"/>
      <c r="V30" s="701"/>
      <c r="W30" s="701"/>
      <c r="X30" s="701"/>
      <c r="Y30" s="701"/>
      <c r="Z30" s="701"/>
      <c r="AA30" s="701"/>
      <c r="AB30" s="122"/>
      <c r="AC30" s="23"/>
      <c r="AD30" s="23"/>
      <c r="AE30" s="712"/>
      <c r="AF30" s="712"/>
      <c r="AG30" s="712"/>
      <c r="AH30" s="712"/>
      <c r="AI30" s="712"/>
      <c r="AJ30" s="712"/>
      <c r="AK30" s="712"/>
      <c r="AL30" s="712"/>
      <c r="AM30" s="712"/>
      <c r="AN30" s="712"/>
      <c r="AO30" s="712"/>
      <c r="AP30" s="712"/>
      <c r="AQ30" s="712"/>
      <c r="AR30" s="24"/>
    </row>
    <row r="31" spans="1:44" ht="12.75" thickBot="1">
      <c r="A31" s="22"/>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24"/>
    </row>
    <row r="32" spans="1:44" ht="12.75" thickTop="1">
      <c r="A32" s="22"/>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4"/>
    </row>
    <row r="33" spans="1:47" ht="13.5">
      <c r="A33" s="22"/>
      <c r="B33" s="168" t="s">
        <v>56</v>
      </c>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4"/>
    </row>
    <row r="34" spans="1:47" ht="5.0999999999999996" customHeight="1">
      <c r="A34" s="22"/>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4"/>
    </row>
    <row r="35" spans="1:47" ht="12" customHeight="1">
      <c r="A35" s="22"/>
      <c r="B35" s="668" t="s">
        <v>57</v>
      </c>
      <c r="C35" s="674"/>
      <c r="D35" s="674"/>
      <c r="E35" s="674"/>
      <c r="F35" s="669"/>
      <c r="G35" s="668" t="s">
        <v>58</v>
      </c>
      <c r="H35" s="669"/>
      <c r="I35" s="668" t="s">
        <v>51</v>
      </c>
      <c r="J35" s="736" t="s">
        <v>52</v>
      </c>
      <c r="K35" s="668" t="s">
        <v>53</v>
      </c>
      <c r="L35" s="674"/>
      <c r="M35" s="707"/>
      <c r="N35" s="708"/>
      <c r="O35" s="713" t="s">
        <v>944</v>
      </c>
      <c r="P35" s="714"/>
      <c r="Q35" s="714"/>
      <c r="R35" s="714"/>
      <c r="S35" s="714"/>
      <c r="T35" s="714"/>
      <c r="U35" s="714"/>
      <c r="V35" s="714"/>
      <c r="W35" s="714"/>
      <c r="X35" s="714"/>
      <c r="Y35" s="714"/>
      <c r="Z35" s="714"/>
      <c r="AA35" s="714"/>
      <c r="AB35" s="714"/>
      <c r="AC35" s="714"/>
      <c r="AD35" s="714"/>
      <c r="AE35" s="714"/>
      <c r="AF35" s="714"/>
      <c r="AG35" s="714"/>
      <c r="AH35" s="714"/>
      <c r="AI35" s="714"/>
      <c r="AJ35" s="714"/>
      <c r="AK35" s="714"/>
      <c r="AL35" s="714"/>
      <c r="AM35" s="714"/>
      <c r="AN35" s="714"/>
      <c r="AO35" s="714"/>
      <c r="AP35" s="714"/>
      <c r="AQ35" s="715"/>
      <c r="AR35" s="24"/>
    </row>
    <row r="36" spans="1:47">
      <c r="A36" s="22"/>
      <c r="B36" s="670"/>
      <c r="C36" s="691"/>
      <c r="D36" s="691"/>
      <c r="E36" s="691"/>
      <c r="F36" s="671"/>
      <c r="G36" s="670"/>
      <c r="H36" s="671"/>
      <c r="I36" s="670"/>
      <c r="J36" s="737"/>
      <c r="K36" s="670"/>
      <c r="L36" s="691"/>
      <c r="M36" s="705" t="s">
        <v>2221</v>
      </c>
      <c r="N36" s="706"/>
      <c r="O36" s="716"/>
      <c r="P36" s="717"/>
      <c r="Q36" s="717"/>
      <c r="R36" s="717"/>
      <c r="S36" s="717"/>
      <c r="T36" s="717"/>
      <c r="U36" s="717"/>
      <c r="V36" s="717"/>
      <c r="W36" s="717"/>
      <c r="X36" s="717"/>
      <c r="Y36" s="717"/>
      <c r="Z36" s="717"/>
      <c r="AA36" s="717"/>
      <c r="AB36" s="717"/>
      <c r="AC36" s="717"/>
      <c r="AD36" s="717"/>
      <c r="AE36" s="717"/>
      <c r="AF36" s="717"/>
      <c r="AG36" s="717"/>
      <c r="AH36" s="717"/>
      <c r="AI36" s="717"/>
      <c r="AJ36" s="717"/>
      <c r="AK36" s="717"/>
      <c r="AL36" s="717"/>
      <c r="AM36" s="717"/>
      <c r="AN36" s="717"/>
      <c r="AO36" s="717"/>
      <c r="AP36" s="717"/>
      <c r="AQ36" s="718"/>
      <c r="AR36" s="24"/>
    </row>
    <row r="37" spans="1:47" ht="13.5" customHeight="1">
      <c r="A37" s="22"/>
      <c r="B37" s="670"/>
      <c r="C37" s="692"/>
      <c r="D37" s="692"/>
      <c r="E37" s="692"/>
      <c r="F37" s="673"/>
      <c r="G37" s="672"/>
      <c r="H37" s="673"/>
      <c r="I37" s="672"/>
      <c r="J37" s="738"/>
      <c r="K37" s="672"/>
      <c r="L37" s="692"/>
      <c r="M37" s="401" t="s">
        <v>51</v>
      </c>
      <c r="N37" s="402" t="s">
        <v>52</v>
      </c>
      <c r="O37" s="719"/>
      <c r="P37" s="720"/>
      <c r="Q37" s="720"/>
      <c r="R37" s="720"/>
      <c r="S37" s="720"/>
      <c r="T37" s="720"/>
      <c r="U37" s="720"/>
      <c r="V37" s="720"/>
      <c r="W37" s="720"/>
      <c r="X37" s="720"/>
      <c r="Y37" s="720"/>
      <c r="Z37" s="720"/>
      <c r="AA37" s="720"/>
      <c r="AB37" s="720"/>
      <c r="AC37" s="720"/>
      <c r="AD37" s="720"/>
      <c r="AE37" s="720"/>
      <c r="AF37" s="720"/>
      <c r="AG37" s="720"/>
      <c r="AH37" s="720"/>
      <c r="AI37" s="720"/>
      <c r="AJ37" s="720"/>
      <c r="AK37" s="720"/>
      <c r="AL37" s="720"/>
      <c r="AM37" s="720"/>
      <c r="AN37" s="720"/>
      <c r="AO37" s="720"/>
      <c r="AP37" s="720"/>
      <c r="AQ37" s="721"/>
      <c r="AR37" s="24"/>
    </row>
    <row r="38" spans="1:47" ht="27" customHeight="1">
      <c r="A38" s="22"/>
      <c r="B38" s="145" t="s">
        <v>636</v>
      </c>
      <c r="C38" s="147" t="s">
        <v>648</v>
      </c>
      <c r="D38" s="709" t="s">
        <v>217</v>
      </c>
      <c r="E38" s="709"/>
      <c r="F38" s="709"/>
      <c r="G38" s="668" t="s">
        <v>637</v>
      </c>
      <c r="H38" s="669"/>
      <c r="I38" s="274"/>
      <c r="J38" s="275"/>
      <c r="K38" s="687">
        <f t="shared" ref="K38:K44" si="2">SUM(I38:J38)</f>
        <v>0</v>
      </c>
      <c r="L38" s="688"/>
      <c r="M38" s="274"/>
      <c r="N38" s="275"/>
      <c r="O38" s="681"/>
      <c r="P38" s="682"/>
      <c r="Q38" s="682"/>
      <c r="R38" s="682"/>
      <c r="S38" s="682"/>
      <c r="T38" s="682"/>
      <c r="U38" s="682"/>
      <c r="V38" s="682"/>
      <c r="W38" s="682"/>
      <c r="X38" s="682"/>
      <c r="Y38" s="682"/>
      <c r="Z38" s="682"/>
      <c r="AA38" s="682"/>
      <c r="AB38" s="682"/>
      <c r="AC38" s="682"/>
      <c r="AD38" s="682"/>
      <c r="AE38" s="682"/>
      <c r="AF38" s="682"/>
      <c r="AG38" s="682"/>
      <c r="AH38" s="682"/>
      <c r="AI38" s="682"/>
      <c r="AJ38" s="682"/>
      <c r="AK38" s="682"/>
      <c r="AL38" s="682"/>
      <c r="AM38" s="682"/>
      <c r="AN38" s="682"/>
      <c r="AO38" s="682"/>
      <c r="AP38" s="682"/>
      <c r="AQ38" s="683"/>
      <c r="AR38" s="3"/>
      <c r="AS38" s="483">
        <f>I38-M38</f>
        <v>0</v>
      </c>
      <c r="AT38" s="483">
        <f>J38-N38</f>
        <v>0</v>
      </c>
      <c r="AU38" s="484" t="str">
        <f t="shared" ref="AU38:AU44" si="3">IF(AS38&lt;0,"×",IF(AT38&lt;0,"×","○"))</f>
        <v>○</v>
      </c>
    </row>
    <row r="39" spans="1:47" ht="27" customHeight="1">
      <c r="A39" s="22"/>
      <c r="B39" s="667" t="s">
        <v>638</v>
      </c>
      <c r="C39" s="146" t="s">
        <v>649</v>
      </c>
      <c r="D39" s="709" t="s">
        <v>218</v>
      </c>
      <c r="E39" s="709"/>
      <c r="F39" s="709"/>
      <c r="G39" s="668" t="s">
        <v>639</v>
      </c>
      <c r="H39" s="669"/>
      <c r="I39" s="276"/>
      <c r="J39" s="275"/>
      <c r="K39" s="687">
        <f t="shared" si="2"/>
        <v>0</v>
      </c>
      <c r="L39" s="688"/>
      <c r="M39" s="276"/>
      <c r="N39" s="275"/>
      <c r="O39" s="684"/>
      <c r="P39" s="685"/>
      <c r="Q39" s="685"/>
      <c r="R39" s="685"/>
      <c r="S39" s="685"/>
      <c r="T39" s="685"/>
      <c r="U39" s="685"/>
      <c r="V39" s="685"/>
      <c r="W39" s="685"/>
      <c r="X39" s="685"/>
      <c r="Y39" s="685"/>
      <c r="Z39" s="685"/>
      <c r="AA39" s="685"/>
      <c r="AB39" s="685"/>
      <c r="AC39" s="685"/>
      <c r="AD39" s="685"/>
      <c r="AE39" s="685"/>
      <c r="AF39" s="685"/>
      <c r="AG39" s="685"/>
      <c r="AH39" s="685"/>
      <c r="AI39" s="685"/>
      <c r="AJ39" s="685"/>
      <c r="AK39" s="685"/>
      <c r="AL39" s="685"/>
      <c r="AM39" s="685"/>
      <c r="AN39" s="685"/>
      <c r="AO39" s="685"/>
      <c r="AP39" s="685"/>
      <c r="AQ39" s="686"/>
      <c r="AR39" s="3"/>
      <c r="AS39" s="483">
        <f t="shared" ref="AS39:AS60" si="4">I39-M39</f>
        <v>0</v>
      </c>
      <c r="AT39" s="483">
        <f t="shared" ref="AT39:AT60" si="5">J39-N39</f>
        <v>0</v>
      </c>
      <c r="AU39" s="484" t="str">
        <f t="shared" si="3"/>
        <v>○</v>
      </c>
    </row>
    <row r="40" spans="1:47" ht="27" customHeight="1">
      <c r="A40" s="22"/>
      <c r="B40" s="667"/>
      <c r="C40" s="146" t="s">
        <v>650</v>
      </c>
      <c r="D40" s="709" t="s">
        <v>59</v>
      </c>
      <c r="E40" s="709"/>
      <c r="F40" s="709"/>
      <c r="G40" s="668" t="s">
        <v>640</v>
      </c>
      <c r="H40" s="669"/>
      <c r="I40" s="276"/>
      <c r="J40" s="275"/>
      <c r="K40" s="687">
        <f t="shared" si="2"/>
        <v>0</v>
      </c>
      <c r="L40" s="688"/>
      <c r="M40" s="276"/>
      <c r="N40" s="275"/>
      <c r="O40" s="684"/>
      <c r="P40" s="685"/>
      <c r="Q40" s="685"/>
      <c r="R40" s="685"/>
      <c r="S40" s="685"/>
      <c r="T40" s="685"/>
      <c r="U40" s="685"/>
      <c r="V40" s="685"/>
      <c r="W40" s="685"/>
      <c r="X40" s="685"/>
      <c r="Y40" s="685"/>
      <c r="Z40" s="685"/>
      <c r="AA40" s="685"/>
      <c r="AB40" s="685"/>
      <c r="AC40" s="685"/>
      <c r="AD40" s="685"/>
      <c r="AE40" s="685"/>
      <c r="AF40" s="685"/>
      <c r="AG40" s="685"/>
      <c r="AH40" s="685"/>
      <c r="AI40" s="685"/>
      <c r="AJ40" s="685"/>
      <c r="AK40" s="685"/>
      <c r="AL40" s="685"/>
      <c r="AM40" s="685"/>
      <c r="AN40" s="685"/>
      <c r="AO40" s="685"/>
      <c r="AP40" s="685"/>
      <c r="AQ40" s="686"/>
      <c r="AR40" s="3"/>
      <c r="AS40" s="483">
        <f t="shared" si="4"/>
        <v>0</v>
      </c>
      <c r="AT40" s="483">
        <f t="shared" si="5"/>
        <v>0</v>
      </c>
      <c r="AU40" s="484" t="str">
        <f t="shared" si="3"/>
        <v>○</v>
      </c>
    </row>
    <row r="41" spans="1:47" ht="27" customHeight="1">
      <c r="A41" s="22"/>
      <c r="B41" s="143" t="s">
        <v>641</v>
      </c>
      <c r="C41" s="146" t="s">
        <v>651</v>
      </c>
      <c r="D41" s="709" t="s">
        <v>949</v>
      </c>
      <c r="E41" s="709"/>
      <c r="F41" s="709"/>
      <c r="G41" s="668" t="s">
        <v>642</v>
      </c>
      <c r="H41" s="669"/>
      <c r="I41" s="276"/>
      <c r="J41" s="275"/>
      <c r="K41" s="687">
        <f t="shared" si="2"/>
        <v>0</v>
      </c>
      <c r="L41" s="688"/>
      <c r="M41" s="276"/>
      <c r="N41" s="275"/>
      <c r="O41" s="684"/>
      <c r="P41" s="685"/>
      <c r="Q41" s="685"/>
      <c r="R41" s="685"/>
      <c r="S41" s="685"/>
      <c r="T41" s="685"/>
      <c r="U41" s="685"/>
      <c r="V41" s="685"/>
      <c r="W41" s="685"/>
      <c r="X41" s="685"/>
      <c r="Y41" s="685"/>
      <c r="Z41" s="685"/>
      <c r="AA41" s="685"/>
      <c r="AB41" s="685"/>
      <c r="AC41" s="685"/>
      <c r="AD41" s="685"/>
      <c r="AE41" s="685"/>
      <c r="AF41" s="685"/>
      <c r="AG41" s="685"/>
      <c r="AH41" s="685"/>
      <c r="AI41" s="685"/>
      <c r="AJ41" s="685"/>
      <c r="AK41" s="685"/>
      <c r="AL41" s="685"/>
      <c r="AM41" s="685"/>
      <c r="AN41" s="685"/>
      <c r="AO41" s="685"/>
      <c r="AP41" s="685"/>
      <c r="AQ41" s="686"/>
      <c r="AR41" s="3"/>
      <c r="AS41" s="483">
        <f t="shared" si="4"/>
        <v>0</v>
      </c>
      <c r="AT41" s="483">
        <f t="shared" si="5"/>
        <v>0</v>
      </c>
      <c r="AU41" s="484" t="str">
        <f t="shared" si="3"/>
        <v>○</v>
      </c>
    </row>
    <row r="42" spans="1:47" ht="27" customHeight="1">
      <c r="A42" s="22"/>
      <c r="B42" s="668" t="s">
        <v>60</v>
      </c>
      <c r="C42" s="674"/>
      <c r="D42" s="674"/>
      <c r="E42" s="674"/>
      <c r="F42" s="144">
        <v>23</v>
      </c>
      <c r="G42" s="674" t="s">
        <v>643</v>
      </c>
      <c r="H42" s="669"/>
      <c r="I42" s="276"/>
      <c r="J42" s="275"/>
      <c r="K42" s="687">
        <f t="shared" si="2"/>
        <v>0</v>
      </c>
      <c r="L42" s="688"/>
      <c r="M42" s="276"/>
      <c r="N42" s="275"/>
      <c r="O42" s="684"/>
      <c r="P42" s="685"/>
      <c r="Q42" s="685"/>
      <c r="R42" s="685"/>
      <c r="S42" s="685"/>
      <c r="T42" s="685"/>
      <c r="U42" s="685"/>
      <c r="V42" s="685"/>
      <c r="W42" s="685"/>
      <c r="X42" s="685"/>
      <c r="Y42" s="685"/>
      <c r="Z42" s="685"/>
      <c r="AA42" s="685"/>
      <c r="AB42" s="685"/>
      <c r="AC42" s="685"/>
      <c r="AD42" s="685"/>
      <c r="AE42" s="685"/>
      <c r="AF42" s="685"/>
      <c r="AG42" s="685"/>
      <c r="AH42" s="685"/>
      <c r="AI42" s="685"/>
      <c r="AJ42" s="685"/>
      <c r="AK42" s="685"/>
      <c r="AL42" s="685"/>
      <c r="AM42" s="685"/>
      <c r="AN42" s="685"/>
      <c r="AO42" s="685"/>
      <c r="AP42" s="685"/>
      <c r="AQ42" s="686"/>
      <c r="AR42" s="3"/>
      <c r="AS42" s="483">
        <f t="shared" si="4"/>
        <v>0</v>
      </c>
      <c r="AT42" s="483">
        <f t="shared" si="5"/>
        <v>0</v>
      </c>
      <c r="AU42" s="484" t="str">
        <f t="shared" si="3"/>
        <v>○</v>
      </c>
    </row>
    <row r="43" spans="1:47" ht="27" customHeight="1">
      <c r="A43" s="22"/>
      <c r="B43" s="668" t="s">
        <v>644</v>
      </c>
      <c r="C43" s="674"/>
      <c r="D43" s="674"/>
      <c r="E43" s="674"/>
      <c r="F43" s="144">
        <v>24</v>
      </c>
      <c r="G43" s="674" t="s">
        <v>645</v>
      </c>
      <c r="H43" s="669"/>
      <c r="I43" s="276"/>
      <c r="J43" s="275"/>
      <c r="K43" s="687">
        <f t="shared" si="2"/>
        <v>0</v>
      </c>
      <c r="L43" s="688"/>
      <c r="M43" s="276"/>
      <c r="N43" s="275"/>
      <c r="O43" s="675" t="s">
        <v>2290</v>
      </c>
      <c r="P43" s="676"/>
      <c r="Q43" s="676"/>
      <c r="R43" s="676"/>
      <c r="S43" s="676"/>
      <c r="T43" s="676"/>
      <c r="U43" s="676"/>
      <c r="V43" s="676"/>
      <c r="W43" s="676"/>
      <c r="X43" s="676"/>
      <c r="Y43" s="676"/>
      <c r="Z43" s="676"/>
      <c r="AA43" s="676"/>
      <c r="AB43" s="676"/>
      <c r="AC43" s="676"/>
      <c r="AD43" s="676"/>
      <c r="AE43" s="676"/>
      <c r="AF43" s="676"/>
      <c r="AG43" s="676"/>
      <c r="AH43" s="676"/>
      <c r="AI43" s="676"/>
      <c r="AJ43" s="676"/>
      <c r="AK43" s="676"/>
      <c r="AL43" s="676"/>
      <c r="AM43" s="676"/>
      <c r="AN43" s="676"/>
      <c r="AO43" s="676"/>
      <c r="AP43" s="676"/>
      <c r="AQ43" s="677"/>
      <c r="AR43" s="3"/>
      <c r="AS43" s="483">
        <f t="shared" si="4"/>
        <v>0</v>
      </c>
      <c r="AT43" s="483">
        <f t="shared" si="5"/>
        <v>0</v>
      </c>
      <c r="AU43" s="484" t="str">
        <f t="shared" si="3"/>
        <v>○</v>
      </c>
    </row>
    <row r="44" spans="1:47" ht="27" customHeight="1">
      <c r="A44" s="22"/>
      <c r="B44" s="690" t="s">
        <v>646</v>
      </c>
      <c r="C44" s="689"/>
      <c r="D44" s="689"/>
      <c r="E44" s="689"/>
      <c r="F44" s="142">
        <v>25</v>
      </c>
      <c r="G44" s="689" t="s">
        <v>647</v>
      </c>
      <c r="H44" s="666"/>
      <c r="I44" s="277"/>
      <c r="J44" s="278"/>
      <c r="K44" s="699">
        <f t="shared" si="2"/>
        <v>0</v>
      </c>
      <c r="L44" s="700"/>
      <c r="M44" s="277"/>
      <c r="N44" s="278"/>
      <c r="O44" s="678"/>
      <c r="P44" s="679"/>
      <c r="Q44" s="679"/>
      <c r="R44" s="679"/>
      <c r="S44" s="679"/>
      <c r="T44" s="679"/>
      <c r="U44" s="679"/>
      <c r="V44" s="679"/>
      <c r="W44" s="679"/>
      <c r="X44" s="679"/>
      <c r="Y44" s="679"/>
      <c r="Z44" s="679"/>
      <c r="AA44" s="679"/>
      <c r="AB44" s="679"/>
      <c r="AC44" s="679"/>
      <c r="AD44" s="679"/>
      <c r="AE44" s="679"/>
      <c r="AF44" s="679"/>
      <c r="AG44" s="679"/>
      <c r="AH44" s="679"/>
      <c r="AI44" s="679"/>
      <c r="AJ44" s="679"/>
      <c r="AK44" s="679"/>
      <c r="AL44" s="679"/>
      <c r="AM44" s="679"/>
      <c r="AN44" s="679"/>
      <c r="AO44" s="679"/>
      <c r="AP44" s="679"/>
      <c r="AQ44" s="680"/>
      <c r="AR44" s="3"/>
      <c r="AS44" s="483">
        <f t="shared" si="4"/>
        <v>0</v>
      </c>
      <c r="AT44" s="483">
        <f t="shared" si="5"/>
        <v>0</v>
      </c>
      <c r="AU44" s="484" t="str">
        <f t="shared" si="3"/>
        <v>○</v>
      </c>
    </row>
    <row r="45" spans="1:47">
      <c r="A45" s="22"/>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4"/>
      <c r="AS45" s="483"/>
      <c r="AT45" s="483"/>
      <c r="AU45" s="484"/>
    </row>
    <row r="46" spans="1:47" ht="13.5">
      <c r="A46" s="22"/>
      <c r="B46" s="168" t="s">
        <v>61</v>
      </c>
      <c r="C46" s="23"/>
      <c r="D46" s="23"/>
      <c r="E46" s="23"/>
      <c r="F46" s="23"/>
      <c r="G46" s="23"/>
      <c r="H46" s="23"/>
      <c r="I46" s="31"/>
      <c r="J46" s="65"/>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4"/>
      <c r="AS46" s="483"/>
      <c r="AT46" s="483"/>
      <c r="AU46" s="484"/>
    </row>
    <row r="47" spans="1:47" ht="5.0999999999999996" customHeight="1">
      <c r="A47" s="22"/>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4"/>
      <c r="AS47" s="483"/>
      <c r="AT47" s="483"/>
      <c r="AU47" s="484"/>
    </row>
    <row r="48" spans="1:47" ht="12" customHeight="1">
      <c r="A48" s="22"/>
      <c r="B48" s="668" t="s">
        <v>57</v>
      </c>
      <c r="C48" s="674"/>
      <c r="D48" s="674"/>
      <c r="E48" s="674"/>
      <c r="F48" s="669"/>
      <c r="G48" s="668" t="s">
        <v>58</v>
      </c>
      <c r="H48" s="669"/>
      <c r="I48" s="668" t="s">
        <v>51</v>
      </c>
      <c r="J48" s="736" t="s">
        <v>52</v>
      </c>
      <c r="K48" s="668" t="s">
        <v>53</v>
      </c>
      <c r="L48" s="674"/>
      <c r="M48" s="707"/>
      <c r="N48" s="708"/>
      <c r="O48" s="667" t="s">
        <v>2404</v>
      </c>
      <c r="P48" s="667"/>
      <c r="Q48" s="667"/>
      <c r="R48" s="667"/>
      <c r="S48" s="667"/>
      <c r="T48" s="667"/>
      <c r="U48" s="667"/>
      <c r="V48" s="667"/>
      <c r="W48" s="667"/>
      <c r="X48" s="667"/>
      <c r="Y48" s="667"/>
      <c r="Z48" s="667"/>
      <c r="AA48" s="667"/>
      <c r="AB48" s="667"/>
      <c r="AC48" s="667"/>
      <c r="AD48" s="667"/>
      <c r="AE48" s="667"/>
      <c r="AF48" s="667"/>
      <c r="AG48" s="667"/>
      <c r="AH48" s="667"/>
      <c r="AI48" s="667"/>
      <c r="AJ48" s="667"/>
      <c r="AK48" s="667"/>
      <c r="AL48" s="667"/>
      <c r="AM48" s="667"/>
      <c r="AN48" s="667"/>
      <c r="AO48" s="667"/>
      <c r="AP48" s="667"/>
      <c r="AQ48" s="667"/>
      <c r="AR48" s="24"/>
      <c r="AS48" s="483"/>
      <c r="AT48" s="483"/>
      <c r="AU48" s="484"/>
    </row>
    <row r="49" spans="1:47" ht="12" customHeight="1">
      <c r="A49" s="22"/>
      <c r="B49" s="670"/>
      <c r="C49" s="691"/>
      <c r="D49" s="691"/>
      <c r="E49" s="691"/>
      <c r="F49" s="671"/>
      <c r="G49" s="670"/>
      <c r="H49" s="671"/>
      <c r="I49" s="670"/>
      <c r="J49" s="737"/>
      <c r="K49" s="670"/>
      <c r="L49" s="671"/>
      <c r="M49" s="705" t="s">
        <v>2221</v>
      </c>
      <c r="N49" s="706"/>
      <c r="O49" s="667"/>
      <c r="P49" s="667"/>
      <c r="Q49" s="667"/>
      <c r="R49" s="667"/>
      <c r="S49" s="667"/>
      <c r="T49" s="667"/>
      <c r="U49" s="667"/>
      <c r="V49" s="667"/>
      <c r="W49" s="667"/>
      <c r="X49" s="667"/>
      <c r="Y49" s="667"/>
      <c r="Z49" s="667"/>
      <c r="AA49" s="667"/>
      <c r="AB49" s="667"/>
      <c r="AC49" s="667"/>
      <c r="AD49" s="667"/>
      <c r="AE49" s="667"/>
      <c r="AF49" s="667"/>
      <c r="AG49" s="667"/>
      <c r="AH49" s="667"/>
      <c r="AI49" s="667"/>
      <c r="AJ49" s="667"/>
      <c r="AK49" s="667"/>
      <c r="AL49" s="667"/>
      <c r="AM49" s="667"/>
      <c r="AN49" s="667"/>
      <c r="AO49" s="667"/>
      <c r="AP49" s="667"/>
      <c r="AQ49" s="667"/>
      <c r="AR49" s="24"/>
      <c r="AS49" s="483"/>
      <c r="AT49" s="483"/>
      <c r="AU49" s="484"/>
    </row>
    <row r="50" spans="1:47" ht="12" customHeight="1">
      <c r="A50" s="22"/>
      <c r="B50" s="672"/>
      <c r="C50" s="692"/>
      <c r="D50" s="692"/>
      <c r="E50" s="692"/>
      <c r="F50" s="673"/>
      <c r="G50" s="672"/>
      <c r="H50" s="673"/>
      <c r="I50" s="672"/>
      <c r="J50" s="738"/>
      <c r="K50" s="672"/>
      <c r="L50" s="673"/>
      <c r="M50" s="527" t="s">
        <v>51</v>
      </c>
      <c r="N50" s="528" t="s">
        <v>52</v>
      </c>
      <c r="O50" s="667"/>
      <c r="P50" s="667"/>
      <c r="Q50" s="667"/>
      <c r="R50" s="667"/>
      <c r="S50" s="667"/>
      <c r="T50" s="667"/>
      <c r="U50" s="667"/>
      <c r="V50" s="667"/>
      <c r="W50" s="667"/>
      <c r="X50" s="667"/>
      <c r="Y50" s="667"/>
      <c r="Z50" s="667"/>
      <c r="AA50" s="667"/>
      <c r="AB50" s="667"/>
      <c r="AC50" s="667"/>
      <c r="AD50" s="667"/>
      <c r="AE50" s="667"/>
      <c r="AF50" s="667"/>
      <c r="AG50" s="667"/>
      <c r="AH50" s="667"/>
      <c r="AI50" s="667"/>
      <c r="AJ50" s="667"/>
      <c r="AK50" s="667"/>
      <c r="AL50" s="667"/>
      <c r="AM50" s="667"/>
      <c r="AN50" s="667"/>
      <c r="AO50" s="667"/>
      <c r="AP50" s="667"/>
      <c r="AQ50" s="667"/>
      <c r="AR50" s="24"/>
      <c r="AS50" s="483"/>
      <c r="AT50" s="483"/>
      <c r="AU50" s="484"/>
    </row>
    <row r="51" spans="1:47" ht="22.5" customHeight="1">
      <c r="A51" s="22"/>
      <c r="B51" s="728" t="s">
        <v>652</v>
      </c>
      <c r="C51" s="665" t="s">
        <v>608</v>
      </c>
      <c r="D51" s="689"/>
      <c r="E51" s="689"/>
      <c r="F51" s="666"/>
      <c r="G51" s="665" t="s">
        <v>653</v>
      </c>
      <c r="H51" s="666"/>
      <c r="I51" s="279"/>
      <c r="J51" s="278"/>
      <c r="K51" s="699">
        <f>SUM(I51:J51)</f>
        <v>0</v>
      </c>
      <c r="L51" s="700"/>
      <c r="M51" s="277"/>
      <c r="N51" s="278"/>
      <c r="O51" s="681"/>
      <c r="P51" s="682"/>
      <c r="Q51" s="682"/>
      <c r="R51" s="682"/>
      <c r="S51" s="682"/>
      <c r="T51" s="682"/>
      <c r="U51" s="682"/>
      <c r="V51" s="682"/>
      <c r="W51" s="682"/>
      <c r="X51" s="682"/>
      <c r="Y51" s="682"/>
      <c r="Z51" s="682"/>
      <c r="AA51" s="682"/>
      <c r="AB51" s="682"/>
      <c r="AC51" s="682"/>
      <c r="AD51" s="682"/>
      <c r="AE51" s="682"/>
      <c r="AF51" s="682"/>
      <c r="AG51" s="682"/>
      <c r="AH51" s="682"/>
      <c r="AI51" s="682"/>
      <c r="AJ51" s="682"/>
      <c r="AK51" s="682"/>
      <c r="AL51" s="682"/>
      <c r="AM51" s="682"/>
      <c r="AN51" s="682"/>
      <c r="AO51" s="682"/>
      <c r="AP51" s="682"/>
      <c r="AQ51" s="683"/>
      <c r="AR51" s="3"/>
      <c r="AS51" s="483">
        <f t="shared" si="4"/>
        <v>0</v>
      </c>
      <c r="AT51" s="483">
        <f t="shared" si="5"/>
        <v>0</v>
      </c>
      <c r="AU51" s="484" t="str">
        <f t="shared" ref="AU51:AU60" si="6">IF(AS51&lt;0,"×",IF(AT51&lt;0,"×","○"))</f>
        <v>○</v>
      </c>
    </row>
    <row r="52" spans="1:47" ht="22.5" customHeight="1">
      <c r="A52" s="22"/>
      <c r="B52" s="729"/>
      <c r="C52" s="690" t="s">
        <v>609</v>
      </c>
      <c r="D52" s="689"/>
      <c r="E52" s="689"/>
      <c r="F52" s="666"/>
      <c r="G52" s="665" t="s">
        <v>654</v>
      </c>
      <c r="H52" s="666"/>
      <c r="I52" s="279"/>
      <c r="J52" s="278"/>
      <c r="K52" s="699">
        <f t="shared" ref="K52:K57" si="7">SUM(I52:J52)</f>
        <v>0</v>
      </c>
      <c r="L52" s="700"/>
      <c r="M52" s="277"/>
      <c r="N52" s="278"/>
      <c r="O52" s="684"/>
      <c r="P52" s="685"/>
      <c r="Q52" s="685"/>
      <c r="R52" s="685"/>
      <c r="S52" s="685"/>
      <c r="T52" s="685"/>
      <c r="U52" s="685"/>
      <c r="V52" s="685"/>
      <c r="W52" s="685"/>
      <c r="X52" s="685"/>
      <c r="Y52" s="685"/>
      <c r="Z52" s="685"/>
      <c r="AA52" s="685"/>
      <c r="AB52" s="685"/>
      <c r="AC52" s="685"/>
      <c r="AD52" s="685"/>
      <c r="AE52" s="685"/>
      <c r="AF52" s="685"/>
      <c r="AG52" s="685"/>
      <c r="AH52" s="685"/>
      <c r="AI52" s="685"/>
      <c r="AJ52" s="685"/>
      <c r="AK52" s="685"/>
      <c r="AL52" s="685"/>
      <c r="AM52" s="685"/>
      <c r="AN52" s="685"/>
      <c r="AO52" s="685"/>
      <c r="AP52" s="685"/>
      <c r="AQ52" s="686"/>
      <c r="AR52" s="3"/>
      <c r="AS52" s="483">
        <f t="shared" si="4"/>
        <v>0</v>
      </c>
      <c r="AT52" s="483">
        <f t="shared" si="5"/>
        <v>0</v>
      </c>
      <c r="AU52" s="484" t="str">
        <f t="shared" si="6"/>
        <v>○</v>
      </c>
    </row>
    <row r="53" spans="1:47" ht="22.5" customHeight="1">
      <c r="A53" s="22"/>
      <c r="B53" s="729"/>
      <c r="C53" s="690" t="s">
        <v>610</v>
      </c>
      <c r="D53" s="689"/>
      <c r="E53" s="689"/>
      <c r="F53" s="666"/>
      <c r="G53" s="665" t="s">
        <v>655</v>
      </c>
      <c r="H53" s="666"/>
      <c r="I53" s="279"/>
      <c r="J53" s="278"/>
      <c r="K53" s="699">
        <f t="shared" si="7"/>
        <v>0</v>
      </c>
      <c r="L53" s="700"/>
      <c r="M53" s="277"/>
      <c r="N53" s="278"/>
      <c r="O53" s="684"/>
      <c r="P53" s="685"/>
      <c r="Q53" s="685"/>
      <c r="R53" s="685"/>
      <c r="S53" s="685"/>
      <c r="T53" s="685"/>
      <c r="U53" s="685"/>
      <c r="V53" s="685"/>
      <c r="W53" s="685"/>
      <c r="X53" s="685"/>
      <c r="Y53" s="685"/>
      <c r="Z53" s="685"/>
      <c r="AA53" s="685"/>
      <c r="AB53" s="685"/>
      <c r="AC53" s="685"/>
      <c r="AD53" s="685"/>
      <c r="AE53" s="685"/>
      <c r="AF53" s="685"/>
      <c r="AG53" s="685"/>
      <c r="AH53" s="685"/>
      <c r="AI53" s="685"/>
      <c r="AJ53" s="685"/>
      <c r="AK53" s="685"/>
      <c r="AL53" s="685"/>
      <c r="AM53" s="685"/>
      <c r="AN53" s="685"/>
      <c r="AO53" s="685"/>
      <c r="AP53" s="685"/>
      <c r="AQ53" s="686"/>
      <c r="AR53" s="3"/>
      <c r="AS53" s="483">
        <f t="shared" si="4"/>
        <v>0</v>
      </c>
      <c r="AT53" s="483">
        <f t="shared" si="5"/>
        <v>0</v>
      </c>
      <c r="AU53" s="484" t="str">
        <f t="shared" si="6"/>
        <v>○</v>
      </c>
    </row>
    <row r="54" spans="1:47" ht="22.5" customHeight="1">
      <c r="A54" s="22"/>
      <c r="B54" s="729"/>
      <c r="C54" s="690" t="s">
        <v>615</v>
      </c>
      <c r="D54" s="689"/>
      <c r="E54" s="689"/>
      <c r="F54" s="666"/>
      <c r="G54" s="665" t="s">
        <v>656</v>
      </c>
      <c r="H54" s="666"/>
      <c r="I54" s="279"/>
      <c r="J54" s="278"/>
      <c r="K54" s="699">
        <f t="shared" si="7"/>
        <v>0</v>
      </c>
      <c r="L54" s="700"/>
      <c r="M54" s="277"/>
      <c r="N54" s="278"/>
      <c r="O54" s="684"/>
      <c r="P54" s="685"/>
      <c r="Q54" s="685"/>
      <c r="R54" s="685"/>
      <c r="S54" s="685"/>
      <c r="T54" s="685"/>
      <c r="U54" s="685"/>
      <c r="V54" s="685"/>
      <c r="W54" s="685"/>
      <c r="X54" s="685"/>
      <c r="Y54" s="685"/>
      <c r="Z54" s="685"/>
      <c r="AA54" s="685"/>
      <c r="AB54" s="685"/>
      <c r="AC54" s="685"/>
      <c r="AD54" s="685"/>
      <c r="AE54" s="685"/>
      <c r="AF54" s="685"/>
      <c r="AG54" s="685"/>
      <c r="AH54" s="685"/>
      <c r="AI54" s="685"/>
      <c r="AJ54" s="685"/>
      <c r="AK54" s="685"/>
      <c r="AL54" s="685"/>
      <c r="AM54" s="685"/>
      <c r="AN54" s="685"/>
      <c r="AO54" s="685"/>
      <c r="AP54" s="685"/>
      <c r="AQ54" s="686"/>
      <c r="AR54" s="3"/>
      <c r="AS54" s="483">
        <f t="shared" si="4"/>
        <v>0</v>
      </c>
      <c r="AT54" s="483">
        <f t="shared" si="5"/>
        <v>0</v>
      </c>
      <c r="AU54" s="484" t="str">
        <f t="shared" si="6"/>
        <v>○</v>
      </c>
    </row>
    <row r="55" spans="1:47" ht="22.5" customHeight="1">
      <c r="A55" s="22"/>
      <c r="B55" s="729"/>
      <c r="C55" s="728">
        <v>26</v>
      </c>
      <c r="D55" s="725" t="s">
        <v>611</v>
      </c>
      <c r="E55" s="726"/>
      <c r="F55" s="727"/>
      <c r="G55" s="665" t="s">
        <v>657</v>
      </c>
      <c r="H55" s="666"/>
      <c r="I55" s="279"/>
      <c r="J55" s="278"/>
      <c r="K55" s="699">
        <f t="shared" si="7"/>
        <v>0</v>
      </c>
      <c r="L55" s="700"/>
      <c r="M55" s="277"/>
      <c r="N55" s="278"/>
      <c r="O55" s="684"/>
      <c r="P55" s="685"/>
      <c r="Q55" s="685"/>
      <c r="R55" s="685"/>
      <c r="S55" s="685"/>
      <c r="T55" s="685"/>
      <c r="U55" s="685"/>
      <c r="V55" s="685"/>
      <c r="W55" s="685"/>
      <c r="X55" s="685"/>
      <c r="Y55" s="685"/>
      <c r="Z55" s="685"/>
      <c r="AA55" s="685"/>
      <c r="AB55" s="685"/>
      <c r="AC55" s="685"/>
      <c r="AD55" s="685"/>
      <c r="AE55" s="685"/>
      <c r="AF55" s="685"/>
      <c r="AG55" s="685"/>
      <c r="AH55" s="685"/>
      <c r="AI55" s="685"/>
      <c r="AJ55" s="685"/>
      <c r="AK55" s="685"/>
      <c r="AL55" s="685"/>
      <c r="AM55" s="685"/>
      <c r="AN55" s="685"/>
      <c r="AO55" s="685"/>
      <c r="AP55" s="685"/>
      <c r="AQ55" s="686"/>
      <c r="AR55" s="3"/>
      <c r="AS55" s="483">
        <f t="shared" si="4"/>
        <v>0</v>
      </c>
      <c r="AT55" s="483">
        <f t="shared" si="5"/>
        <v>0</v>
      </c>
      <c r="AU55" s="484" t="str">
        <f t="shared" si="6"/>
        <v>○</v>
      </c>
    </row>
    <row r="56" spans="1:47" ht="22.5" customHeight="1">
      <c r="A56" s="22"/>
      <c r="B56" s="729"/>
      <c r="C56" s="730"/>
      <c r="D56" s="725" t="s">
        <v>632</v>
      </c>
      <c r="E56" s="726"/>
      <c r="F56" s="727"/>
      <c r="G56" s="665" t="s">
        <v>658</v>
      </c>
      <c r="H56" s="666"/>
      <c r="I56" s="279"/>
      <c r="J56" s="278"/>
      <c r="K56" s="699">
        <f t="shared" si="7"/>
        <v>0</v>
      </c>
      <c r="L56" s="700"/>
      <c r="M56" s="277"/>
      <c r="N56" s="278"/>
      <c r="O56" s="684"/>
      <c r="P56" s="685"/>
      <c r="Q56" s="685"/>
      <c r="R56" s="685"/>
      <c r="S56" s="685"/>
      <c r="T56" s="685"/>
      <c r="U56" s="685"/>
      <c r="V56" s="685"/>
      <c r="W56" s="685"/>
      <c r="X56" s="685"/>
      <c r="Y56" s="685"/>
      <c r="Z56" s="685"/>
      <c r="AA56" s="685"/>
      <c r="AB56" s="685"/>
      <c r="AC56" s="685"/>
      <c r="AD56" s="685"/>
      <c r="AE56" s="685"/>
      <c r="AF56" s="685"/>
      <c r="AG56" s="685"/>
      <c r="AH56" s="685"/>
      <c r="AI56" s="685"/>
      <c r="AJ56" s="685"/>
      <c r="AK56" s="685"/>
      <c r="AL56" s="685"/>
      <c r="AM56" s="685"/>
      <c r="AN56" s="685"/>
      <c r="AO56" s="685"/>
      <c r="AP56" s="685"/>
      <c r="AQ56" s="686"/>
      <c r="AR56" s="3"/>
      <c r="AS56" s="483">
        <f t="shared" si="4"/>
        <v>0</v>
      </c>
      <c r="AT56" s="483">
        <f t="shared" si="5"/>
        <v>0</v>
      </c>
      <c r="AU56" s="484" t="str">
        <f t="shared" si="6"/>
        <v>○</v>
      </c>
    </row>
    <row r="57" spans="1:47" ht="22.5" customHeight="1">
      <c r="A57" s="22"/>
      <c r="B57" s="729"/>
      <c r="C57" s="725" t="s">
        <v>612</v>
      </c>
      <c r="D57" s="726"/>
      <c r="E57" s="726"/>
      <c r="F57" s="727"/>
      <c r="G57" s="665" t="s">
        <v>659</v>
      </c>
      <c r="H57" s="666"/>
      <c r="I57" s="279"/>
      <c r="J57" s="278"/>
      <c r="K57" s="699">
        <f t="shared" si="7"/>
        <v>0</v>
      </c>
      <c r="L57" s="700"/>
      <c r="M57" s="277"/>
      <c r="N57" s="278"/>
      <c r="O57" s="684"/>
      <c r="P57" s="685"/>
      <c r="Q57" s="685"/>
      <c r="R57" s="685"/>
      <c r="S57" s="685"/>
      <c r="T57" s="685"/>
      <c r="U57" s="685"/>
      <c r="V57" s="685"/>
      <c r="W57" s="685"/>
      <c r="X57" s="685"/>
      <c r="Y57" s="685"/>
      <c r="Z57" s="685"/>
      <c r="AA57" s="685"/>
      <c r="AB57" s="685"/>
      <c r="AC57" s="685"/>
      <c r="AD57" s="685"/>
      <c r="AE57" s="685"/>
      <c r="AF57" s="685"/>
      <c r="AG57" s="685"/>
      <c r="AH57" s="685"/>
      <c r="AI57" s="685"/>
      <c r="AJ57" s="685"/>
      <c r="AK57" s="685"/>
      <c r="AL57" s="685"/>
      <c r="AM57" s="685"/>
      <c r="AN57" s="685"/>
      <c r="AO57" s="685"/>
      <c r="AP57" s="685"/>
      <c r="AQ57" s="686"/>
      <c r="AR57" s="3"/>
      <c r="AS57" s="483">
        <f t="shared" si="4"/>
        <v>0</v>
      </c>
      <c r="AT57" s="483">
        <f t="shared" si="5"/>
        <v>0</v>
      </c>
      <c r="AU57" s="484" t="str">
        <f t="shared" si="6"/>
        <v>○</v>
      </c>
    </row>
    <row r="58" spans="1:47" ht="24" customHeight="1">
      <c r="A58" s="22"/>
      <c r="B58" s="730"/>
      <c r="C58" s="147" t="s">
        <v>662</v>
      </c>
      <c r="D58" s="690" t="s">
        <v>62</v>
      </c>
      <c r="E58" s="689"/>
      <c r="F58" s="666"/>
      <c r="G58" s="731"/>
      <c r="H58" s="732"/>
      <c r="I58" s="281">
        <f>SUM(I51:I57)</f>
        <v>0</v>
      </c>
      <c r="J58" s="282">
        <f>SUM(J51:J57)</f>
        <v>0</v>
      </c>
      <c r="K58" s="699">
        <f t="shared" ref="K58:K60" si="8">SUM(I58:J58)</f>
        <v>0</v>
      </c>
      <c r="L58" s="700"/>
      <c r="M58" s="281">
        <f>SUM(M51:M57)</f>
        <v>0</v>
      </c>
      <c r="N58" s="282">
        <f>SUM(N51:N57)</f>
        <v>0</v>
      </c>
      <c r="O58" s="696"/>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7"/>
      <c r="AP58" s="697"/>
      <c r="AQ58" s="698"/>
      <c r="AR58" s="3"/>
      <c r="AS58" s="483">
        <f t="shared" si="4"/>
        <v>0</v>
      </c>
      <c r="AT58" s="483">
        <f t="shared" si="5"/>
        <v>0</v>
      </c>
      <c r="AU58" s="484" t="str">
        <f t="shared" si="6"/>
        <v>○</v>
      </c>
    </row>
    <row r="59" spans="1:47" ht="39" customHeight="1">
      <c r="A59" s="22"/>
      <c r="B59" s="733" t="s">
        <v>2405</v>
      </c>
      <c r="C59" s="734"/>
      <c r="D59" s="734"/>
      <c r="E59" s="734"/>
      <c r="F59" s="735"/>
      <c r="G59" s="665" t="s">
        <v>660</v>
      </c>
      <c r="H59" s="739"/>
      <c r="I59" s="279"/>
      <c r="J59" s="278"/>
      <c r="K59" s="699">
        <f t="shared" si="8"/>
        <v>0</v>
      </c>
      <c r="L59" s="700"/>
      <c r="M59" s="277"/>
      <c r="N59" s="280"/>
      <c r="O59" s="693" t="s">
        <v>2291</v>
      </c>
      <c r="P59" s="694"/>
      <c r="Q59" s="694"/>
      <c r="R59" s="694"/>
      <c r="S59" s="694"/>
      <c r="T59" s="694"/>
      <c r="U59" s="694"/>
      <c r="V59" s="694"/>
      <c r="W59" s="694"/>
      <c r="X59" s="694"/>
      <c r="Y59" s="694"/>
      <c r="Z59" s="694"/>
      <c r="AA59" s="694"/>
      <c r="AB59" s="694"/>
      <c r="AC59" s="694"/>
      <c r="AD59" s="694"/>
      <c r="AE59" s="694"/>
      <c r="AF59" s="694"/>
      <c r="AG59" s="694"/>
      <c r="AH59" s="694"/>
      <c r="AI59" s="694"/>
      <c r="AJ59" s="694"/>
      <c r="AK59" s="694"/>
      <c r="AL59" s="694"/>
      <c r="AM59" s="694"/>
      <c r="AN59" s="694"/>
      <c r="AO59" s="694"/>
      <c r="AP59" s="694"/>
      <c r="AQ59" s="695"/>
      <c r="AR59" s="3"/>
      <c r="AS59" s="483">
        <f t="shared" si="4"/>
        <v>0</v>
      </c>
      <c r="AT59" s="483">
        <f t="shared" si="5"/>
        <v>0</v>
      </c>
      <c r="AU59" s="484" t="str">
        <f t="shared" si="6"/>
        <v>○</v>
      </c>
    </row>
    <row r="60" spans="1:47" ht="39" customHeight="1">
      <c r="A60" s="22"/>
      <c r="B60" s="722" t="s">
        <v>2406</v>
      </c>
      <c r="C60" s="723"/>
      <c r="D60" s="723"/>
      <c r="E60" s="723"/>
      <c r="F60" s="724"/>
      <c r="G60" s="672" t="s">
        <v>661</v>
      </c>
      <c r="H60" s="673"/>
      <c r="I60" s="283"/>
      <c r="J60" s="284"/>
      <c r="K60" s="699">
        <f t="shared" si="8"/>
        <v>0</v>
      </c>
      <c r="L60" s="700"/>
      <c r="M60" s="277"/>
      <c r="N60" s="280"/>
      <c r="O60" s="678"/>
      <c r="P60" s="679"/>
      <c r="Q60" s="679"/>
      <c r="R60" s="679"/>
      <c r="S60" s="679"/>
      <c r="T60" s="679"/>
      <c r="U60" s="679"/>
      <c r="V60" s="679"/>
      <c r="W60" s="679"/>
      <c r="X60" s="679"/>
      <c r="Y60" s="679"/>
      <c r="Z60" s="679"/>
      <c r="AA60" s="679"/>
      <c r="AB60" s="679"/>
      <c r="AC60" s="679"/>
      <c r="AD60" s="679"/>
      <c r="AE60" s="679"/>
      <c r="AF60" s="679"/>
      <c r="AG60" s="679"/>
      <c r="AH60" s="679"/>
      <c r="AI60" s="679"/>
      <c r="AJ60" s="679"/>
      <c r="AK60" s="679"/>
      <c r="AL60" s="679"/>
      <c r="AM60" s="679"/>
      <c r="AN60" s="679"/>
      <c r="AO60" s="679"/>
      <c r="AP60" s="679"/>
      <c r="AQ60" s="680"/>
      <c r="AR60" s="3"/>
      <c r="AS60" s="483">
        <f t="shared" si="4"/>
        <v>0</v>
      </c>
      <c r="AT60" s="483">
        <f t="shared" si="5"/>
        <v>0</v>
      </c>
      <c r="AU60" s="484" t="str">
        <f t="shared" si="6"/>
        <v>○</v>
      </c>
    </row>
    <row r="61" spans="1:47" ht="13.5" customHeight="1">
      <c r="A61" s="22"/>
      <c r="B61" s="23"/>
      <c r="C61" s="23"/>
      <c r="D61" s="23"/>
      <c r="E61" s="23"/>
      <c r="F61" s="23"/>
      <c r="G61" s="23"/>
      <c r="H61" s="23"/>
      <c r="I61" s="23"/>
      <c r="J61" s="23"/>
      <c r="K61" s="23"/>
      <c r="L61" s="23"/>
      <c r="M61" s="23"/>
      <c r="N61" s="23"/>
      <c r="O61" s="663" t="s">
        <v>2283</v>
      </c>
      <c r="P61" s="663"/>
      <c r="Q61" s="663"/>
      <c r="R61" s="663"/>
      <c r="S61" s="663"/>
      <c r="T61" s="663"/>
      <c r="U61" s="663"/>
      <c r="V61" s="663"/>
      <c r="W61" s="663"/>
      <c r="X61" s="663"/>
      <c r="Y61" s="663"/>
      <c r="Z61" s="663"/>
      <c r="AA61" s="663"/>
      <c r="AB61" s="663"/>
      <c r="AC61" s="663"/>
      <c r="AD61" s="663"/>
      <c r="AE61" s="663"/>
      <c r="AF61" s="663"/>
      <c r="AG61" s="663"/>
      <c r="AH61" s="663"/>
      <c r="AI61" s="663"/>
      <c r="AJ61" s="663"/>
      <c r="AK61" s="663"/>
      <c r="AL61" s="663"/>
      <c r="AM61" s="663"/>
      <c r="AN61" s="663"/>
      <c r="AO61" s="663"/>
      <c r="AP61" s="663"/>
      <c r="AQ61" s="663"/>
      <c r="AR61" s="24"/>
    </row>
    <row r="62" spans="1:47" ht="6" customHeight="1">
      <c r="A62" s="22"/>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4"/>
    </row>
    <row r="63" spans="1:47">
      <c r="A63" s="59"/>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60"/>
    </row>
  </sheetData>
  <sheetProtection algorithmName="SHA-512" hashValue="55dZO0S39mvphUuqVCx7oMteQ/27y14V3sAJmdq18eAIqFcFcE7YV1YPQHzddH/jWsxWfSjrJGGSMSMmcK5ycg==" saltValue="fqtlmoQ29KYUQa6mNWjr/Q==" spinCount="100000" sheet="1" selectLockedCells="1"/>
  <customSheetViews>
    <customSheetView guid="{E0FA14D7-79E2-4DBA-B0CC-7D5B6188BCBD}" scale="90" showPageBreaks="1" showGridLines="0" fitToPage="1" printArea="1" view="pageBreakPreview" topLeftCell="A16">
      <selection activeCell="AV29" sqref="AV29"/>
      <pageMargins left="0.39370078740157483" right="0.39370078740157483" top="0.59055118110236227" bottom="0.59055118110236227" header="0.51181102362204722" footer="0.51181102362204722"/>
      <pageSetup paperSize="9" scale="71" orientation="portrait" r:id="rId1"/>
      <headerFooter alignWithMargins="0"/>
    </customSheetView>
  </customSheetViews>
  <mergeCells count="235">
    <mergeCell ref="AK27:AL27"/>
    <mergeCell ref="O24:P24"/>
    <mergeCell ref="AE27:AF27"/>
    <mergeCell ref="AM21:AN21"/>
    <mergeCell ref="AM25:AN25"/>
    <mergeCell ref="AO25:AQ25"/>
    <mergeCell ref="AG24:AH24"/>
    <mergeCell ref="AI24:AJ24"/>
    <mergeCell ref="AK24:AL24"/>
    <mergeCell ref="AM24:AN24"/>
    <mergeCell ref="AO24:AQ24"/>
    <mergeCell ref="AE26:AF26"/>
    <mergeCell ref="AM26:AN26"/>
    <mergeCell ref="AO26:AQ26"/>
    <mergeCell ref="AM22:AN22"/>
    <mergeCell ref="AO22:AQ22"/>
    <mergeCell ref="AE24:AF24"/>
    <mergeCell ref="AE23:AF23"/>
    <mergeCell ref="AG23:AH23"/>
    <mergeCell ref="AI23:AJ23"/>
    <mergeCell ref="AO27:AQ27"/>
    <mergeCell ref="AE25:AF25"/>
    <mergeCell ref="AG25:AH25"/>
    <mergeCell ref="AI25:AJ25"/>
    <mergeCell ref="AK25:AL25"/>
    <mergeCell ref="Y26:Z26"/>
    <mergeCell ref="AG21:AH21"/>
    <mergeCell ref="AI21:AJ21"/>
    <mergeCell ref="AA21:AB21"/>
    <mergeCell ref="AC25:AD25"/>
    <mergeCell ref="AC24:AD24"/>
    <mergeCell ref="AC26:AD26"/>
    <mergeCell ref="AA25:AB25"/>
    <mergeCell ref="AC22:AD22"/>
    <mergeCell ref="AC21:AD21"/>
    <mergeCell ref="AG26:AH26"/>
    <mergeCell ref="Y25:Z25"/>
    <mergeCell ref="AM27:AN27"/>
    <mergeCell ref="AF7:AQ8"/>
    <mergeCell ref="AF9:AQ10"/>
    <mergeCell ref="AF11:AQ12"/>
    <mergeCell ref="AF13:AQ14"/>
    <mergeCell ref="AE17:AQ17"/>
    <mergeCell ref="W21:X21"/>
    <mergeCell ref="AO21:AQ21"/>
    <mergeCell ref="AK21:AL21"/>
    <mergeCell ref="AO18:AQ20"/>
    <mergeCell ref="AG18:AN19"/>
    <mergeCell ref="AA24:AB24"/>
    <mergeCell ref="AK23:AL23"/>
    <mergeCell ref="AM23:AN23"/>
    <mergeCell ref="AO23:AQ23"/>
    <mergeCell ref="W18:X20"/>
    <mergeCell ref="Z9:AA9"/>
    <mergeCell ref="AA17:AB17"/>
    <mergeCell ref="Y10:AA10"/>
    <mergeCell ref="AC17:AD17"/>
    <mergeCell ref="AC10:AE10"/>
    <mergeCell ref="Y17:Z17"/>
    <mergeCell ref="C12:AB13"/>
    <mergeCell ref="O18:P20"/>
    <mergeCell ref="U18:V20"/>
    <mergeCell ref="W17:X17"/>
    <mergeCell ref="O22:P22"/>
    <mergeCell ref="Q22:R22"/>
    <mergeCell ref="S22:T22"/>
    <mergeCell ref="U22:V22"/>
    <mergeCell ref="W22:X22"/>
    <mergeCell ref="Y22:Z22"/>
    <mergeCell ref="Y24:Z24"/>
    <mergeCell ref="O21:P21"/>
    <mergeCell ref="Q21:R21"/>
    <mergeCell ref="S21:T21"/>
    <mergeCell ref="U21:V21"/>
    <mergeCell ref="AN1:AR1"/>
    <mergeCell ref="A3:AR3"/>
    <mergeCell ref="B5:AQ5"/>
    <mergeCell ref="AM20:AN20"/>
    <mergeCell ref="Y7:AE8"/>
    <mergeCell ref="L9:O10"/>
    <mergeCell ref="P9:X10"/>
    <mergeCell ref="L7:O8"/>
    <mergeCell ref="P7:X8"/>
    <mergeCell ref="Q17:T17"/>
    <mergeCell ref="Q18:R20"/>
    <mergeCell ref="S18:T20"/>
    <mergeCell ref="U17:V17"/>
    <mergeCell ref="M18:M20"/>
    <mergeCell ref="N18:N20"/>
    <mergeCell ref="Y18:Z20"/>
    <mergeCell ref="C17:N17"/>
    <mergeCell ref="C18:I18"/>
    <mergeCell ref="C19:E19"/>
    <mergeCell ref="J18:J20"/>
    <mergeCell ref="F19:G19"/>
    <mergeCell ref="O17:P17"/>
    <mergeCell ref="B7:J8"/>
    <mergeCell ref="B9:K10"/>
    <mergeCell ref="Y27:Z27"/>
    <mergeCell ref="AK20:AL20"/>
    <mergeCell ref="AA18:AB20"/>
    <mergeCell ref="AC18:AD20"/>
    <mergeCell ref="AC23:AD23"/>
    <mergeCell ref="AE18:AF20"/>
    <mergeCell ref="AG20:AH20"/>
    <mergeCell ref="AI20:AJ20"/>
    <mergeCell ref="Y21:Z21"/>
    <mergeCell ref="AE21:AF21"/>
    <mergeCell ref="AA22:AB22"/>
    <mergeCell ref="AA23:AB23"/>
    <mergeCell ref="AI26:AJ26"/>
    <mergeCell ref="AK26:AL26"/>
    <mergeCell ref="Y23:Z23"/>
    <mergeCell ref="AI27:AJ27"/>
    <mergeCell ref="AC27:AD27"/>
    <mergeCell ref="AE22:AF22"/>
    <mergeCell ref="AG22:AH22"/>
    <mergeCell ref="AI22:AJ22"/>
    <mergeCell ref="AK22:AL22"/>
    <mergeCell ref="AG27:AH27"/>
    <mergeCell ref="AA27:AB27"/>
    <mergeCell ref="AA26:AB26"/>
    <mergeCell ref="Q26:R26"/>
    <mergeCell ref="Q27:R27"/>
    <mergeCell ref="Q23:R23"/>
    <mergeCell ref="S23:T23"/>
    <mergeCell ref="U23:V23"/>
    <mergeCell ref="W23:X23"/>
    <mergeCell ref="O26:P26"/>
    <mergeCell ref="O23:P23"/>
    <mergeCell ref="U24:V24"/>
    <mergeCell ref="W24:X24"/>
    <mergeCell ref="O25:P25"/>
    <mergeCell ref="Q25:R25"/>
    <mergeCell ref="S25:T25"/>
    <mergeCell ref="U25:V25"/>
    <mergeCell ref="W25:X25"/>
    <mergeCell ref="O27:P27"/>
    <mergeCell ref="S27:T27"/>
    <mergeCell ref="U27:V27"/>
    <mergeCell ref="W27:X27"/>
    <mergeCell ref="Q24:R24"/>
    <mergeCell ref="S24:T24"/>
    <mergeCell ref="S26:T26"/>
    <mergeCell ref="U26:V26"/>
    <mergeCell ref="W26:X26"/>
    <mergeCell ref="K18:K20"/>
    <mergeCell ref="L18:L20"/>
    <mergeCell ref="H19:I19"/>
    <mergeCell ref="B17:B20"/>
    <mergeCell ref="I35:I37"/>
    <mergeCell ref="J35:J37"/>
    <mergeCell ref="F28:G28"/>
    <mergeCell ref="H28:I28"/>
    <mergeCell ref="C29:E29"/>
    <mergeCell ref="F29:G29"/>
    <mergeCell ref="H29:I29"/>
    <mergeCell ref="B35:F37"/>
    <mergeCell ref="G35:H37"/>
    <mergeCell ref="B60:F60"/>
    <mergeCell ref="G60:H60"/>
    <mergeCell ref="K60:L60"/>
    <mergeCell ref="B43:E43"/>
    <mergeCell ref="B44:E44"/>
    <mergeCell ref="G42:H42"/>
    <mergeCell ref="G55:H55"/>
    <mergeCell ref="G56:H56"/>
    <mergeCell ref="D56:F56"/>
    <mergeCell ref="D55:F55"/>
    <mergeCell ref="B51:B58"/>
    <mergeCell ref="C55:C56"/>
    <mergeCell ref="D58:F58"/>
    <mergeCell ref="K43:L43"/>
    <mergeCell ref="K56:L56"/>
    <mergeCell ref="G58:H58"/>
    <mergeCell ref="B59:F59"/>
    <mergeCell ref="C57:F57"/>
    <mergeCell ref="I48:I50"/>
    <mergeCell ref="J48:J50"/>
    <mergeCell ref="G59:H59"/>
    <mergeCell ref="G44:H44"/>
    <mergeCell ref="G51:H51"/>
    <mergeCell ref="G54:H54"/>
    <mergeCell ref="AC29:AD29"/>
    <mergeCell ref="AE29:AQ30"/>
    <mergeCell ref="K40:L40"/>
    <mergeCell ref="K41:L41"/>
    <mergeCell ref="K59:L59"/>
    <mergeCell ref="K57:L57"/>
    <mergeCell ref="K58:L58"/>
    <mergeCell ref="K52:L52"/>
    <mergeCell ref="K53:L53"/>
    <mergeCell ref="M48:N48"/>
    <mergeCell ref="K51:L51"/>
    <mergeCell ref="K55:L55"/>
    <mergeCell ref="K39:L39"/>
    <mergeCell ref="M36:N36"/>
    <mergeCell ref="O35:AQ37"/>
    <mergeCell ref="K35:L37"/>
    <mergeCell ref="G38:H38"/>
    <mergeCell ref="M35:N35"/>
    <mergeCell ref="D38:F38"/>
    <mergeCell ref="K38:L38"/>
    <mergeCell ref="B42:E42"/>
    <mergeCell ref="D41:F41"/>
    <mergeCell ref="B39:B40"/>
    <mergeCell ref="D40:F40"/>
    <mergeCell ref="D39:F39"/>
    <mergeCell ref="G41:H41"/>
    <mergeCell ref="G39:H39"/>
    <mergeCell ref="G40:H40"/>
    <mergeCell ref="O61:AQ61"/>
    <mergeCell ref="B1:D1"/>
    <mergeCell ref="G52:H52"/>
    <mergeCell ref="G53:H53"/>
    <mergeCell ref="O48:AQ50"/>
    <mergeCell ref="G48:H50"/>
    <mergeCell ref="K48:L50"/>
    <mergeCell ref="O43:AQ44"/>
    <mergeCell ref="O38:AQ42"/>
    <mergeCell ref="G43:H43"/>
    <mergeCell ref="K42:L42"/>
    <mergeCell ref="C51:F51"/>
    <mergeCell ref="C52:F52"/>
    <mergeCell ref="C53:F53"/>
    <mergeCell ref="C54:F54"/>
    <mergeCell ref="B48:F50"/>
    <mergeCell ref="O59:AQ60"/>
    <mergeCell ref="O51:AQ58"/>
    <mergeCell ref="K54:L54"/>
    <mergeCell ref="G57:H57"/>
    <mergeCell ref="O29:AA30"/>
    <mergeCell ref="C28:E28"/>
    <mergeCell ref="M49:N49"/>
    <mergeCell ref="K44:L44"/>
  </mergeCells>
  <phoneticPr fontId="1"/>
  <dataValidations count="2">
    <dataValidation type="whole" imeMode="off" operator="greaterThanOrEqual" allowBlank="1" showInputMessage="1" showErrorMessage="1" sqref="AA22:AA27 C22:O27 I38:N44 I51:N60 Q22:Q27 S22:S27 Y22:Y27 U22:U27 W22:W27 H28:H29 C28:C29 F28:F29 AG22:AG27 AO22:AO27 AI22:AI27 AK22:AK27 AM22:AM27 AC22:AE27" xr:uid="{00000000-0002-0000-0100-000000000000}">
      <formula1>0</formula1>
    </dataValidation>
    <dataValidation imeMode="off" allowBlank="1" showInputMessage="1" showErrorMessage="1" sqref="L9:O10 Y10:AA10 Z9:AA9 AC10:AE10" xr:uid="{00000000-0002-0000-0100-000001000000}"/>
  </dataValidations>
  <hyperlinks>
    <hyperlink ref="E1" r:id="rId2" xr:uid="{00000000-0004-0000-0100-000000000000}"/>
  </hyperlinks>
  <printOptions horizontalCentered="1"/>
  <pageMargins left="0.39370078740157483" right="0.39370078740157483" top="0.59055118110236227" bottom="0.59055118110236227" header="0.51181102362204722" footer="0.51181102362204722"/>
  <pageSetup paperSize="9" scale="70" orientation="portrait" r:id="rId3"/>
  <headerFooter alignWithMargins="0"/>
  <ignoredErrors>
    <ignoredError sqref="AC26:AC27" formula="1"/>
  </ignoredError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4"/>
    <pageSetUpPr fitToPage="1"/>
  </sheetPr>
  <dimension ref="A1:AY85"/>
  <sheetViews>
    <sheetView zoomScaleNormal="100" zoomScaleSheetLayoutView="100" workbookViewId="0">
      <selection activeCell="AK14" sqref="AK14"/>
    </sheetView>
  </sheetViews>
  <sheetFormatPr defaultColWidth="9" defaultRowHeight="12"/>
  <cols>
    <col min="1" max="14" width="2.625" style="45" customWidth="1"/>
    <col min="15" max="20" width="3.125" style="45" customWidth="1"/>
    <col min="21" max="23" width="0.875" style="45" customWidth="1"/>
    <col min="24" max="36" width="2.625" style="45" customWidth="1"/>
    <col min="37" max="42" width="3.125" style="45" customWidth="1"/>
    <col min="43" max="43" width="2.625" style="45" customWidth="1"/>
    <col min="44" max="51" width="3.25" style="45" customWidth="1"/>
    <col min="52" max="16384" width="9" style="45"/>
  </cols>
  <sheetData>
    <row r="1" spans="1:51" ht="13.5">
      <c r="A1" s="20"/>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782" t="s">
        <v>264</v>
      </c>
      <c r="AN1" s="783"/>
      <c r="AO1" s="783"/>
      <c r="AP1" s="783"/>
      <c r="AQ1" s="784"/>
    </row>
    <row r="2" spans="1:51" ht="13.5">
      <c r="A2" s="62"/>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161" t="str">
        <f>'1ﾍﾟｰｼﾞ'!AR2</f>
        <v>Ver.20260406</v>
      </c>
      <c r="AR2" s="23"/>
      <c r="AS2" s="23"/>
    </row>
    <row r="3" spans="1:51" ht="12" customHeight="1">
      <c r="A3" s="22"/>
      <c r="C3" s="23"/>
      <c r="D3" s="23"/>
      <c r="E3" s="23"/>
      <c r="F3" s="23"/>
      <c r="G3" s="23"/>
      <c r="H3" s="23"/>
      <c r="I3" s="23"/>
      <c r="J3" s="23"/>
      <c r="K3" s="23"/>
      <c r="L3" s="23"/>
      <c r="M3" s="23"/>
      <c r="N3" s="23"/>
      <c r="O3" s="23"/>
      <c r="P3" s="23"/>
      <c r="Q3" s="23"/>
      <c r="R3" s="23"/>
      <c r="S3" s="23"/>
      <c r="T3" s="23"/>
      <c r="U3" s="23"/>
      <c r="V3" s="23"/>
      <c r="W3" s="23"/>
      <c r="X3" s="1081" t="s">
        <v>68</v>
      </c>
      <c r="Y3" s="1081"/>
      <c r="Z3" s="1081"/>
      <c r="AA3" s="1081"/>
      <c r="AB3" s="1102">
        <f>'1ﾍﾟｰｼﾞ'!$L$9</f>
        <v>0</v>
      </c>
      <c r="AC3" s="1102"/>
      <c r="AD3" s="1102"/>
      <c r="AE3" s="1102"/>
      <c r="AF3" s="1102"/>
      <c r="AG3" s="1102"/>
      <c r="AH3" s="1102" t="e">
        <f>'1ﾍﾟｰｼﾞ'!$P$9</f>
        <v>#N/A</v>
      </c>
      <c r="AI3" s="1102"/>
      <c r="AJ3" s="1102"/>
      <c r="AK3" s="1102"/>
      <c r="AL3" s="1102"/>
      <c r="AM3" s="1102"/>
      <c r="AN3" s="1102"/>
      <c r="AO3" s="1102"/>
      <c r="AP3" s="1102"/>
      <c r="AQ3" s="24"/>
    </row>
    <row r="4" spans="1:51" ht="13.5">
      <c r="A4" s="22"/>
      <c r="B4" s="168" t="s">
        <v>1151</v>
      </c>
      <c r="C4" s="23"/>
      <c r="D4" s="23"/>
      <c r="E4" s="23"/>
      <c r="F4" s="23"/>
      <c r="G4" s="23"/>
      <c r="H4" s="23"/>
      <c r="I4" s="23"/>
      <c r="J4" s="23"/>
      <c r="K4" s="23"/>
      <c r="L4" s="23"/>
      <c r="M4" s="23"/>
      <c r="N4" s="23"/>
      <c r="O4" s="23"/>
      <c r="P4" s="23"/>
      <c r="Q4" s="23"/>
      <c r="R4" s="23"/>
      <c r="S4" s="23"/>
      <c r="T4" s="23"/>
      <c r="U4" s="23"/>
      <c r="V4" s="23"/>
      <c r="W4" s="23"/>
      <c r="X4" s="1082"/>
      <c r="Y4" s="1082"/>
      <c r="Z4" s="1082"/>
      <c r="AA4" s="1082"/>
      <c r="AB4" s="1103"/>
      <c r="AC4" s="1103"/>
      <c r="AD4" s="1103"/>
      <c r="AE4" s="1103"/>
      <c r="AF4" s="1103"/>
      <c r="AG4" s="1103"/>
      <c r="AH4" s="1103"/>
      <c r="AI4" s="1103"/>
      <c r="AJ4" s="1103"/>
      <c r="AK4" s="1103"/>
      <c r="AL4" s="1103"/>
      <c r="AM4" s="1103"/>
      <c r="AN4" s="1103"/>
      <c r="AO4" s="1103"/>
      <c r="AP4" s="1103"/>
      <c r="AQ4" s="24"/>
    </row>
    <row r="5" spans="1:51" ht="13.5">
      <c r="A5" s="22"/>
      <c r="B5" s="168" t="s">
        <v>943</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4"/>
    </row>
    <row r="6" spans="1:51" ht="13.5">
      <c r="A6" s="22"/>
      <c r="B6" s="168" t="s">
        <v>2215</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4"/>
    </row>
    <row r="7" spans="1:51" ht="2.25" customHeight="1" thickBot="1">
      <c r="A7" s="22"/>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4"/>
    </row>
    <row r="8" spans="1:51" ht="15.95" customHeight="1">
      <c r="A8" s="22"/>
      <c r="B8" s="1129"/>
      <c r="C8" s="1130"/>
      <c r="D8" s="1130"/>
      <c r="E8" s="1130"/>
      <c r="F8" s="1130"/>
      <c r="G8" s="1130"/>
      <c r="H8" s="1130"/>
      <c r="I8" s="1130"/>
      <c r="J8" s="1130"/>
      <c r="K8" s="1130"/>
      <c r="L8" s="1131"/>
      <c r="M8" s="1127" t="s">
        <v>63</v>
      </c>
      <c r="N8" s="1128"/>
      <c r="O8" s="1121" t="s">
        <v>72</v>
      </c>
      <c r="P8" s="1122"/>
      <c r="Q8" s="1123" t="s">
        <v>53</v>
      </c>
      <c r="R8" s="1124"/>
      <c r="S8" s="1124"/>
      <c r="T8" s="1125"/>
      <c r="U8" s="23"/>
      <c r="V8" s="23"/>
      <c r="W8" s="23"/>
      <c r="X8" s="961" t="s">
        <v>67</v>
      </c>
      <c r="Y8" s="908" t="s">
        <v>68</v>
      </c>
      <c r="Z8" s="964"/>
      <c r="AA8" s="909"/>
      <c r="AB8" s="908" t="s">
        <v>58</v>
      </c>
      <c r="AC8" s="909"/>
      <c r="AD8" s="908" t="s">
        <v>69</v>
      </c>
      <c r="AE8" s="964"/>
      <c r="AF8" s="909"/>
      <c r="AG8" s="908" t="s">
        <v>58</v>
      </c>
      <c r="AH8" s="909"/>
      <c r="AI8" s="908" t="s">
        <v>71</v>
      </c>
      <c r="AJ8" s="909"/>
      <c r="AK8" s="914" t="s">
        <v>72</v>
      </c>
      <c r="AL8" s="915"/>
      <c r="AM8" s="933" t="s">
        <v>53</v>
      </c>
      <c r="AN8" s="989"/>
      <c r="AO8" s="989"/>
      <c r="AP8" s="990"/>
      <c r="AQ8" s="24"/>
    </row>
    <row r="9" spans="1:51" ht="15.95" customHeight="1">
      <c r="A9" s="22"/>
      <c r="B9" s="1132"/>
      <c r="C9" s="1133"/>
      <c r="D9" s="1133"/>
      <c r="E9" s="1133"/>
      <c r="F9" s="1133"/>
      <c r="G9" s="1133"/>
      <c r="H9" s="1133"/>
      <c r="I9" s="1133"/>
      <c r="J9" s="1133"/>
      <c r="K9" s="1133"/>
      <c r="L9" s="1134"/>
      <c r="M9" s="910"/>
      <c r="N9" s="911"/>
      <c r="O9" s="908" t="s">
        <v>51</v>
      </c>
      <c r="P9" s="936" t="s">
        <v>52</v>
      </c>
      <c r="Q9" s="934"/>
      <c r="R9" s="999" t="s">
        <v>2222</v>
      </c>
      <c r="S9" s="1000"/>
      <c r="T9" s="1126"/>
      <c r="U9" s="23"/>
      <c r="V9" s="23"/>
      <c r="W9" s="23"/>
      <c r="X9" s="962"/>
      <c r="Y9" s="910"/>
      <c r="Z9" s="965"/>
      <c r="AA9" s="911"/>
      <c r="AB9" s="910"/>
      <c r="AC9" s="911"/>
      <c r="AD9" s="910"/>
      <c r="AE9" s="965"/>
      <c r="AF9" s="911"/>
      <c r="AG9" s="910"/>
      <c r="AH9" s="911"/>
      <c r="AI9" s="910"/>
      <c r="AJ9" s="911"/>
      <c r="AK9" s="908" t="s">
        <v>51</v>
      </c>
      <c r="AL9" s="936" t="s">
        <v>52</v>
      </c>
      <c r="AM9" s="934"/>
      <c r="AN9" s="999" t="s">
        <v>2222</v>
      </c>
      <c r="AO9" s="1000"/>
      <c r="AP9" s="1001"/>
      <c r="AQ9" s="24"/>
    </row>
    <row r="10" spans="1:51" ht="15.95" customHeight="1">
      <c r="A10" s="22"/>
      <c r="B10" s="1135"/>
      <c r="C10" s="1136"/>
      <c r="D10" s="1136"/>
      <c r="E10" s="1136"/>
      <c r="F10" s="1136"/>
      <c r="G10" s="1136"/>
      <c r="H10" s="1136"/>
      <c r="I10" s="1136"/>
      <c r="J10" s="1136"/>
      <c r="K10" s="1136"/>
      <c r="L10" s="1137"/>
      <c r="M10" s="912"/>
      <c r="N10" s="913"/>
      <c r="O10" s="912"/>
      <c r="P10" s="937"/>
      <c r="Q10" s="988"/>
      <c r="R10" s="403" t="s">
        <v>51</v>
      </c>
      <c r="S10" s="404" t="s">
        <v>52</v>
      </c>
      <c r="T10" s="414" t="s">
        <v>53</v>
      </c>
      <c r="U10" s="23"/>
      <c r="V10" s="23"/>
      <c r="W10" s="23"/>
      <c r="X10" s="963"/>
      <c r="Y10" s="912"/>
      <c r="Z10" s="966"/>
      <c r="AA10" s="913"/>
      <c r="AB10" s="912"/>
      <c r="AC10" s="913"/>
      <c r="AD10" s="912"/>
      <c r="AE10" s="966"/>
      <c r="AF10" s="913"/>
      <c r="AG10" s="912"/>
      <c r="AH10" s="913"/>
      <c r="AI10" s="912"/>
      <c r="AJ10" s="913"/>
      <c r="AK10" s="912"/>
      <c r="AL10" s="937"/>
      <c r="AM10" s="935"/>
      <c r="AN10" s="406" t="s">
        <v>51</v>
      </c>
      <c r="AO10" s="404" t="s">
        <v>52</v>
      </c>
      <c r="AP10" s="407" t="s">
        <v>53</v>
      </c>
      <c r="AQ10" s="24"/>
    </row>
    <row r="11" spans="1:51" ht="15.95" customHeight="1">
      <c r="A11" s="22"/>
      <c r="B11" s="1104" t="s">
        <v>64</v>
      </c>
      <c r="C11" s="691"/>
      <c r="D11" s="691"/>
      <c r="E11" s="691"/>
      <c r="F11" s="691"/>
      <c r="G11" s="691"/>
      <c r="H11" s="691"/>
      <c r="I11" s="691"/>
      <c r="J11" s="691"/>
      <c r="K11" s="691"/>
      <c r="L11" s="671"/>
      <c r="M11" s="668" t="s">
        <v>65</v>
      </c>
      <c r="N11" s="669"/>
      <c r="O11" s="1109">
        <f>SUM(O21:O24)</f>
        <v>0</v>
      </c>
      <c r="P11" s="1112">
        <f>SUM(P21:P24)</f>
        <v>0</v>
      </c>
      <c r="Q11" s="1115">
        <f>SUM(O11:P11)</f>
        <v>0</v>
      </c>
      <c r="R11" s="1109">
        <f>SUM(R21:R24)</f>
        <v>0</v>
      </c>
      <c r="S11" s="1112">
        <f>SUM(S21:S24)</f>
        <v>0</v>
      </c>
      <c r="T11" s="1118">
        <f>SUM(R11:S11)</f>
        <v>0</v>
      </c>
      <c r="U11" s="23"/>
      <c r="V11" s="23"/>
      <c r="W11" s="23"/>
      <c r="X11" s="741" t="s">
        <v>107</v>
      </c>
      <c r="Y11" s="931" t="s">
        <v>619</v>
      </c>
      <c r="Z11" s="931"/>
      <c r="AA11" s="931"/>
      <c r="AB11" s="931">
        <v>132</v>
      </c>
      <c r="AC11" s="931"/>
      <c r="AD11" s="931" t="s">
        <v>73</v>
      </c>
      <c r="AE11" s="931"/>
      <c r="AF11" s="931"/>
      <c r="AG11" s="931">
        <v>110</v>
      </c>
      <c r="AH11" s="931"/>
      <c r="AI11" s="931">
        <v>320</v>
      </c>
      <c r="AJ11" s="931"/>
      <c r="AK11" s="205"/>
      <c r="AL11" s="206"/>
      <c r="AM11" s="238">
        <f t="shared" ref="AM11:AM28" si="0">AK11+AL11</f>
        <v>0</v>
      </c>
      <c r="AN11" s="205"/>
      <c r="AO11" s="208"/>
      <c r="AP11" s="239">
        <f t="shared" ref="AP11:AP30" si="1">AN11+AO11</f>
        <v>0</v>
      </c>
      <c r="AQ11" s="24"/>
      <c r="AS11" s="483"/>
      <c r="AT11" s="483"/>
      <c r="AU11" s="484"/>
      <c r="AW11" s="483">
        <f>AK11-AN11</f>
        <v>0</v>
      </c>
      <c r="AX11" s="483">
        <f>AL11-AO11</f>
        <v>0</v>
      </c>
      <c r="AY11" s="484" t="str">
        <f>IF(AW11&lt;0,"×",IF(AX11&lt;0,"×","○"))</f>
        <v>○</v>
      </c>
    </row>
    <row r="12" spans="1:51" ht="15.95" customHeight="1">
      <c r="A12" s="22"/>
      <c r="B12" s="1104"/>
      <c r="C12" s="691"/>
      <c r="D12" s="691"/>
      <c r="E12" s="691"/>
      <c r="F12" s="691"/>
      <c r="G12" s="691"/>
      <c r="H12" s="691"/>
      <c r="I12" s="691"/>
      <c r="J12" s="691"/>
      <c r="K12" s="691"/>
      <c r="L12" s="671"/>
      <c r="M12" s="670"/>
      <c r="N12" s="671"/>
      <c r="O12" s="1110"/>
      <c r="P12" s="1113"/>
      <c r="Q12" s="1116"/>
      <c r="R12" s="1110"/>
      <c r="S12" s="1113"/>
      <c r="T12" s="1119"/>
      <c r="U12" s="23"/>
      <c r="V12" s="23"/>
      <c r="W12" s="23"/>
      <c r="X12" s="742"/>
      <c r="Y12" s="931" t="s">
        <v>907</v>
      </c>
      <c r="Z12" s="931"/>
      <c r="AA12" s="931"/>
      <c r="AB12" s="931">
        <v>133</v>
      </c>
      <c r="AC12" s="931"/>
      <c r="AD12" s="931" t="s">
        <v>73</v>
      </c>
      <c r="AE12" s="931"/>
      <c r="AF12" s="931"/>
      <c r="AG12" s="931">
        <v>110</v>
      </c>
      <c r="AH12" s="931"/>
      <c r="AI12" s="931">
        <v>240</v>
      </c>
      <c r="AJ12" s="931"/>
      <c r="AK12" s="205"/>
      <c r="AL12" s="206"/>
      <c r="AM12" s="238">
        <f t="shared" si="0"/>
        <v>0</v>
      </c>
      <c r="AN12" s="205"/>
      <c r="AO12" s="208"/>
      <c r="AP12" s="239">
        <f t="shared" si="1"/>
        <v>0</v>
      </c>
      <c r="AQ12" s="24"/>
      <c r="AS12" s="483"/>
      <c r="AT12" s="483"/>
      <c r="AU12" s="484"/>
      <c r="AW12" s="483">
        <f t="shared" ref="AW12:AW41" si="2">AK12-AN12</f>
        <v>0</v>
      </c>
      <c r="AX12" s="483">
        <f t="shared" ref="AX12:AX41" si="3">AL12-AO12</f>
        <v>0</v>
      </c>
      <c r="AY12" s="484" t="str">
        <f t="shared" ref="AY12:AY41" si="4">IF(AW12&lt;0,"×",IF(AX12&lt;0,"×","○"))</f>
        <v>○</v>
      </c>
    </row>
    <row r="13" spans="1:51" ht="15.95" customHeight="1" thickBot="1">
      <c r="A13" s="22"/>
      <c r="B13" s="1105"/>
      <c r="C13" s="1106"/>
      <c r="D13" s="1106"/>
      <c r="E13" s="1106"/>
      <c r="F13" s="1106"/>
      <c r="G13" s="1106"/>
      <c r="H13" s="1106"/>
      <c r="I13" s="1106"/>
      <c r="J13" s="1106"/>
      <c r="K13" s="1106"/>
      <c r="L13" s="1107"/>
      <c r="M13" s="1108"/>
      <c r="N13" s="1107"/>
      <c r="O13" s="1111"/>
      <c r="P13" s="1114"/>
      <c r="Q13" s="1117"/>
      <c r="R13" s="1111"/>
      <c r="S13" s="1114"/>
      <c r="T13" s="1120"/>
      <c r="U13" s="23"/>
      <c r="V13" s="23"/>
      <c r="W13" s="23"/>
      <c r="X13" s="742"/>
      <c r="Y13" s="938" t="s">
        <v>908</v>
      </c>
      <c r="Z13" s="938"/>
      <c r="AA13" s="938"/>
      <c r="AB13" s="938">
        <v>134</v>
      </c>
      <c r="AC13" s="938"/>
      <c r="AD13" s="938" t="s">
        <v>73</v>
      </c>
      <c r="AE13" s="938"/>
      <c r="AF13" s="938"/>
      <c r="AG13" s="931">
        <v>110</v>
      </c>
      <c r="AH13" s="931"/>
      <c r="AI13" s="931">
        <v>280</v>
      </c>
      <c r="AJ13" s="931"/>
      <c r="AK13" s="205"/>
      <c r="AL13" s="206"/>
      <c r="AM13" s="238">
        <f t="shared" si="0"/>
        <v>0</v>
      </c>
      <c r="AN13" s="205"/>
      <c r="AO13" s="208"/>
      <c r="AP13" s="239">
        <f t="shared" si="1"/>
        <v>0</v>
      </c>
      <c r="AQ13" s="24"/>
      <c r="AS13" s="483"/>
      <c r="AT13" s="483"/>
      <c r="AU13" s="484"/>
      <c r="AW13" s="483">
        <f t="shared" si="2"/>
        <v>0</v>
      </c>
      <c r="AX13" s="483">
        <f t="shared" si="3"/>
        <v>0</v>
      </c>
      <c r="AY13" s="484" t="str">
        <f t="shared" si="4"/>
        <v>○</v>
      </c>
    </row>
    <row r="14" spans="1:51" ht="15.95" customHeight="1">
      <c r="A14" s="22"/>
      <c r="B14" s="23"/>
      <c r="C14" s="23"/>
      <c r="D14" s="23"/>
      <c r="E14" s="23"/>
      <c r="F14" s="23"/>
      <c r="G14" s="23"/>
      <c r="H14" s="23"/>
      <c r="I14" s="23"/>
      <c r="J14" s="23"/>
      <c r="K14" s="23"/>
      <c r="L14" s="23"/>
      <c r="M14" s="23"/>
      <c r="N14" s="23"/>
      <c r="O14" s="23"/>
      <c r="P14" s="23"/>
      <c r="Q14" s="23"/>
      <c r="R14" s="23"/>
      <c r="S14" s="23"/>
      <c r="T14" s="23"/>
      <c r="U14" s="23"/>
      <c r="V14" s="23"/>
      <c r="W14" s="23"/>
      <c r="X14" s="742"/>
      <c r="Y14" s="931" t="s">
        <v>979</v>
      </c>
      <c r="Z14" s="931"/>
      <c r="AA14" s="931"/>
      <c r="AB14" s="931">
        <v>135</v>
      </c>
      <c r="AC14" s="931"/>
      <c r="AD14" s="1079" t="s">
        <v>73</v>
      </c>
      <c r="AE14" s="1079"/>
      <c r="AF14" s="1079"/>
      <c r="AG14" s="1079">
        <v>110</v>
      </c>
      <c r="AH14" s="1079"/>
      <c r="AI14" s="1079">
        <v>160</v>
      </c>
      <c r="AJ14" s="1079"/>
      <c r="AK14" s="223"/>
      <c r="AL14" s="224"/>
      <c r="AM14" s="240">
        <f t="shared" si="0"/>
        <v>0</v>
      </c>
      <c r="AN14" s="223"/>
      <c r="AO14" s="225"/>
      <c r="AP14" s="241">
        <f t="shared" si="1"/>
        <v>0</v>
      </c>
      <c r="AQ14" s="24"/>
      <c r="AS14" s="483"/>
      <c r="AT14" s="483"/>
      <c r="AU14" s="484"/>
      <c r="AW14" s="483">
        <f t="shared" si="2"/>
        <v>0</v>
      </c>
      <c r="AX14" s="483">
        <f t="shared" si="3"/>
        <v>0</v>
      </c>
      <c r="AY14" s="484" t="str">
        <f t="shared" si="4"/>
        <v>○</v>
      </c>
    </row>
    <row r="15" spans="1:51" ht="15.95" customHeight="1">
      <c r="A15" s="22"/>
      <c r="B15" s="23"/>
      <c r="C15" s="23"/>
      <c r="D15" s="23"/>
      <c r="E15" s="23"/>
      <c r="F15" s="23"/>
      <c r="G15" s="23"/>
      <c r="H15" s="23"/>
      <c r="I15" s="23"/>
      <c r="J15" s="23"/>
      <c r="K15" s="23"/>
      <c r="L15" s="23"/>
      <c r="M15" s="23"/>
      <c r="N15" s="23"/>
      <c r="O15" s="23"/>
      <c r="P15" s="23"/>
      <c r="Q15" s="23"/>
      <c r="R15" s="23"/>
      <c r="S15" s="23"/>
      <c r="T15" s="23"/>
      <c r="U15" s="23"/>
      <c r="V15" s="23"/>
      <c r="W15" s="23"/>
      <c r="X15" s="742"/>
      <c r="Y15" s="1080"/>
      <c r="Z15" s="1080"/>
      <c r="AA15" s="1080"/>
      <c r="AB15" s="1080"/>
      <c r="AC15" s="1080"/>
      <c r="AD15" s="946" t="s">
        <v>98</v>
      </c>
      <c r="AE15" s="946"/>
      <c r="AF15" s="946"/>
      <c r="AG15" s="932">
        <v>801</v>
      </c>
      <c r="AH15" s="932"/>
      <c r="AI15" s="932">
        <v>40</v>
      </c>
      <c r="AJ15" s="932"/>
      <c r="AK15" s="227"/>
      <c r="AL15" s="228"/>
      <c r="AM15" s="242">
        <f t="shared" si="0"/>
        <v>0</v>
      </c>
      <c r="AN15" s="227"/>
      <c r="AO15" s="229"/>
      <c r="AP15" s="243">
        <f t="shared" si="1"/>
        <v>0</v>
      </c>
      <c r="AQ15" s="24"/>
      <c r="AS15" s="483"/>
      <c r="AT15" s="483"/>
      <c r="AU15" s="484"/>
      <c r="AW15" s="483">
        <f t="shared" si="2"/>
        <v>0</v>
      </c>
      <c r="AX15" s="483">
        <f t="shared" si="3"/>
        <v>0</v>
      </c>
      <c r="AY15" s="484" t="str">
        <f t="shared" si="4"/>
        <v>○</v>
      </c>
    </row>
    <row r="16" spans="1:51" ht="15.95" customHeight="1">
      <c r="A16" s="22"/>
      <c r="B16" s="23"/>
      <c r="D16" s="23"/>
      <c r="E16" s="23"/>
      <c r="F16" s="23"/>
      <c r="G16" s="23"/>
      <c r="H16" s="23"/>
      <c r="I16" s="23"/>
      <c r="J16" s="23"/>
      <c r="K16" s="23"/>
      <c r="L16" s="23"/>
      <c r="M16" s="23"/>
      <c r="N16" s="23"/>
      <c r="O16" s="23"/>
      <c r="P16" s="23"/>
      <c r="Q16" s="23"/>
      <c r="R16" s="23"/>
      <c r="S16" s="23"/>
      <c r="T16" s="23"/>
      <c r="U16" s="23"/>
      <c r="V16" s="23"/>
      <c r="W16" s="23"/>
      <c r="X16" s="742"/>
      <c r="Y16" s="931" t="s">
        <v>571</v>
      </c>
      <c r="Z16" s="931"/>
      <c r="AA16" s="931"/>
      <c r="AB16" s="931">
        <v>136</v>
      </c>
      <c r="AC16" s="931"/>
      <c r="AD16" s="923" t="s">
        <v>73</v>
      </c>
      <c r="AE16" s="1096"/>
      <c r="AF16" s="1008"/>
      <c r="AG16" s="931">
        <v>110</v>
      </c>
      <c r="AH16" s="931"/>
      <c r="AI16" s="931">
        <v>280</v>
      </c>
      <c r="AJ16" s="931"/>
      <c r="AK16" s="205"/>
      <c r="AL16" s="206"/>
      <c r="AM16" s="238">
        <f t="shared" si="0"/>
        <v>0</v>
      </c>
      <c r="AN16" s="205"/>
      <c r="AO16" s="208"/>
      <c r="AP16" s="239">
        <f t="shared" si="1"/>
        <v>0</v>
      </c>
      <c r="AQ16" s="24"/>
      <c r="AS16" s="483"/>
      <c r="AT16" s="483"/>
      <c r="AU16" s="484"/>
      <c r="AW16" s="483">
        <f t="shared" si="2"/>
        <v>0</v>
      </c>
      <c r="AX16" s="483">
        <f t="shared" si="3"/>
        <v>0</v>
      </c>
      <c r="AY16" s="484" t="str">
        <f t="shared" si="4"/>
        <v>○</v>
      </c>
    </row>
    <row r="17" spans="1:51" ht="15.95" customHeight="1">
      <c r="A17" s="22"/>
      <c r="B17" s="168" t="s">
        <v>254</v>
      </c>
      <c r="D17" s="23"/>
      <c r="E17" s="23"/>
      <c r="F17" s="23"/>
      <c r="G17" s="23"/>
      <c r="H17" s="23"/>
      <c r="I17" s="23"/>
      <c r="J17" s="23"/>
      <c r="K17" s="23"/>
      <c r="L17" s="23"/>
      <c r="M17" s="23"/>
      <c r="N17" s="23"/>
      <c r="O17" s="23"/>
      <c r="P17" s="23"/>
      <c r="Q17" s="23"/>
      <c r="R17" s="23"/>
      <c r="S17" s="23"/>
      <c r="T17" s="23"/>
      <c r="U17" s="23"/>
      <c r="V17" s="23"/>
      <c r="W17" s="23"/>
      <c r="X17" s="742"/>
      <c r="Y17" s="938" t="s">
        <v>99</v>
      </c>
      <c r="Z17" s="938"/>
      <c r="AA17" s="938"/>
      <c r="AB17" s="938">
        <v>137</v>
      </c>
      <c r="AC17" s="938"/>
      <c r="AD17" s="923" t="s">
        <v>73</v>
      </c>
      <c r="AE17" s="1096"/>
      <c r="AF17" s="1008"/>
      <c r="AG17" s="931">
        <v>110</v>
      </c>
      <c r="AH17" s="931"/>
      <c r="AI17" s="931">
        <v>240</v>
      </c>
      <c r="AJ17" s="931"/>
      <c r="AK17" s="205"/>
      <c r="AL17" s="206"/>
      <c r="AM17" s="238">
        <f t="shared" si="0"/>
        <v>0</v>
      </c>
      <c r="AN17" s="205"/>
      <c r="AO17" s="208"/>
      <c r="AP17" s="239">
        <f t="shared" si="1"/>
        <v>0</v>
      </c>
      <c r="AQ17" s="24"/>
      <c r="AS17" s="483"/>
      <c r="AT17" s="483"/>
      <c r="AU17" s="484"/>
      <c r="AW17" s="483">
        <f t="shared" si="2"/>
        <v>0</v>
      </c>
      <c r="AX17" s="483">
        <f t="shared" si="3"/>
        <v>0</v>
      </c>
      <c r="AY17" s="484" t="str">
        <f t="shared" si="4"/>
        <v>○</v>
      </c>
    </row>
    <row r="18" spans="1:51" ht="15.95" customHeight="1">
      <c r="A18" s="22"/>
      <c r="B18" s="941" t="s">
        <v>66</v>
      </c>
      <c r="C18" s="986"/>
      <c r="D18" s="986"/>
      <c r="E18" s="986"/>
      <c r="F18" s="986"/>
      <c r="G18" s="986"/>
      <c r="H18" s="986"/>
      <c r="I18" s="986"/>
      <c r="J18" s="986"/>
      <c r="K18" s="977" t="s">
        <v>253</v>
      </c>
      <c r="L18" s="978"/>
      <c r="M18" s="978"/>
      <c r="N18" s="979"/>
      <c r="O18" s="914" t="s">
        <v>72</v>
      </c>
      <c r="P18" s="915"/>
      <c r="Q18" s="933" t="s">
        <v>53</v>
      </c>
      <c r="R18" s="989"/>
      <c r="S18" s="989"/>
      <c r="T18" s="990"/>
      <c r="U18" s="23"/>
      <c r="V18" s="23"/>
      <c r="W18" s="23"/>
      <c r="X18" s="742"/>
      <c r="Y18" s="931" t="s">
        <v>100</v>
      </c>
      <c r="Z18" s="931"/>
      <c r="AA18" s="931"/>
      <c r="AB18" s="931">
        <v>138</v>
      </c>
      <c r="AC18" s="931"/>
      <c r="AD18" s="884" t="s">
        <v>73</v>
      </c>
      <c r="AE18" s="1097"/>
      <c r="AF18" s="1076"/>
      <c r="AG18" s="1079">
        <v>110</v>
      </c>
      <c r="AH18" s="1079"/>
      <c r="AI18" s="1079">
        <v>200</v>
      </c>
      <c r="AJ18" s="1079"/>
      <c r="AK18" s="223"/>
      <c r="AL18" s="224"/>
      <c r="AM18" s="240">
        <f t="shared" si="0"/>
        <v>0</v>
      </c>
      <c r="AN18" s="223"/>
      <c r="AO18" s="225"/>
      <c r="AP18" s="241">
        <f t="shared" si="1"/>
        <v>0</v>
      </c>
      <c r="AQ18" s="24"/>
      <c r="AS18" s="483"/>
      <c r="AT18" s="483"/>
      <c r="AU18" s="484"/>
      <c r="AW18" s="483">
        <f t="shared" si="2"/>
        <v>0</v>
      </c>
      <c r="AX18" s="483">
        <f t="shared" si="3"/>
        <v>0</v>
      </c>
      <c r="AY18" s="484" t="str">
        <f t="shared" si="4"/>
        <v>○</v>
      </c>
    </row>
    <row r="19" spans="1:51" ht="15.95" customHeight="1">
      <c r="A19" s="22"/>
      <c r="B19" s="943"/>
      <c r="C19" s="987"/>
      <c r="D19" s="987"/>
      <c r="E19" s="987"/>
      <c r="F19" s="987"/>
      <c r="G19" s="987"/>
      <c r="H19" s="987"/>
      <c r="I19" s="987"/>
      <c r="J19" s="987"/>
      <c r="K19" s="980"/>
      <c r="L19" s="981"/>
      <c r="M19" s="981"/>
      <c r="N19" s="982"/>
      <c r="O19" s="908" t="s">
        <v>51</v>
      </c>
      <c r="P19" s="936" t="s">
        <v>52</v>
      </c>
      <c r="Q19" s="934"/>
      <c r="R19" s="999" t="s">
        <v>2222</v>
      </c>
      <c r="S19" s="1000"/>
      <c r="T19" s="1001"/>
      <c r="U19" s="23"/>
      <c r="V19" s="23"/>
      <c r="W19" s="23"/>
      <c r="X19" s="742"/>
      <c r="Y19" s="1080"/>
      <c r="Z19" s="1080"/>
      <c r="AA19" s="1080"/>
      <c r="AB19" s="1080"/>
      <c r="AC19" s="1080"/>
      <c r="AD19" s="946" t="s">
        <v>101</v>
      </c>
      <c r="AE19" s="946"/>
      <c r="AF19" s="946"/>
      <c r="AG19" s="932">
        <v>802</v>
      </c>
      <c r="AH19" s="932"/>
      <c r="AI19" s="932">
        <v>40</v>
      </c>
      <c r="AJ19" s="932"/>
      <c r="AK19" s="227"/>
      <c r="AL19" s="228"/>
      <c r="AM19" s="242">
        <f t="shared" si="0"/>
        <v>0</v>
      </c>
      <c r="AN19" s="227"/>
      <c r="AO19" s="229"/>
      <c r="AP19" s="243">
        <f t="shared" si="1"/>
        <v>0</v>
      </c>
      <c r="AQ19" s="24"/>
      <c r="AS19" s="483"/>
      <c r="AT19" s="483"/>
      <c r="AU19" s="484"/>
      <c r="AW19" s="483">
        <f t="shared" si="2"/>
        <v>0</v>
      </c>
      <c r="AX19" s="483">
        <f t="shared" si="3"/>
        <v>0</v>
      </c>
      <c r="AY19" s="484" t="str">
        <f t="shared" si="4"/>
        <v>○</v>
      </c>
    </row>
    <row r="20" spans="1:51" ht="15.95" customHeight="1">
      <c r="A20" s="22"/>
      <c r="B20" s="928"/>
      <c r="C20" s="929"/>
      <c r="D20" s="929"/>
      <c r="E20" s="929"/>
      <c r="F20" s="929"/>
      <c r="G20" s="929"/>
      <c r="H20" s="929"/>
      <c r="I20" s="929"/>
      <c r="J20" s="929"/>
      <c r="K20" s="983"/>
      <c r="L20" s="984"/>
      <c r="M20" s="984"/>
      <c r="N20" s="985"/>
      <c r="O20" s="912"/>
      <c r="P20" s="937"/>
      <c r="Q20" s="988"/>
      <c r="R20" s="403" t="s">
        <v>51</v>
      </c>
      <c r="S20" s="404" t="s">
        <v>52</v>
      </c>
      <c r="T20" s="405" t="s">
        <v>53</v>
      </c>
      <c r="U20" s="23"/>
      <c r="V20" s="23"/>
      <c r="W20" s="23"/>
      <c r="X20" s="742"/>
      <c r="Y20" s="1083" t="s">
        <v>2200</v>
      </c>
      <c r="Z20" s="1080"/>
      <c r="AA20" s="1080"/>
      <c r="AB20" s="931">
        <v>139</v>
      </c>
      <c r="AC20" s="1080"/>
      <c r="AD20" s="953" t="s">
        <v>102</v>
      </c>
      <c r="AE20" s="953"/>
      <c r="AF20" s="953"/>
      <c r="AG20" s="953">
        <v>301</v>
      </c>
      <c r="AH20" s="953"/>
      <c r="AI20" s="953">
        <v>80</v>
      </c>
      <c r="AJ20" s="953"/>
      <c r="AK20" s="210"/>
      <c r="AL20" s="211"/>
      <c r="AM20" s="244">
        <f t="shared" si="0"/>
        <v>0</v>
      </c>
      <c r="AN20" s="210"/>
      <c r="AO20" s="213"/>
      <c r="AP20" s="245">
        <f t="shared" si="1"/>
        <v>0</v>
      </c>
      <c r="AQ20" s="24"/>
      <c r="AS20" s="483"/>
      <c r="AT20" s="483"/>
      <c r="AU20" s="484"/>
      <c r="AW20" s="483">
        <f t="shared" si="2"/>
        <v>0</v>
      </c>
      <c r="AX20" s="483">
        <f t="shared" si="3"/>
        <v>0</v>
      </c>
      <c r="AY20" s="484" t="str">
        <f t="shared" si="4"/>
        <v>○</v>
      </c>
    </row>
    <row r="21" spans="1:51" ht="15.95" customHeight="1">
      <c r="A21" s="22"/>
      <c r="B21" s="997"/>
      <c r="C21" s="998"/>
      <c r="D21" s="998"/>
      <c r="E21" s="998"/>
      <c r="F21" s="998"/>
      <c r="G21" s="998"/>
      <c r="H21" s="998"/>
      <c r="I21" s="998"/>
      <c r="J21" s="998"/>
      <c r="K21" s="991"/>
      <c r="L21" s="992"/>
      <c r="M21" s="992"/>
      <c r="N21" s="993"/>
      <c r="O21" s="223"/>
      <c r="P21" s="224"/>
      <c r="Q21" s="327">
        <f>SUM(O21:P21)</f>
        <v>0</v>
      </c>
      <c r="R21" s="436"/>
      <c r="S21" s="433"/>
      <c r="T21" s="214">
        <f>SUM(R21:S21)</f>
        <v>0</v>
      </c>
      <c r="U21" s="23"/>
      <c r="V21" s="23"/>
      <c r="W21" s="23"/>
      <c r="X21" s="742"/>
      <c r="Y21" s="1080"/>
      <c r="Z21" s="1080"/>
      <c r="AA21" s="1080"/>
      <c r="AB21" s="1080"/>
      <c r="AC21" s="1080"/>
      <c r="AD21" s="917" t="s">
        <v>121</v>
      </c>
      <c r="AE21" s="917"/>
      <c r="AF21" s="917"/>
      <c r="AG21" s="917">
        <v>326</v>
      </c>
      <c r="AH21" s="917"/>
      <c r="AI21" s="917">
        <v>40</v>
      </c>
      <c r="AJ21" s="917"/>
      <c r="AK21" s="215"/>
      <c r="AL21" s="216"/>
      <c r="AM21" s="246">
        <f t="shared" si="0"/>
        <v>0</v>
      </c>
      <c r="AN21" s="215"/>
      <c r="AO21" s="218"/>
      <c r="AP21" s="247">
        <f t="shared" si="1"/>
        <v>0</v>
      </c>
      <c r="AQ21" s="24"/>
      <c r="AS21" s="483">
        <f>O21-R21</f>
        <v>0</v>
      </c>
      <c r="AT21" s="483">
        <f t="shared" ref="AT21:AT65" si="5">P21-S21</f>
        <v>0</v>
      </c>
      <c r="AU21" s="484" t="str">
        <f t="shared" ref="AU21:AU65" si="6">IF(AS21&lt;0,"×",IF(AT21&lt;0,"×","○"))</f>
        <v>○</v>
      </c>
      <c r="AW21" s="483">
        <f t="shared" si="2"/>
        <v>0</v>
      </c>
      <c r="AX21" s="483">
        <f t="shared" si="3"/>
        <v>0</v>
      </c>
      <c r="AY21" s="484" t="str">
        <f t="shared" si="4"/>
        <v>○</v>
      </c>
    </row>
    <row r="22" spans="1:51" ht="15.95" customHeight="1">
      <c r="A22" s="22"/>
      <c r="B22" s="949"/>
      <c r="C22" s="950"/>
      <c r="D22" s="950"/>
      <c r="E22" s="950"/>
      <c r="F22" s="950"/>
      <c r="G22" s="950"/>
      <c r="H22" s="950"/>
      <c r="I22" s="950"/>
      <c r="J22" s="950"/>
      <c r="K22" s="994"/>
      <c r="L22" s="995"/>
      <c r="M22" s="995"/>
      <c r="N22" s="996"/>
      <c r="O22" s="215"/>
      <c r="P22" s="216"/>
      <c r="Q22" s="331">
        <f t="shared" ref="Q22:Q24" si="7">SUM(O22:P22)</f>
        <v>0</v>
      </c>
      <c r="R22" s="437"/>
      <c r="S22" s="434"/>
      <c r="T22" s="219">
        <f t="shared" ref="T22:T24" si="8">SUM(R22:S22)</f>
        <v>0</v>
      </c>
      <c r="U22" s="23"/>
      <c r="V22" s="23"/>
      <c r="W22" s="23"/>
      <c r="X22" s="742"/>
      <c r="Y22" s="1080"/>
      <c r="Z22" s="1080"/>
      <c r="AA22" s="1080"/>
      <c r="AB22" s="1080"/>
      <c r="AC22" s="1080"/>
      <c r="AD22" s="917" t="s">
        <v>75</v>
      </c>
      <c r="AE22" s="917"/>
      <c r="AF22" s="917"/>
      <c r="AG22" s="917">
        <v>305</v>
      </c>
      <c r="AH22" s="917"/>
      <c r="AI22" s="917">
        <v>80</v>
      </c>
      <c r="AJ22" s="917"/>
      <c r="AK22" s="215"/>
      <c r="AL22" s="216"/>
      <c r="AM22" s="246">
        <f t="shared" si="0"/>
        <v>0</v>
      </c>
      <c r="AN22" s="215"/>
      <c r="AO22" s="218"/>
      <c r="AP22" s="247">
        <f t="shared" si="1"/>
        <v>0</v>
      </c>
      <c r="AQ22" s="24"/>
      <c r="AS22" s="483">
        <f t="shared" ref="AS22:AS65" si="9">O22-R22</f>
        <v>0</v>
      </c>
      <c r="AT22" s="483">
        <f t="shared" si="5"/>
        <v>0</v>
      </c>
      <c r="AU22" s="484" t="str">
        <f t="shared" si="6"/>
        <v>○</v>
      </c>
      <c r="AW22" s="483">
        <f t="shared" si="2"/>
        <v>0</v>
      </c>
      <c r="AX22" s="483">
        <f t="shared" si="3"/>
        <v>0</v>
      </c>
      <c r="AY22" s="484" t="str">
        <f t="shared" si="4"/>
        <v>○</v>
      </c>
    </row>
    <row r="23" spans="1:51" ht="15.95" customHeight="1">
      <c r="A23" s="22"/>
      <c r="B23" s="949"/>
      <c r="C23" s="950"/>
      <c r="D23" s="950"/>
      <c r="E23" s="950"/>
      <c r="F23" s="950"/>
      <c r="G23" s="950"/>
      <c r="H23" s="950"/>
      <c r="I23" s="950"/>
      <c r="J23" s="950"/>
      <c r="K23" s="994"/>
      <c r="L23" s="995"/>
      <c r="M23" s="995"/>
      <c r="N23" s="996"/>
      <c r="O23" s="215"/>
      <c r="P23" s="216"/>
      <c r="Q23" s="331">
        <f t="shared" si="7"/>
        <v>0</v>
      </c>
      <c r="R23" s="437"/>
      <c r="S23" s="434"/>
      <c r="T23" s="219">
        <f t="shared" si="8"/>
        <v>0</v>
      </c>
      <c r="U23" s="23"/>
      <c r="V23" s="23"/>
      <c r="W23" s="23"/>
      <c r="X23" s="742"/>
      <c r="Y23" s="1080"/>
      <c r="Z23" s="1080"/>
      <c r="AA23" s="1080"/>
      <c r="AB23" s="1080"/>
      <c r="AC23" s="1080"/>
      <c r="AD23" s="917" t="s">
        <v>103</v>
      </c>
      <c r="AE23" s="917"/>
      <c r="AF23" s="917"/>
      <c r="AG23" s="917">
        <v>307</v>
      </c>
      <c r="AH23" s="917"/>
      <c r="AI23" s="917">
        <v>40</v>
      </c>
      <c r="AJ23" s="917"/>
      <c r="AK23" s="215"/>
      <c r="AL23" s="216"/>
      <c r="AM23" s="246">
        <f t="shared" si="0"/>
        <v>0</v>
      </c>
      <c r="AN23" s="215"/>
      <c r="AO23" s="218"/>
      <c r="AP23" s="247">
        <f t="shared" si="1"/>
        <v>0</v>
      </c>
      <c r="AQ23" s="24"/>
      <c r="AS23" s="483">
        <f t="shared" si="9"/>
        <v>0</v>
      </c>
      <c r="AT23" s="483">
        <f t="shared" si="5"/>
        <v>0</v>
      </c>
      <c r="AU23" s="484" t="str">
        <f t="shared" si="6"/>
        <v>○</v>
      </c>
      <c r="AW23" s="483">
        <f t="shared" si="2"/>
        <v>0</v>
      </c>
      <c r="AX23" s="483">
        <f t="shared" si="3"/>
        <v>0</v>
      </c>
      <c r="AY23" s="484" t="str">
        <f t="shared" si="4"/>
        <v>○</v>
      </c>
    </row>
    <row r="24" spans="1:51" ht="15.95" customHeight="1">
      <c r="A24" s="22"/>
      <c r="B24" s="951"/>
      <c r="C24" s="952"/>
      <c r="D24" s="952"/>
      <c r="E24" s="952"/>
      <c r="F24" s="952"/>
      <c r="G24" s="952"/>
      <c r="H24" s="952"/>
      <c r="I24" s="952"/>
      <c r="J24" s="952"/>
      <c r="K24" s="1099"/>
      <c r="L24" s="1100"/>
      <c r="M24" s="1100"/>
      <c r="N24" s="1101"/>
      <c r="O24" s="200"/>
      <c r="P24" s="201"/>
      <c r="Q24" s="329">
        <f t="shared" si="7"/>
        <v>0</v>
      </c>
      <c r="R24" s="438"/>
      <c r="S24" s="435"/>
      <c r="T24" s="220">
        <f t="shared" si="8"/>
        <v>0</v>
      </c>
      <c r="U24" s="23"/>
      <c r="V24" s="23"/>
      <c r="W24" s="23"/>
      <c r="X24" s="742"/>
      <c r="Y24" s="1080"/>
      <c r="Z24" s="1080"/>
      <c r="AA24" s="1080"/>
      <c r="AB24" s="1080"/>
      <c r="AC24" s="1080"/>
      <c r="AD24" s="917" t="s">
        <v>219</v>
      </c>
      <c r="AE24" s="917"/>
      <c r="AF24" s="917"/>
      <c r="AG24" s="917">
        <v>313</v>
      </c>
      <c r="AH24" s="917"/>
      <c r="AI24" s="917">
        <v>40</v>
      </c>
      <c r="AJ24" s="917"/>
      <c r="AK24" s="215"/>
      <c r="AL24" s="216"/>
      <c r="AM24" s="246">
        <f t="shared" si="0"/>
        <v>0</v>
      </c>
      <c r="AN24" s="215"/>
      <c r="AO24" s="218"/>
      <c r="AP24" s="247">
        <f t="shared" si="1"/>
        <v>0</v>
      </c>
      <c r="AQ24" s="24"/>
      <c r="AS24" s="483">
        <f t="shared" si="9"/>
        <v>0</v>
      </c>
      <c r="AT24" s="483">
        <f t="shared" si="5"/>
        <v>0</v>
      </c>
      <c r="AU24" s="484" t="str">
        <f t="shared" si="6"/>
        <v>○</v>
      </c>
      <c r="AW24" s="483">
        <f t="shared" si="2"/>
        <v>0</v>
      </c>
      <c r="AX24" s="483">
        <f t="shared" si="3"/>
        <v>0</v>
      </c>
      <c r="AY24" s="484" t="str">
        <f t="shared" si="4"/>
        <v>○</v>
      </c>
    </row>
    <row r="25" spans="1:51" ht="15.95" customHeight="1">
      <c r="A25" s="22"/>
      <c r="B25" s="23"/>
      <c r="C25" s="23"/>
      <c r="D25" s="23"/>
      <c r="E25" s="23"/>
      <c r="F25" s="23"/>
      <c r="G25" s="23"/>
      <c r="H25" s="23"/>
      <c r="I25" s="23"/>
      <c r="J25" s="23"/>
      <c r="K25" s="23"/>
      <c r="L25" s="23"/>
      <c r="M25" s="23"/>
      <c r="N25" s="23"/>
      <c r="O25" s="23"/>
      <c r="P25" s="23"/>
      <c r="Q25" s="23"/>
      <c r="R25" s="23"/>
      <c r="S25" s="23"/>
      <c r="T25" s="23"/>
      <c r="U25" s="23"/>
      <c r="V25" s="23"/>
      <c r="W25" s="23"/>
      <c r="X25" s="742"/>
      <c r="Y25" s="1080"/>
      <c r="Z25" s="1080"/>
      <c r="AA25" s="1080"/>
      <c r="AB25" s="1080"/>
      <c r="AC25" s="1080"/>
      <c r="AD25" s="1098" t="s">
        <v>105</v>
      </c>
      <c r="AE25" s="1098"/>
      <c r="AF25" s="1098"/>
      <c r="AG25" s="932">
        <v>318</v>
      </c>
      <c r="AH25" s="932"/>
      <c r="AI25" s="932">
        <v>40</v>
      </c>
      <c r="AJ25" s="932"/>
      <c r="AK25" s="227"/>
      <c r="AL25" s="228"/>
      <c r="AM25" s="242">
        <f t="shared" si="0"/>
        <v>0</v>
      </c>
      <c r="AN25" s="227"/>
      <c r="AO25" s="229"/>
      <c r="AP25" s="243">
        <f t="shared" si="1"/>
        <v>0</v>
      </c>
      <c r="AQ25" s="24"/>
      <c r="AS25" s="483"/>
      <c r="AT25" s="483"/>
      <c r="AU25" s="484"/>
      <c r="AW25" s="483">
        <f t="shared" si="2"/>
        <v>0</v>
      </c>
      <c r="AX25" s="483">
        <f t="shared" si="3"/>
        <v>0</v>
      </c>
      <c r="AY25" s="484" t="str">
        <f t="shared" si="4"/>
        <v>○</v>
      </c>
    </row>
    <row r="26" spans="1:51" ht="15.95" customHeight="1">
      <c r="A26" s="22"/>
      <c r="B26" s="28"/>
      <c r="D26" s="23"/>
      <c r="E26" s="23"/>
      <c r="F26" s="23"/>
      <c r="G26" s="23"/>
      <c r="H26" s="23"/>
      <c r="I26" s="23"/>
      <c r="J26" s="23"/>
      <c r="K26" s="23"/>
      <c r="L26" s="23"/>
      <c r="M26" s="23"/>
      <c r="N26" s="23"/>
      <c r="O26" s="23"/>
      <c r="P26" s="23"/>
      <c r="Q26" s="23"/>
      <c r="R26" s="23"/>
      <c r="S26" s="23"/>
      <c r="T26" s="23"/>
      <c r="U26" s="23"/>
      <c r="V26" s="23"/>
      <c r="W26" s="23"/>
      <c r="X26" s="742"/>
      <c r="Y26" s="880" t="s">
        <v>106</v>
      </c>
      <c r="Z26" s="1013"/>
      <c r="AA26" s="907"/>
      <c r="AB26" s="880">
        <v>200</v>
      </c>
      <c r="AC26" s="907"/>
      <c r="AD26" s="953" t="s">
        <v>77</v>
      </c>
      <c r="AE26" s="954"/>
      <c r="AF26" s="954"/>
      <c r="AG26" s="953">
        <v>309</v>
      </c>
      <c r="AH26" s="953"/>
      <c r="AI26" s="884">
        <v>30</v>
      </c>
      <c r="AJ26" s="1076"/>
      <c r="AK26" s="210"/>
      <c r="AL26" s="211"/>
      <c r="AM26" s="248">
        <f t="shared" si="0"/>
        <v>0</v>
      </c>
      <c r="AN26" s="210"/>
      <c r="AO26" s="213"/>
      <c r="AP26" s="245">
        <f t="shared" si="1"/>
        <v>0</v>
      </c>
      <c r="AQ26" s="24"/>
      <c r="AS26" s="483"/>
      <c r="AT26" s="483"/>
      <c r="AU26" s="484"/>
      <c r="AW26" s="483">
        <f t="shared" si="2"/>
        <v>0</v>
      </c>
      <c r="AX26" s="483">
        <f t="shared" si="3"/>
        <v>0</v>
      </c>
      <c r="AY26" s="484" t="str">
        <f t="shared" si="4"/>
        <v>○</v>
      </c>
    </row>
    <row r="27" spans="1:51" ht="15.95" customHeight="1">
      <c r="A27" s="22"/>
      <c r="B27" s="168" t="s">
        <v>945</v>
      </c>
      <c r="D27" s="61"/>
      <c r="E27" s="61"/>
      <c r="F27" s="61"/>
      <c r="G27" s="61"/>
      <c r="H27" s="61"/>
      <c r="I27" s="61"/>
      <c r="J27" s="61"/>
      <c r="K27" s="61"/>
      <c r="L27" s="61"/>
      <c r="M27" s="61"/>
      <c r="N27" s="61"/>
      <c r="O27" s="966"/>
      <c r="P27" s="966"/>
      <c r="Q27" s="966"/>
      <c r="R27" s="987"/>
      <c r="S27" s="987"/>
      <c r="T27" s="987"/>
      <c r="U27" s="23"/>
      <c r="V27" s="23"/>
      <c r="W27" s="23"/>
      <c r="X27" s="742"/>
      <c r="Y27" s="1014"/>
      <c r="Z27" s="1015"/>
      <c r="AA27" s="1016"/>
      <c r="AB27" s="1014"/>
      <c r="AC27" s="1016"/>
      <c r="AD27" s="917" t="s">
        <v>82</v>
      </c>
      <c r="AE27" s="918"/>
      <c r="AF27" s="918"/>
      <c r="AG27" s="917">
        <v>311</v>
      </c>
      <c r="AH27" s="917"/>
      <c r="AI27" s="888">
        <v>30</v>
      </c>
      <c r="AJ27" s="889"/>
      <c r="AK27" s="215"/>
      <c r="AL27" s="216"/>
      <c r="AM27" s="217">
        <f t="shared" si="0"/>
        <v>0</v>
      </c>
      <c r="AN27" s="215"/>
      <c r="AO27" s="218"/>
      <c r="AP27" s="219">
        <f t="shared" si="1"/>
        <v>0</v>
      </c>
      <c r="AQ27" s="24"/>
      <c r="AS27" s="483"/>
      <c r="AT27" s="483"/>
      <c r="AU27" s="484"/>
      <c r="AW27" s="483">
        <f t="shared" si="2"/>
        <v>0</v>
      </c>
      <c r="AX27" s="483">
        <f t="shared" si="3"/>
        <v>0</v>
      </c>
      <c r="AY27" s="484" t="str">
        <f t="shared" si="4"/>
        <v>○</v>
      </c>
    </row>
    <row r="28" spans="1:51" ht="15.95" customHeight="1">
      <c r="A28" s="22"/>
      <c r="B28" s="961" t="s">
        <v>67</v>
      </c>
      <c r="C28" s="908" t="s">
        <v>906</v>
      </c>
      <c r="D28" s="964"/>
      <c r="E28" s="909"/>
      <c r="F28" s="908" t="s">
        <v>905</v>
      </c>
      <c r="G28" s="909"/>
      <c r="H28" s="908" t="s">
        <v>69</v>
      </c>
      <c r="I28" s="964"/>
      <c r="J28" s="909"/>
      <c r="K28" s="908" t="s">
        <v>905</v>
      </c>
      <c r="L28" s="909"/>
      <c r="M28" s="908" t="s">
        <v>71</v>
      </c>
      <c r="N28" s="909"/>
      <c r="O28" s="914" t="s">
        <v>72</v>
      </c>
      <c r="P28" s="915"/>
      <c r="Q28" s="933" t="s">
        <v>53</v>
      </c>
      <c r="R28" s="989"/>
      <c r="S28" s="989"/>
      <c r="T28" s="990"/>
      <c r="U28" s="23"/>
      <c r="V28" s="23"/>
      <c r="W28" s="23"/>
      <c r="X28" s="742"/>
      <c r="Y28" s="1014"/>
      <c r="Z28" s="1015"/>
      <c r="AA28" s="1016"/>
      <c r="AB28" s="1014"/>
      <c r="AC28" s="1016"/>
      <c r="AD28" s="917" t="s">
        <v>102</v>
      </c>
      <c r="AE28" s="917"/>
      <c r="AF28" s="917"/>
      <c r="AG28" s="917">
        <v>301</v>
      </c>
      <c r="AH28" s="917"/>
      <c r="AI28" s="888">
        <v>60</v>
      </c>
      <c r="AJ28" s="916"/>
      <c r="AK28" s="249"/>
      <c r="AL28" s="250"/>
      <c r="AM28" s="251">
        <f t="shared" si="0"/>
        <v>0</v>
      </c>
      <c r="AN28" s="249"/>
      <c r="AO28" s="252"/>
      <c r="AP28" s="253">
        <f t="shared" si="1"/>
        <v>0</v>
      </c>
      <c r="AQ28" s="24"/>
      <c r="AS28" s="483"/>
      <c r="AT28" s="483"/>
      <c r="AU28" s="484"/>
      <c r="AW28" s="483">
        <f t="shared" si="2"/>
        <v>0</v>
      </c>
      <c r="AX28" s="483">
        <f t="shared" si="3"/>
        <v>0</v>
      </c>
      <c r="AY28" s="484" t="str">
        <f t="shared" si="4"/>
        <v>○</v>
      </c>
    </row>
    <row r="29" spans="1:51" ht="15.95" customHeight="1">
      <c r="A29" s="22"/>
      <c r="B29" s="962"/>
      <c r="C29" s="910"/>
      <c r="D29" s="965"/>
      <c r="E29" s="911"/>
      <c r="F29" s="910"/>
      <c r="G29" s="911"/>
      <c r="H29" s="910"/>
      <c r="I29" s="965"/>
      <c r="J29" s="911"/>
      <c r="K29" s="910"/>
      <c r="L29" s="911"/>
      <c r="M29" s="910"/>
      <c r="N29" s="911"/>
      <c r="O29" s="908" t="s">
        <v>51</v>
      </c>
      <c r="P29" s="936" t="s">
        <v>52</v>
      </c>
      <c r="Q29" s="934"/>
      <c r="R29" s="999" t="s">
        <v>2222</v>
      </c>
      <c r="S29" s="1000"/>
      <c r="T29" s="1001"/>
      <c r="U29" s="23"/>
      <c r="V29" s="23"/>
      <c r="W29" s="23"/>
      <c r="X29" s="742"/>
      <c r="Y29" s="1014"/>
      <c r="Z29" s="1015"/>
      <c r="AA29" s="1016"/>
      <c r="AB29" s="1014"/>
      <c r="AC29" s="1016"/>
      <c r="AD29" s="945" t="s">
        <v>75</v>
      </c>
      <c r="AE29" s="945"/>
      <c r="AF29" s="945"/>
      <c r="AG29" s="945">
        <v>305</v>
      </c>
      <c r="AH29" s="945"/>
      <c r="AI29" s="878">
        <v>40</v>
      </c>
      <c r="AJ29" s="921"/>
      <c r="AK29" s="541"/>
      <c r="AL29" s="538"/>
      <c r="AM29" s="285">
        <f>AK29+AL29</f>
        <v>0</v>
      </c>
      <c r="AN29" s="541"/>
      <c r="AO29" s="252"/>
      <c r="AP29" s="540">
        <f t="shared" si="1"/>
        <v>0</v>
      </c>
      <c r="AQ29" s="24"/>
      <c r="AS29" s="483"/>
      <c r="AT29" s="483"/>
      <c r="AU29" s="484"/>
      <c r="AW29" s="483">
        <f>AK29-AN29</f>
        <v>0</v>
      </c>
      <c r="AX29" s="483">
        <f t="shared" si="3"/>
        <v>0</v>
      </c>
      <c r="AY29" s="484" t="str">
        <f t="shared" si="4"/>
        <v>○</v>
      </c>
    </row>
    <row r="30" spans="1:51" ht="15.95" customHeight="1">
      <c r="A30" s="22"/>
      <c r="B30" s="963"/>
      <c r="C30" s="912"/>
      <c r="D30" s="966"/>
      <c r="E30" s="913"/>
      <c r="F30" s="912"/>
      <c r="G30" s="913"/>
      <c r="H30" s="912"/>
      <c r="I30" s="966"/>
      <c r="J30" s="913"/>
      <c r="K30" s="912"/>
      <c r="L30" s="913"/>
      <c r="M30" s="912"/>
      <c r="N30" s="913"/>
      <c r="O30" s="912"/>
      <c r="P30" s="937"/>
      <c r="Q30" s="935"/>
      <c r="R30" s="406" t="s">
        <v>51</v>
      </c>
      <c r="S30" s="404" t="s">
        <v>52</v>
      </c>
      <c r="T30" s="407" t="s">
        <v>53</v>
      </c>
      <c r="U30" s="23"/>
      <c r="V30" s="23"/>
      <c r="W30" s="23"/>
      <c r="X30" s="743"/>
      <c r="Y30" s="893"/>
      <c r="Z30" s="896"/>
      <c r="AA30" s="894"/>
      <c r="AB30" s="893"/>
      <c r="AC30" s="894"/>
      <c r="AD30" s="948" t="s">
        <v>2461</v>
      </c>
      <c r="AE30" s="948"/>
      <c r="AF30" s="948"/>
      <c r="AG30" s="948">
        <v>404</v>
      </c>
      <c r="AH30" s="948"/>
      <c r="AI30" s="922">
        <v>40</v>
      </c>
      <c r="AJ30" s="922"/>
      <c r="AK30" s="200"/>
      <c r="AL30" s="201"/>
      <c r="AM30" s="285">
        <f>AK30+AL30</f>
        <v>0</v>
      </c>
      <c r="AN30" s="200"/>
      <c r="AO30" s="203"/>
      <c r="AP30" s="540">
        <f t="shared" si="1"/>
        <v>0</v>
      </c>
      <c r="AQ30" s="24"/>
      <c r="AS30" s="483"/>
      <c r="AT30" s="483"/>
      <c r="AU30" s="484"/>
      <c r="AW30" s="636">
        <f t="shared" ref="AW30" si="10">AK30-AN30</f>
        <v>0</v>
      </c>
      <c r="AX30" s="636">
        <f t="shared" ref="AX30" si="11">AL30-AO30</f>
        <v>0</v>
      </c>
      <c r="AY30" s="637" t="str">
        <f t="shared" ref="AY30" si="12">IF(AW30&lt;0,"×",IF(AX30&lt;0,"×","○"))</f>
        <v>○</v>
      </c>
    </row>
    <row r="31" spans="1:51" ht="15.95" customHeight="1" thickBot="1">
      <c r="A31" s="22"/>
      <c r="B31" s="742" t="s">
        <v>904</v>
      </c>
      <c r="C31" s="943" t="s">
        <v>903</v>
      </c>
      <c r="D31" s="987"/>
      <c r="E31" s="944"/>
      <c r="F31" s="943">
        <v>101</v>
      </c>
      <c r="G31" s="944"/>
      <c r="H31" s="968" t="s">
        <v>73</v>
      </c>
      <c r="I31" s="969"/>
      <c r="J31" s="970"/>
      <c r="K31" s="1036">
        <v>110</v>
      </c>
      <c r="L31" s="1037"/>
      <c r="M31" s="1019">
        <v>240</v>
      </c>
      <c r="N31" s="1020"/>
      <c r="O31" s="195"/>
      <c r="P31" s="196"/>
      <c r="Q31" s="197">
        <f>+O31+P31</f>
        <v>0</v>
      </c>
      <c r="R31" s="195"/>
      <c r="S31" s="198"/>
      <c r="T31" s="199">
        <f>+R31+S31</f>
        <v>0</v>
      </c>
      <c r="U31" s="23"/>
      <c r="V31" s="23"/>
      <c r="W31" s="23"/>
      <c r="X31" s="1029" t="s">
        <v>928</v>
      </c>
      <c r="Y31" s="1030"/>
      <c r="Z31" s="1030"/>
      <c r="AA31" s="1030"/>
      <c r="AB31" s="1030"/>
      <c r="AC31" s="1030"/>
      <c r="AD31" s="1030"/>
      <c r="AE31" s="1030"/>
      <c r="AF31" s="1030"/>
      <c r="AG31" s="1088"/>
      <c r="AH31" s="1089"/>
      <c r="AI31" s="927">
        <f>SUM(AI11:AJ30,M55:N67)</f>
        <v>3240</v>
      </c>
      <c r="AJ31" s="927"/>
      <c r="AK31" s="254">
        <f>SUM(O55:O67,AK11:AK30)</f>
        <v>0</v>
      </c>
      <c r="AL31" s="255">
        <f>SUM(AL11:AL30,P55:P67)</f>
        <v>0</v>
      </c>
      <c r="AM31" s="256">
        <f>AK31+AL31</f>
        <v>0</v>
      </c>
      <c r="AN31" s="254">
        <f>SUM(R55:R67,AN11:AN30)</f>
        <v>0</v>
      </c>
      <c r="AO31" s="257">
        <f>SUM(AO11:AO30,S55:S67)</f>
        <v>0</v>
      </c>
      <c r="AP31" s="258">
        <f t="shared" ref="AP31:AP58" si="13">AN31+AO31</f>
        <v>0</v>
      </c>
      <c r="AQ31" s="24"/>
      <c r="AS31" s="483">
        <f>O31-R31</f>
        <v>0</v>
      </c>
      <c r="AT31" s="483">
        <f t="shared" si="5"/>
        <v>0</v>
      </c>
      <c r="AU31" s="484" t="str">
        <f t="shared" si="6"/>
        <v>○</v>
      </c>
      <c r="AW31" s="483"/>
      <c r="AX31" s="483"/>
      <c r="AY31" s="484"/>
    </row>
    <row r="32" spans="1:51" ht="15.95" customHeight="1" thickTop="1">
      <c r="A32" s="22"/>
      <c r="B32" s="742"/>
      <c r="C32" s="928"/>
      <c r="D32" s="929"/>
      <c r="E32" s="930"/>
      <c r="F32" s="928"/>
      <c r="G32" s="930"/>
      <c r="H32" s="1039" t="s">
        <v>74</v>
      </c>
      <c r="I32" s="1040"/>
      <c r="J32" s="1041"/>
      <c r="K32" s="1044">
        <v>701</v>
      </c>
      <c r="L32" s="1045"/>
      <c r="M32" s="1039">
        <v>40</v>
      </c>
      <c r="N32" s="1041"/>
      <c r="O32" s="200"/>
      <c r="P32" s="201"/>
      <c r="Q32" s="202">
        <f t="shared" ref="Q32:Q45" si="14">+O32+P32</f>
        <v>0</v>
      </c>
      <c r="R32" s="200"/>
      <c r="S32" s="203"/>
      <c r="T32" s="204">
        <f t="shared" ref="T32:T45" si="15">+R32+S32</f>
        <v>0</v>
      </c>
      <c r="U32" s="23"/>
      <c r="V32" s="23"/>
      <c r="W32" s="23"/>
      <c r="X32" s="742" t="s">
        <v>123</v>
      </c>
      <c r="Y32" s="946" t="s">
        <v>620</v>
      </c>
      <c r="Z32" s="946"/>
      <c r="AA32" s="946"/>
      <c r="AB32" s="946">
        <v>151</v>
      </c>
      <c r="AC32" s="946"/>
      <c r="AD32" s="946" t="s">
        <v>73</v>
      </c>
      <c r="AE32" s="946"/>
      <c r="AF32" s="946"/>
      <c r="AG32" s="946">
        <v>110</v>
      </c>
      <c r="AH32" s="946"/>
      <c r="AI32" s="932">
        <v>320</v>
      </c>
      <c r="AJ32" s="932"/>
      <c r="AK32" s="227"/>
      <c r="AL32" s="228"/>
      <c r="AM32" s="242">
        <f t="shared" ref="AM32:AM58" si="16">AK32+AL32</f>
        <v>0</v>
      </c>
      <c r="AN32" s="227"/>
      <c r="AO32" s="229"/>
      <c r="AP32" s="243">
        <f t="shared" si="13"/>
        <v>0</v>
      </c>
      <c r="AQ32" s="24"/>
      <c r="AS32" s="483">
        <f t="shared" si="9"/>
        <v>0</v>
      </c>
      <c r="AT32" s="483">
        <f t="shared" si="5"/>
        <v>0</v>
      </c>
      <c r="AU32" s="484" t="str">
        <f t="shared" si="6"/>
        <v>○</v>
      </c>
      <c r="AW32" s="483">
        <f>AK32-AN32</f>
        <v>0</v>
      </c>
      <c r="AX32" s="483">
        <f t="shared" si="3"/>
        <v>0</v>
      </c>
      <c r="AY32" s="484" t="str">
        <f t="shared" si="4"/>
        <v>○</v>
      </c>
    </row>
    <row r="33" spans="1:51" ht="15.95" customHeight="1">
      <c r="A33" s="22"/>
      <c r="B33" s="742"/>
      <c r="C33" s="938" t="s">
        <v>2488</v>
      </c>
      <c r="D33" s="938"/>
      <c r="E33" s="938"/>
      <c r="F33" s="938">
        <v>103</v>
      </c>
      <c r="G33" s="938"/>
      <c r="H33" s="938" t="s">
        <v>73</v>
      </c>
      <c r="I33" s="938"/>
      <c r="J33" s="938"/>
      <c r="K33" s="938">
        <v>110</v>
      </c>
      <c r="L33" s="938"/>
      <c r="M33" s="938">
        <v>40</v>
      </c>
      <c r="N33" s="938"/>
      <c r="O33" s="205"/>
      <c r="P33" s="206"/>
      <c r="Q33" s="207">
        <f t="shared" si="14"/>
        <v>0</v>
      </c>
      <c r="R33" s="205"/>
      <c r="S33" s="208"/>
      <c r="T33" s="209">
        <f t="shared" si="15"/>
        <v>0</v>
      </c>
      <c r="U33" s="23"/>
      <c r="V33" s="23"/>
      <c r="W33" s="23"/>
      <c r="X33" s="742"/>
      <c r="Y33" s="941" t="s">
        <v>621</v>
      </c>
      <c r="Z33" s="986"/>
      <c r="AA33" s="942"/>
      <c r="AB33" s="941">
        <v>152</v>
      </c>
      <c r="AC33" s="942"/>
      <c r="AD33" s="940" t="s">
        <v>73</v>
      </c>
      <c r="AE33" s="940"/>
      <c r="AF33" s="940"/>
      <c r="AG33" s="919">
        <v>110</v>
      </c>
      <c r="AH33" s="920"/>
      <c r="AI33" s="1017">
        <v>240</v>
      </c>
      <c r="AJ33" s="1018"/>
      <c r="AK33" s="223"/>
      <c r="AL33" s="224"/>
      <c r="AM33" s="240">
        <f t="shared" si="16"/>
        <v>0</v>
      </c>
      <c r="AN33" s="223"/>
      <c r="AO33" s="225"/>
      <c r="AP33" s="241">
        <f t="shared" si="13"/>
        <v>0</v>
      </c>
      <c r="AQ33" s="24"/>
      <c r="AS33" s="483">
        <f t="shared" si="9"/>
        <v>0</v>
      </c>
      <c r="AT33" s="483">
        <f t="shared" si="5"/>
        <v>0</v>
      </c>
      <c r="AU33" s="484" t="str">
        <f t="shared" si="6"/>
        <v>○</v>
      </c>
      <c r="AW33" s="483">
        <f t="shared" si="2"/>
        <v>0</v>
      </c>
      <c r="AX33" s="483">
        <f t="shared" si="3"/>
        <v>0</v>
      </c>
      <c r="AY33" s="484" t="str">
        <f t="shared" si="4"/>
        <v>○</v>
      </c>
    </row>
    <row r="34" spans="1:51" ht="15.95" customHeight="1">
      <c r="A34" s="22"/>
      <c r="B34" s="742"/>
      <c r="C34" s="880" t="s">
        <v>79</v>
      </c>
      <c r="D34" s="902"/>
      <c r="E34" s="881"/>
      <c r="F34" s="880">
        <v>104</v>
      </c>
      <c r="G34" s="881"/>
      <c r="H34" s="971" t="s">
        <v>102</v>
      </c>
      <c r="I34" s="972"/>
      <c r="J34" s="973"/>
      <c r="K34" s="942">
        <v>301</v>
      </c>
      <c r="L34" s="1042"/>
      <c r="M34" s="1010">
        <v>80</v>
      </c>
      <c r="N34" s="1010"/>
      <c r="O34" s="210"/>
      <c r="P34" s="211"/>
      <c r="Q34" s="212">
        <f t="shared" si="14"/>
        <v>0</v>
      </c>
      <c r="R34" s="210"/>
      <c r="S34" s="213"/>
      <c r="T34" s="214">
        <f t="shared" si="15"/>
        <v>0</v>
      </c>
      <c r="U34" s="23"/>
      <c r="V34" s="23"/>
      <c r="W34" s="23"/>
      <c r="X34" s="742"/>
      <c r="Y34" s="928"/>
      <c r="Z34" s="929"/>
      <c r="AA34" s="930"/>
      <c r="AB34" s="928"/>
      <c r="AC34" s="930"/>
      <c r="AD34" s="928" t="s">
        <v>98</v>
      </c>
      <c r="AE34" s="929"/>
      <c r="AF34" s="930"/>
      <c r="AG34" s="946">
        <v>801</v>
      </c>
      <c r="AH34" s="946"/>
      <c r="AI34" s="932">
        <v>80</v>
      </c>
      <c r="AJ34" s="932"/>
      <c r="AK34" s="227"/>
      <c r="AL34" s="228"/>
      <c r="AM34" s="242">
        <f t="shared" si="16"/>
        <v>0</v>
      </c>
      <c r="AN34" s="227"/>
      <c r="AO34" s="229"/>
      <c r="AP34" s="243">
        <f t="shared" si="13"/>
        <v>0</v>
      </c>
      <c r="AQ34" s="24"/>
      <c r="AS34" s="483">
        <f t="shared" si="9"/>
        <v>0</v>
      </c>
      <c r="AT34" s="483">
        <f t="shared" si="5"/>
        <v>0</v>
      </c>
      <c r="AU34" s="484" t="str">
        <f t="shared" si="6"/>
        <v>○</v>
      </c>
      <c r="AW34" s="483">
        <f t="shared" si="2"/>
        <v>0</v>
      </c>
      <c r="AX34" s="483">
        <f t="shared" si="3"/>
        <v>0</v>
      </c>
      <c r="AY34" s="484" t="str">
        <f t="shared" si="4"/>
        <v>○</v>
      </c>
    </row>
    <row r="35" spans="1:51" ht="15.95" customHeight="1">
      <c r="A35" s="22"/>
      <c r="B35" s="742"/>
      <c r="C35" s="882"/>
      <c r="D35" s="976"/>
      <c r="E35" s="883"/>
      <c r="F35" s="882"/>
      <c r="G35" s="883"/>
      <c r="H35" s="959" t="s">
        <v>75</v>
      </c>
      <c r="I35" s="974"/>
      <c r="J35" s="975"/>
      <c r="K35" s="967">
        <v>305</v>
      </c>
      <c r="L35" s="916"/>
      <c r="M35" s="959">
        <v>40</v>
      </c>
      <c r="N35" s="960"/>
      <c r="O35" s="215"/>
      <c r="P35" s="216"/>
      <c r="Q35" s="217">
        <f t="shared" si="14"/>
        <v>0</v>
      </c>
      <c r="R35" s="215"/>
      <c r="S35" s="218"/>
      <c r="T35" s="219">
        <f t="shared" si="15"/>
        <v>0</v>
      </c>
      <c r="U35" s="23"/>
      <c r="V35" s="23"/>
      <c r="W35" s="23"/>
      <c r="X35" s="742"/>
      <c r="Y35" s="941" t="s">
        <v>622</v>
      </c>
      <c r="Z35" s="986"/>
      <c r="AA35" s="942"/>
      <c r="AB35" s="941">
        <v>153</v>
      </c>
      <c r="AC35" s="942"/>
      <c r="AD35" s="940" t="s">
        <v>73</v>
      </c>
      <c r="AE35" s="940"/>
      <c r="AF35" s="940"/>
      <c r="AG35" s="947">
        <v>110</v>
      </c>
      <c r="AH35" s="920"/>
      <c r="AI35" s="1017">
        <v>200</v>
      </c>
      <c r="AJ35" s="1018"/>
      <c r="AK35" s="223"/>
      <c r="AL35" s="224"/>
      <c r="AM35" s="240">
        <f t="shared" si="16"/>
        <v>0</v>
      </c>
      <c r="AN35" s="223"/>
      <c r="AO35" s="225"/>
      <c r="AP35" s="241">
        <f t="shared" si="13"/>
        <v>0</v>
      </c>
      <c r="AQ35" s="24"/>
      <c r="AS35" s="483">
        <f t="shared" si="9"/>
        <v>0</v>
      </c>
      <c r="AT35" s="483">
        <f t="shared" si="5"/>
        <v>0</v>
      </c>
      <c r="AU35" s="484" t="str">
        <f t="shared" si="6"/>
        <v>○</v>
      </c>
      <c r="AW35" s="483">
        <f t="shared" si="2"/>
        <v>0</v>
      </c>
      <c r="AX35" s="483">
        <f t="shared" si="3"/>
        <v>0</v>
      </c>
      <c r="AY35" s="484" t="str">
        <f t="shared" si="4"/>
        <v>○</v>
      </c>
    </row>
    <row r="36" spans="1:51" ht="15.95" customHeight="1">
      <c r="A36" s="22"/>
      <c r="B36" s="742"/>
      <c r="C36" s="882"/>
      <c r="D36" s="976"/>
      <c r="E36" s="883"/>
      <c r="F36" s="882"/>
      <c r="G36" s="883"/>
      <c r="H36" s="959" t="s">
        <v>76</v>
      </c>
      <c r="I36" s="974"/>
      <c r="J36" s="975"/>
      <c r="K36" s="967">
        <v>313</v>
      </c>
      <c r="L36" s="916"/>
      <c r="M36" s="959">
        <v>40</v>
      </c>
      <c r="N36" s="960"/>
      <c r="O36" s="215"/>
      <c r="P36" s="216"/>
      <c r="Q36" s="217">
        <f t="shared" si="14"/>
        <v>0</v>
      </c>
      <c r="R36" s="215"/>
      <c r="S36" s="218"/>
      <c r="T36" s="219">
        <f t="shared" si="15"/>
        <v>0</v>
      </c>
      <c r="U36" s="23"/>
      <c r="V36" s="23"/>
      <c r="W36" s="23"/>
      <c r="X36" s="742"/>
      <c r="Y36" s="928"/>
      <c r="Z36" s="929"/>
      <c r="AA36" s="930"/>
      <c r="AB36" s="928"/>
      <c r="AC36" s="930"/>
      <c r="AD36" s="893" t="s">
        <v>2462</v>
      </c>
      <c r="AE36" s="896"/>
      <c r="AF36" s="894"/>
      <c r="AG36" s="948">
        <v>801</v>
      </c>
      <c r="AH36" s="948"/>
      <c r="AI36" s="922">
        <v>80</v>
      </c>
      <c r="AJ36" s="922"/>
      <c r="AK36" s="200"/>
      <c r="AL36" s="201"/>
      <c r="AM36" s="259">
        <f t="shared" si="16"/>
        <v>0</v>
      </c>
      <c r="AN36" s="200"/>
      <c r="AO36" s="203"/>
      <c r="AP36" s="260">
        <f t="shared" si="13"/>
        <v>0</v>
      </c>
      <c r="AQ36" s="24"/>
      <c r="AS36" s="483">
        <f t="shared" si="9"/>
        <v>0</v>
      </c>
      <c r="AT36" s="483">
        <f t="shared" si="5"/>
        <v>0</v>
      </c>
      <c r="AU36" s="484" t="str">
        <f t="shared" si="6"/>
        <v>○</v>
      </c>
      <c r="AW36" s="483">
        <f t="shared" si="2"/>
        <v>0</v>
      </c>
      <c r="AX36" s="483">
        <f t="shared" si="3"/>
        <v>0</v>
      </c>
      <c r="AY36" s="484" t="str">
        <f t="shared" si="4"/>
        <v>○</v>
      </c>
    </row>
    <row r="37" spans="1:51" ht="15.95" customHeight="1">
      <c r="A37" s="22"/>
      <c r="B37" s="742"/>
      <c r="C37" s="882"/>
      <c r="D37" s="976"/>
      <c r="E37" s="883"/>
      <c r="F37" s="882"/>
      <c r="G37" s="883"/>
      <c r="H37" s="959" t="s">
        <v>77</v>
      </c>
      <c r="I37" s="974"/>
      <c r="J37" s="975"/>
      <c r="K37" s="967">
        <v>309</v>
      </c>
      <c r="L37" s="916"/>
      <c r="M37" s="959">
        <v>40</v>
      </c>
      <c r="N37" s="960"/>
      <c r="O37" s="215"/>
      <c r="P37" s="216"/>
      <c r="Q37" s="217">
        <f t="shared" si="14"/>
        <v>0</v>
      </c>
      <c r="R37" s="215"/>
      <c r="S37" s="218"/>
      <c r="T37" s="219">
        <f t="shared" si="15"/>
        <v>0</v>
      </c>
      <c r="U37" s="23"/>
      <c r="V37" s="23"/>
      <c r="W37" s="23"/>
      <c r="X37" s="742"/>
      <c r="Y37" s="923" t="s">
        <v>111</v>
      </c>
      <c r="Z37" s="939"/>
      <c r="AA37" s="924"/>
      <c r="AB37" s="923">
        <v>157</v>
      </c>
      <c r="AC37" s="924"/>
      <c r="AD37" s="923" t="s">
        <v>73</v>
      </c>
      <c r="AE37" s="939"/>
      <c r="AF37" s="924"/>
      <c r="AG37" s="923">
        <v>110</v>
      </c>
      <c r="AH37" s="924"/>
      <c r="AI37" s="923">
        <v>240</v>
      </c>
      <c r="AJ37" s="924"/>
      <c r="AK37" s="205"/>
      <c r="AL37" s="206"/>
      <c r="AM37" s="238">
        <f t="shared" si="16"/>
        <v>0</v>
      </c>
      <c r="AN37" s="205"/>
      <c r="AO37" s="208"/>
      <c r="AP37" s="239">
        <f t="shared" si="13"/>
        <v>0</v>
      </c>
      <c r="AQ37" s="24"/>
      <c r="AS37" s="483">
        <f t="shared" si="9"/>
        <v>0</v>
      </c>
      <c r="AT37" s="483">
        <f t="shared" si="5"/>
        <v>0</v>
      </c>
      <c r="AU37" s="484" t="str">
        <f t="shared" si="6"/>
        <v>○</v>
      </c>
      <c r="AW37" s="483">
        <f t="shared" si="2"/>
        <v>0</v>
      </c>
      <c r="AX37" s="483">
        <f t="shared" si="3"/>
        <v>0</v>
      </c>
      <c r="AY37" s="484" t="str">
        <f t="shared" si="4"/>
        <v>○</v>
      </c>
    </row>
    <row r="38" spans="1:51" ht="15.95" customHeight="1">
      <c r="A38" s="22"/>
      <c r="B38" s="742"/>
      <c r="C38" s="903"/>
      <c r="D38" s="904"/>
      <c r="E38" s="905"/>
      <c r="F38" s="903"/>
      <c r="G38" s="905"/>
      <c r="H38" s="957" t="s">
        <v>78</v>
      </c>
      <c r="I38" s="1038"/>
      <c r="J38" s="1025"/>
      <c r="K38" s="890">
        <v>310</v>
      </c>
      <c r="L38" s="1043"/>
      <c r="M38" s="957">
        <v>40</v>
      </c>
      <c r="N38" s="958"/>
      <c r="O38" s="200"/>
      <c r="P38" s="201"/>
      <c r="Q38" s="202">
        <f t="shared" si="14"/>
        <v>0</v>
      </c>
      <c r="R38" s="200"/>
      <c r="S38" s="203"/>
      <c r="T38" s="220">
        <f t="shared" si="15"/>
        <v>0</v>
      </c>
      <c r="U38" s="23"/>
      <c r="V38" s="23"/>
      <c r="W38" s="23"/>
      <c r="X38" s="742"/>
      <c r="Y38" s="880" t="s">
        <v>108</v>
      </c>
      <c r="Z38" s="1013"/>
      <c r="AA38" s="907"/>
      <c r="AB38" s="880">
        <v>154</v>
      </c>
      <c r="AC38" s="907"/>
      <c r="AD38" s="884" t="s">
        <v>73</v>
      </c>
      <c r="AE38" s="891"/>
      <c r="AF38" s="885"/>
      <c r="AG38" s="884">
        <v>110</v>
      </c>
      <c r="AH38" s="885"/>
      <c r="AI38" s="884">
        <v>200</v>
      </c>
      <c r="AJ38" s="885"/>
      <c r="AK38" s="223"/>
      <c r="AL38" s="224"/>
      <c r="AM38" s="240">
        <f t="shared" si="16"/>
        <v>0</v>
      </c>
      <c r="AN38" s="223"/>
      <c r="AO38" s="225"/>
      <c r="AP38" s="241">
        <f t="shared" si="13"/>
        <v>0</v>
      </c>
      <c r="AQ38" s="24"/>
      <c r="AS38" s="483">
        <f t="shared" si="9"/>
        <v>0</v>
      </c>
      <c r="AT38" s="483">
        <f t="shared" si="5"/>
        <v>0</v>
      </c>
      <c r="AU38" s="484" t="str">
        <f t="shared" si="6"/>
        <v>○</v>
      </c>
      <c r="AW38" s="483">
        <f t="shared" si="2"/>
        <v>0</v>
      </c>
      <c r="AX38" s="483">
        <f t="shared" si="3"/>
        <v>0</v>
      </c>
      <c r="AY38" s="484" t="str">
        <f t="shared" si="4"/>
        <v>○</v>
      </c>
    </row>
    <row r="39" spans="1:51" ht="15.95" customHeight="1">
      <c r="A39" s="22"/>
      <c r="B39" s="742"/>
      <c r="C39" s="893" t="s">
        <v>80</v>
      </c>
      <c r="D39" s="896"/>
      <c r="E39" s="894"/>
      <c r="F39" s="893">
        <v>105</v>
      </c>
      <c r="G39" s="894"/>
      <c r="H39" s="955" t="s">
        <v>81</v>
      </c>
      <c r="I39" s="1046"/>
      <c r="J39" s="1047"/>
      <c r="K39" s="896">
        <v>900</v>
      </c>
      <c r="L39" s="905"/>
      <c r="M39" s="955">
        <v>120</v>
      </c>
      <c r="N39" s="956"/>
      <c r="O39" s="195"/>
      <c r="P39" s="196"/>
      <c r="Q39" s="221">
        <f t="shared" si="14"/>
        <v>0</v>
      </c>
      <c r="R39" s="195"/>
      <c r="S39" s="198"/>
      <c r="T39" s="222">
        <f t="shared" si="15"/>
        <v>0</v>
      </c>
      <c r="U39" s="23"/>
      <c r="V39" s="23"/>
      <c r="W39" s="23"/>
      <c r="X39" s="742"/>
      <c r="Y39" s="893"/>
      <c r="Z39" s="896"/>
      <c r="AA39" s="894"/>
      <c r="AB39" s="893"/>
      <c r="AC39" s="894"/>
      <c r="AD39" s="893" t="s">
        <v>101</v>
      </c>
      <c r="AE39" s="896"/>
      <c r="AF39" s="894"/>
      <c r="AG39" s="893">
        <v>802</v>
      </c>
      <c r="AH39" s="894"/>
      <c r="AI39" s="893">
        <v>40</v>
      </c>
      <c r="AJ39" s="894"/>
      <c r="AK39" s="227"/>
      <c r="AL39" s="228"/>
      <c r="AM39" s="242">
        <f t="shared" si="16"/>
        <v>0</v>
      </c>
      <c r="AN39" s="227"/>
      <c r="AO39" s="229"/>
      <c r="AP39" s="243">
        <f t="shared" si="13"/>
        <v>0</v>
      </c>
      <c r="AQ39" s="24"/>
      <c r="AS39" s="483">
        <f t="shared" si="9"/>
        <v>0</v>
      </c>
      <c r="AT39" s="483">
        <f t="shared" si="5"/>
        <v>0</v>
      </c>
      <c r="AU39" s="484" t="str">
        <f t="shared" si="6"/>
        <v>○</v>
      </c>
      <c r="AW39" s="483">
        <f t="shared" si="2"/>
        <v>0</v>
      </c>
      <c r="AX39" s="483">
        <f t="shared" si="3"/>
        <v>0</v>
      </c>
      <c r="AY39" s="484" t="str">
        <f t="shared" si="4"/>
        <v>○</v>
      </c>
    </row>
    <row r="40" spans="1:51" ht="15.95" customHeight="1">
      <c r="A40" s="22"/>
      <c r="B40" s="742"/>
      <c r="C40" s="880" t="s">
        <v>2375</v>
      </c>
      <c r="D40" s="1013"/>
      <c r="E40" s="907"/>
      <c r="F40" s="880">
        <v>106</v>
      </c>
      <c r="G40" s="907"/>
      <c r="H40" s="971" t="s">
        <v>138</v>
      </c>
      <c r="I40" s="972"/>
      <c r="J40" s="973"/>
      <c r="K40" s="880">
        <v>201</v>
      </c>
      <c r="L40" s="907"/>
      <c r="M40" s="1053">
        <v>80</v>
      </c>
      <c r="N40" s="1055"/>
      <c r="O40" s="560"/>
      <c r="P40" s="562"/>
      <c r="Q40" s="564">
        <f t="shared" si="14"/>
        <v>0</v>
      </c>
      <c r="R40" s="560"/>
      <c r="S40" s="570"/>
      <c r="T40" s="566">
        <f t="shared" si="15"/>
        <v>0</v>
      </c>
      <c r="U40" s="23"/>
      <c r="V40" s="23"/>
      <c r="W40" s="23"/>
      <c r="X40" s="742"/>
      <c r="Y40" s="923" t="s">
        <v>109</v>
      </c>
      <c r="Z40" s="939"/>
      <c r="AA40" s="924"/>
      <c r="AB40" s="923">
        <v>155</v>
      </c>
      <c r="AC40" s="924"/>
      <c r="AD40" s="923" t="s">
        <v>73</v>
      </c>
      <c r="AE40" s="939"/>
      <c r="AF40" s="924"/>
      <c r="AG40" s="923">
        <v>110</v>
      </c>
      <c r="AH40" s="924"/>
      <c r="AI40" s="923">
        <v>240</v>
      </c>
      <c r="AJ40" s="924"/>
      <c r="AK40" s="205"/>
      <c r="AL40" s="206"/>
      <c r="AM40" s="238">
        <f t="shared" si="16"/>
        <v>0</v>
      </c>
      <c r="AN40" s="205"/>
      <c r="AO40" s="208"/>
      <c r="AP40" s="239">
        <f t="shared" si="13"/>
        <v>0</v>
      </c>
      <c r="AQ40" s="24"/>
      <c r="AS40" s="483">
        <f t="shared" si="9"/>
        <v>0</v>
      </c>
      <c r="AT40" s="483">
        <f t="shared" si="5"/>
        <v>0</v>
      </c>
      <c r="AU40" s="484" t="str">
        <f t="shared" si="6"/>
        <v>○</v>
      </c>
      <c r="AW40" s="483">
        <f t="shared" si="2"/>
        <v>0</v>
      </c>
      <c r="AX40" s="483">
        <f t="shared" si="3"/>
        <v>0</v>
      </c>
      <c r="AY40" s="484" t="str">
        <f t="shared" si="4"/>
        <v>○</v>
      </c>
    </row>
    <row r="41" spans="1:51" ht="15.95" customHeight="1">
      <c r="A41" s="22"/>
      <c r="B41" s="742"/>
      <c r="C41" s="1014"/>
      <c r="D41" s="1015"/>
      <c r="E41" s="1016"/>
      <c r="F41" s="1014"/>
      <c r="G41" s="1016"/>
      <c r="H41" s="959" t="s">
        <v>2429</v>
      </c>
      <c r="I41" s="1035"/>
      <c r="J41" s="960"/>
      <c r="K41" s="888">
        <v>450</v>
      </c>
      <c r="L41" s="889"/>
      <c r="M41" s="959">
        <v>40</v>
      </c>
      <c r="N41" s="975"/>
      <c r="O41" s="437"/>
      <c r="P41" s="568"/>
      <c r="Q41" s="569">
        <f t="shared" si="14"/>
        <v>0</v>
      </c>
      <c r="R41" s="437"/>
      <c r="S41" s="565"/>
      <c r="T41" s="571">
        <f t="shared" si="15"/>
        <v>0</v>
      </c>
      <c r="U41" s="23"/>
      <c r="V41" s="23"/>
      <c r="W41" s="23"/>
      <c r="X41" s="742"/>
      <c r="Y41" s="923" t="s">
        <v>110</v>
      </c>
      <c r="Z41" s="939"/>
      <c r="AA41" s="924"/>
      <c r="AB41" s="923">
        <v>156</v>
      </c>
      <c r="AC41" s="924"/>
      <c r="AD41" s="923" t="s">
        <v>73</v>
      </c>
      <c r="AE41" s="939"/>
      <c r="AF41" s="924"/>
      <c r="AG41" s="923">
        <v>110</v>
      </c>
      <c r="AH41" s="924"/>
      <c r="AI41" s="923">
        <v>240</v>
      </c>
      <c r="AJ41" s="924"/>
      <c r="AK41" s="205"/>
      <c r="AL41" s="206"/>
      <c r="AM41" s="238">
        <f t="shared" si="16"/>
        <v>0</v>
      </c>
      <c r="AN41" s="205"/>
      <c r="AO41" s="208"/>
      <c r="AP41" s="239">
        <f t="shared" si="13"/>
        <v>0</v>
      </c>
      <c r="AQ41" s="24"/>
      <c r="AS41" s="483">
        <f t="shared" si="9"/>
        <v>0</v>
      </c>
      <c r="AT41" s="483">
        <f t="shared" si="5"/>
        <v>0</v>
      </c>
      <c r="AU41" s="484" t="str">
        <f t="shared" si="6"/>
        <v>○</v>
      </c>
      <c r="AW41" s="483">
        <f t="shared" si="2"/>
        <v>0</v>
      </c>
      <c r="AX41" s="483">
        <f t="shared" si="3"/>
        <v>0</v>
      </c>
      <c r="AY41" s="484" t="str">
        <f t="shared" si="4"/>
        <v>○</v>
      </c>
    </row>
    <row r="42" spans="1:51" ht="15.95" customHeight="1">
      <c r="A42" s="22"/>
      <c r="B42" s="742"/>
      <c r="C42" s="893"/>
      <c r="D42" s="896"/>
      <c r="E42" s="894"/>
      <c r="F42" s="893"/>
      <c r="G42" s="894"/>
      <c r="H42" s="1048" t="s">
        <v>245</v>
      </c>
      <c r="I42" s="1049"/>
      <c r="J42" s="1050"/>
      <c r="K42" s="886">
        <v>401</v>
      </c>
      <c r="L42" s="887"/>
      <c r="M42" s="957">
        <v>120</v>
      </c>
      <c r="N42" s="1025"/>
      <c r="O42" s="438"/>
      <c r="P42" s="563"/>
      <c r="Q42" s="572">
        <f t="shared" si="14"/>
        <v>0</v>
      </c>
      <c r="R42" s="561"/>
      <c r="S42" s="567"/>
      <c r="T42" s="573">
        <f t="shared" si="15"/>
        <v>0</v>
      </c>
      <c r="U42" s="23"/>
      <c r="V42" s="23"/>
      <c r="W42" s="23"/>
      <c r="X42" s="742"/>
      <c r="Y42" s="941" t="s">
        <v>112</v>
      </c>
      <c r="Z42" s="986"/>
      <c r="AA42" s="942"/>
      <c r="AB42" s="941">
        <v>158</v>
      </c>
      <c r="AC42" s="942"/>
      <c r="AD42" s="943" t="s">
        <v>242</v>
      </c>
      <c r="AE42" s="1026"/>
      <c r="AF42" s="1027"/>
      <c r="AG42" s="1006">
        <v>110</v>
      </c>
      <c r="AH42" s="1007"/>
      <c r="AI42" s="925">
        <v>200</v>
      </c>
      <c r="AJ42" s="926"/>
      <c r="AK42" s="261"/>
      <c r="AL42" s="262"/>
      <c r="AM42" s="263">
        <f t="shared" si="16"/>
        <v>0</v>
      </c>
      <c r="AN42" s="261"/>
      <c r="AO42" s="264"/>
      <c r="AP42" s="265">
        <f t="shared" si="13"/>
        <v>0</v>
      </c>
      <c r="AQ42" s="24"/>
      <c r="AS42" s="483">
        <f t="shared" si="9"/>
        <v>0</v>
      </c>
      <c r="AT42" s="483">
        <f t="shared" si="5"/>
        <v>0</v>
      </c>
      <c r="AU42" s="484" t="str">
        <f t="shared" si="6"/>
        <v>○</v>
      </c>
      <c r="AW42" s="483">
        <f t="shared" ref="AW42:AW58" si="17">AK42-AN42</f>
        <v>0</v>
      </c>
      <c r="AX42" s="483">
        <f t="shared" ref="AX42:AX58" si="18">AL42-AO42</f>
        <v>0</v>
      </c>
      <c r="AY42" s="484" t="str">
        <f t="shared" ref="AY42:AY58" si="19">IF(AW42&lt;0,"×",IF(AX42&lt;0,"×","○"))</f>
        <v>○</v>
      </c>
    </row>
    <row r="43" spans="1:51" ht="15.95" customHeight="1">
      <c r="A43" s="22"/>
      <c r="B43" s="742"/>
      <c r="C43" s="1032" t="s">
        <v>2489</v>
      </c>
      <c r="D43" s="1033"/>
      <c r="E43" s="1034"/>
      <c r="F43" s="886">
        <v>107</v>
      </c>
      <c r="G43" s="887"/>
      <c r="H43" s="1011" t="s">
        <v>73</v>
      </c>
      <c r="I43" s="1051"/>
      <c r="J43" s="1052"/>
      <c r="K43" s="896">
        <v>110</v>
      </c>
      <c r="L43" s="905"/>
      <c r="M43" s="957">
        <v>40</v>
      </c>
      <c r="N43" s="958"/>
      <c r="O43" s="200"/>
      <c r="P43" s="311"/>
      <c r="Q43" s="202">
        <f t="shared" ref="Q43" si="20">+O43+P43</f>
        <v>0</v>
      </c>
      <c r="R43" s="325"/>
      <c r="S43" s="208"/>
      <c r="T43" s="204">
        <f t="shared" ref="T43" si="21">+R43+S43</f>
        <v>0</v>
      </c>
      <c r="U43" s="23"/>
      <c r="V43" s="23"/>
      <c r="W43" s="23"/>
      <c r="X43" s="742"/>
      <c r="Y43" s="943"/>
      <c r="Z43" s="987"/>
      <c r="AA43" s="944"/>
      <c r="AB43" s="943"/>
      <c r="AC43" s="944"/>
      <c r="AD43" s="1009" t="s">
        <v>113</v>
      </c>
      <c r="AE43" s="1009"/>
      <c r="AF43" s="1009"/>
      <c r="AG43" s="1009">
        <v>803</v>
      </c>
      <c r="AH43" s="1009"/>
      <c r="AI43" s="917">
        <v>40</v>
      </c>
      <c r="AJ43" s="917"/>
      <c r="AK43" s="215"/>
      <c r="AL43" s="216"/>
      <c r="AM43" s="246">
        <f t="shared" si="16"/>
        <v>0</v>
      </c>
      <c r="AN43" s="215"/>
      <c r="AO43" s="218"/>
      <c r="AP43" s="247">
        <f t="shared" si="13"/>
        <v>0</v>
      </c>
      <c r="AQ43" s="24"/>
      <c r="AS43" s="483">
        <f t="shared" si="9"/>
        <v>0</v>
      </c>
      <c r="AT43" s="483">
        <f t="shared" si="5"/>
        <v>0</v>
      </c>
      <c r="AU43" s="484" t="str">
        <f t="shared" si="6"/>
        <v>○</v>
      </c>
      <c r="AW43" s="483">
        <f t="shared" si="17"/>
        <v>0</v>
      </c>
      <c r="AX43" s="483">
        <f t="shared" si="18"/>
        <v>0</v>
      </c>
      <c r="AY43" s="484" t="str">
        <f t="shared" si="19"/>
        <v>○</v>
      </c>
    </row>
    <row r="44" spans="1:51" ht="15.95" customHeight="1">
      <c r="A44" s="22"/>
      <c r="B44" s="742"/>
      <c r="C44" s="880" t="s">
        <v>2407</v>
      </c>
      <c r="D44" s="1013"/>
      <c r="E44" s="907"/>
      <c r="F44" s="880">
        <v>109</v>
      </c>
      <c r="G44" s="907"/>
      <c r="H44" s="1053" t="s">
        <v>242</v>
      </c>
      <c r="I44" s="1054"/>
      <c r="J44" s="1055"/>
      <c r="K44" s="891">
        <v>110</v>
      </c>
      <c r="L44" s="1076"/>
      <c r="M44" s="971">
        <v>120</v>
      </c>
      <c r="N44" s="973"/>
      <c r="O44" s="547"/>
      <c r="P44" s="544"/>
      <c r="Q44" s="212">
        <f t="shared" si="14"/>
        <v>0</v>
      </c>
      <c r="R44" s="547"/>
      <c r="S44" s="225"/>
      <c r="T44" s="214">
        <f t="shared" si="15"/>
        <v>0</v>
      </c>
      <c r="U44" s="23"/>
      <c r="V44" s="23"/>
      <c r="W44" s="23"/>
      <c r="X44" s="742"/>
      <c r="Y44" s="938" t="s">
        <v>114</v>
      </c>
      <c r="Z44" s="938"/>
      <c r="AA44" s="938"/>
      <c r="AB44" s="938">
        <v>159</v>
      </c>
      <c r="AC44" s="938"/>
      <c r="AD44" s="938" t="s">
        <v>73</v>
      </c>
      <c r="AE44" s="938"/>
      <c r="AF44" s="938"/>
      <c r="AG44" s="938">
        <v>110</v>
      </c>
      <c r="AH44" s="938"/>
      <c r="AI44" s="931">
        <v>280</v>
      </c>
      <c r="AJ44" s="931"/>
      <c r="AK44" s="205"/>
      <c r="AL44" s="206"/>
      <c r="AM44" s="238">
        <f t="shared" si="16"/>
        <v>0</v>
      </c>
      <c r="AN44" s="205"/>
      <c r="AO44" s="208"/>
      <c r="AP44" s="239">
        <f t="shared" si="13"/>
        <v>0</v>
      </c>
      <c r="AQ44" s="24"/>
      <c r="AS44" s="483">
        <f t="shared" si="9"/>
        <v>0</v>
      </c>
      <c r="AT44" s="483">
        <f t="shared" si="5"/>
        <v>0</v>
      </c>
      <c r="AU44" s="484" t="str">
        <f t="shared" si="6"/>
        <v>○</v>
      </c>
      <c r="AW44" s="483">
        <f t="shared" si="17"/>
        <v>0</v>
      </c>
      <c r="AX44" s="483">
        <f t="shared" si="18"/>
        <v>0</v>
      </c>
      <c r="AY44" s="484" t="str">
        <f t="shared" si="19"/>
        <v>○</v>
      </c>
    </row>
    <row r="45" spans="1:51" ht="15.95" customHeight="1">
      <c r="A45" s="22"/>
      <c r="B45" s="742"/>
      <c r="C45" s="893"/>
      <c r="D45" s="896"/>
      <c r="E45" s="894"/>
      <c r="F45" s="893"/>
      <c r="G45" s="894"/>
      <c r="H45" s="957" t="s">
        <v>83</v>
      </c>
      <c r="I45" s="1038"/>
      <c r="J45" s="1025"/>
      <c r="K45" s="886">
        <v>804</v>
      </c>
      <c r="L45" s="887"/>
      <c r="M45" s="955">
        <v>40</v>
      </c>
      <c r="N45" s="956"/>
      <c r="O45" s="330"/>
      <c r="P45" s="303"/>
      <c r="Q45" s="548">
        <f t="shared" si="14"/>
        <v>0</v>
      </c>
      <c r="R45" s="330"/>
      <c r="S45" s="229"/>
      <c r="T45" s="551">
        <f t="shared" si="15"/>
        <v>0</v>
      </c>
      <c r="U45" s="23"/>
      <c r="V45" s="23"/>
      <c r="W45" s="23"/>
      <c r="X45" s="742"/>
      <c r="Y45" s="923" t="s">
        <v>115</v>
      </c>
      <c r="Z45" s="1004"/>
      <c r="AA45" s="1005"/>
      <c r="AB45" s="923">
        <v>160</v>
      </c>
      <c r="AC45" s="1008"/>
      <c r="AD45" s="1022" t="s">
        <v>92</v>
      </c>
      <c r="AE45" s="1023"/>
      <c r="AF45" s="1024"/>
      <c r="AG45" s="938">
        <v>401</v>
      </c>
      <c r="AH45" s="938"/>
      <c r="AI45" s="931">
        <v>320</v>
      </c>
      <c r="AJ45" s="931"/>
      <c r="AK45" s="205"/>
      <c r="AL45" s="206"/>
      <c r="AM45" s="266">
        <f t="shared" si="16"/>
        <v>0</v>
      </c>
      <c r="AN45" s="205"/>
      <c r="AO45" s="208"/>
      <c r="AP45" s="239">
        <f t="shared" si="13"/>
        <v>0</v>
      </c>
      <c r="AQ45" s="24"/>
      <c r="AS45" s="483">
        <f t="shared" si="9"/>
        <v>0</v>
      </c>
      <c r="AT45" s="483">
        <f t="shared" si="5"/>
        <v>0</v>
      </c>
      <c r="AU45" s="484" t="str">
        <f t="shared" si="6"/>
        <v>○</v>
      </c>
      <c r="AW45" s="483">
        <f t="shared" si="17"/>
        <v>0</v>
      </c>
      <c r="AX45" s="483">
        <f t="shared" si="18"/>
        <v>0</v>
      </c>
      <c r="AY45" s="484" t="str">
        <f t="shared" si="19"/>
        <v>○</v>
      </c>
    </row>
    <row r="46" spans="1:51" ht="15.95" customHeight="1">
      <c r="A46" s="22"/>
      <c r="B46" s="742"/>
      <c r="C46" s="923" t="s">
        <v>84</v>
      </c>
      <c r="D46" s="939"/>
      <c r="E46" s="924"/>
      <c r="F46" s="923">
        <v>116</v>
      </c>
      <c r="G46" s="924"/>
      <c r="H46" s="1011" t="s">
        <v>73</v>
      </c>
      <c r="I46" s="1051"/>
      <c r="J46" s="1052"/>
      <c r="K46" s="939">
        <v>110</v>
      </c>
      <c r="L46" s="1008"/>
      <c r="M46" s="1011">
        <v>160</v>
      </c>
      <c r="N46" s="1012"/>
      <c r="O46" s="205"/>
      <c r="P46" s="206"/>
      <c r="Q46" s="550">
        <f t="shared" ref="Q46:Q47" si="22">+O46+P46</f>
        <v>0</v>
      </c>
      <c r="R46" s="205"/>
      <c r="S46" s="208"/>
      <c r="T46" s="549">
        <f t="shared" ref="T46:T47" si="23">+R46+S46</f>
        <v>0</v>
      </c>
      <c r="U46" s="23"/>
      <c r="V46" s="23"/>
      <c r="W46" s="23"/>
      <c r="X46" s="742"/>
      <c r="Y46" s="880" t="s">
        <v>116</v>
      </c>
      <c r="Z46" s="902"/>
      <c r="AA46" s="881"/>
      <c r="AB46" s="880">
        <v>171</v>
      </c>
      <c r="AC46" s="881"/>
      <c r="AD46" s="884" t="s">
        <v>73</v>
      </c>
      <c r="AE46" s="897"/>
      <c r="AF46" s="895"/>
      <c r="AG46" s="884">
        <v>110</v>
      </c>
      <c r="AH46" s="895"/>
      <c r="AI46" s="884">
        <v>200</v>
      </c>
      <c r="AJ46" s="895"/>
      <c r="AK46" s="223"/>
      <c r="AL46" s="224"/>
      <c r="AM46" s="267">
        <f t="shared" si="16"/>
        <v>0</v>
      </c>
      <c r="AN46" s="223"/>
      <c r="AO46" s="225"/>
      <c r="AP46" s="265">
        <f t="shared" si="13"/>
        <v>0</v>
      </c>
      <c r="AQ46" s="24"/>
      <c r="AS46" s="483">
        <f t="shared" si="9"/>
        <v>0</v>
      </c>
      <c r="AT46" s="483">
        <f t="shared" si="5"/>
        <v>0</v>
      </c>
      <c r="AU46" s="484" t="str">
        <f t="shared" si="6"/>
        <v>○</v>
      </c>
      <c r="AW46" s="483">
        <f t="shared" si="17"/>
        <v>0</v>
      </c>
      <c r="AX46" s="483">
        <f t="shared" si="18"/>
        <v>0</v>
      </c>
      <c r="AY46" s="484" t="str">
        <f t="shared" si="19"/>
        <v>○</v>
      </c>
    </row>
    <row r="47" spans="1:51" ht="15.95" customHeight="1">
      <c r="A47" s="22"/>
      <c r="B47" s="742"/>
      <c r="C47" s="880" t="s">
        <v>85</v>
      </c>
      <c r="D47" s="1013"/>
      <c r="E47" s="907"/>
      <c r="F47" s="880">
        <v>118</v>
      </c>
      <c r="G47" s="907"/>
      <c r="H47" s="1053" t="s">
        <v>81</v>
      </c>
      <c r="I47" s="1054"/>
      <c r="J47" s="1055"/>
      <c r="K47" s="942">
        <v>900</v>
      </c>
      <c r="L47" s="1042"/>
      <c r="M47" s="1010">
        <v>120</v>
      </c>
      <c r="N47" s="1010"/>
      <c r="O47" s="547"/>
      <c r="P47" s="544"/>
      <c r="Q47" s="543">
        <f t="shared" si="22"/>
        <v>0</v>
      </c>
      <c r="R47" s="547"/>
      <c r="S47" s="545"/>
      <c r="T47" s="546">
        <f t="shared" si="23"/>
        <v>0</v>
      </c>
      <c r="U47" s="23"/>
      <c r="V47" s="23"/>
      <c r="W47" s="23"/>
      <c r="X47" s="742"/>
      <c r="Y47" s="882"/>
      <c r="Z47" s="976"/>
      <c r="AA47" s="883"/>
      <c r="AB47" s="882"/>
      <c r="AC47" s="883"/>
      <c r="AD47" s="878" t="s">
        <v>916</v>
      </c>
      <c r="AE47" s="1095"/>
      <c r="AF47" s="879"/>
      <c r="AG47" s="878">
        <v>401</v>
      </c>
      <c r="AH47" s="879"/>
      <c r="AI47" s="878">
        <v>80</v>
      </c>
      <c r="AJ47" s="879"/>
      <c r="AK47" s="200"/>
      <c r="AL47" s="201"/>
      <c r="AM47" s="268">
        <f t="shared" si="16"/>
        <v>0</v>
      </c>
      <c r="AN47" s="200"/>
      <c r="AO47" s="203"/>
      <c r="AP47" s="243">
        <f t="shared" si="13"/>
        <v>0</v>
      </c>
      <c r="AQ47" s="24"/>
      <c r="AS47" s="483">
        <f t="shared" si="9"/>
        <v>0</v>
      </c>
      <c r="AT47" s="483">
        <f t="shared" si="5"/>
        <v>0</v>
      </c>
      <c r="AU47" s="484" t="str">
        <f t="shared" si="6"/>
        <v>○</v>
      </c>
      <c r="AW47" s="483">
        <f t="shared" si="17"/>
        <v>0</v>
      </c>
      <c r="AX47" s="483">
        <f t="shared" si="18"/>
        <v>0</v>
      </c>
      <c r="AY47" s="484" t="str">
        <f t="shared" si="19"/>
        <v>○</v>
      </c>
    </row>
    <row r="48" spans="1:51" ht="15.95" customHeight="1">
      <c r="A48" s="22"/>
      <c r="B48" s="1072"/>
      <c r="C48" s="1002"/>
      <c r="D48" s="1002"/>
      <c r="E48" s="1002"/>
      <c r="F48" s="1002"/>
      <c r="G48" s="1002"/>
      <c r="H48" s="1002"/>
      <c r="I48" s="1002"/>
      <c r="J48" s="1002"/>
      <c r="K48" s="1002"/>
      <c r="L48" s="1003"/>
      <c r="M48" s="1002"/>
      <c r="N48" s="1003"/>
      <c r="O48" s="574"/>
      <c r="P48" s="577"/>
      <c r="Q48" s="580"/>
      <c r="R48" s="574"/>
      <c r="S48" s="574"/>
      <c r="T48" s="518"/>
      <c r="U48" s="23"/>
      <c r="V48" s="23"/>
      <c r="W48" s="23"/>
      <c r="X48" s="742"/>
      <c r="Y48" s="880" t="s">
        <v>117</v>
      </c>
      <c r="Z48" s="1013"/>
      <c r="AA48" s="907"/>
      <c r="AB48" s="880">
        <v>173</v>
      </c>
      <c r="AC48" s="907"/>
      <c r="AD48" s="884" t="s">
        <v>73</v>
      </c>
      <c r="AE48" s="891"/>
      <c r="AF48" s="885"/>
      <c r="AG48" s="884">
        <v>110</v>
      </c>
      <c r="AH48" s="885"/>
      <c r="AI48" s="884">
        <v>240</v>
      </c>
      <c r="AJ48" s="885"/>
      <c r="AK48" s="223"/>
      <c r="AL48" s="224"/>
      <c r="AM48" s="267">
        <f t="shared" si="16"/>
        <v>0</v>
      </c>
      <c r="AN48" s="223"/>
      <c r="AO48" s="225"/>
      <c r="AP48" s="265">
        <f t="shared" si="13"/>
        <v>0</v>
      </c>
      <c r="AQ48" s="24"/>
      <c r="AS48" s="483"/>
      <c r="AT48" s="483"/>
      <c r="AU48" s="484"/>
      <c r="AW48" s="483">
        <f t="shared" si="17"/>
        <v>0</v>
      </c>
      <c r="AX48" s="483">
        <f t="shared" si="18"/>
        <v>0</v>
      </c>
      <c r="AY48" s="484" t="str">
        <f t="shared" si="19"/>
        <v>○</v>
      </c>
    </row>
    <row r="49" spans="1:51" ht="15.95" customHeight="1">
      <c r="A49" s="22"/>
      <c r="B49" s="1072"/>
      <c r="C49" s="1002"/>
      <c r="D49" s="1002"/>
      <c r="E49" s="1002"/>
      <c r="F49" s="1002"/>
      <c r="G49" s="1002"/>
      <c r="H49" s="1002"/>
      <c r="I49" s="1002"/>
      <c r="J49" s="1002"/>
      <c r="K49" s="1002"/>
      <c r="L49" s="1002"/>
      <c r="M49" s="1002"/>
      <c r="N49" s="1003"/>
      <c r="O49" s="574"/>
      <c r="P49" s="577"/>
      <c r="Q49" s="575"/>
      <c r="R49" s="574"/>
      <c r="S49" s="574"/>
      <c r="T49" s="518"/>
      <c r="U49" s="23"/>
      <c r="V49" s="23"/>
      <c r="W49" s="23"/>
      <c r="X49" s="742"/>
      <c r="Y49" s="893"/>
      <c r="Z49" s="896"/>
      <c r="AA49" s="894"/>
      <c r="AB49" s="893"/>
      <c r="AC49" s="894"/>
      <c r="AD49" s="893" t="s">
        <v>1021</v>
      </c>
      <c r="AE49" s="896"/>
      <c r="AF49" s="894"/>
      <c r="AG49" s="893">
        <v>850</v>
      </c>
      <c r="AH49" s="894"/>
      <c r="AI49" s="893">
        <v>40</v>
      </c>
      <c r="AJ49" s="894"/>
      <c r="AK49" s="227"/>
      <c r="AL49" s="228"/>
      <c r="AM49" s="268">
        <f t="shared" si="16"/>
        <v>0</v>
      </c>
      <c r="AN49" s="227"/>
      <c r="AO49" s="229"/>
      <c r="AP49" s="243">
        <f t="shared" si="13"/>
        <v>0</v>
      </c>
      <c r="AQ49" s="24"/>
      <c r="AS49" s="483"/>
      <c r="AT49" s="483"/>
      <c r="AU49" s="484"/>
      <c r="AW49" s="483">
        <f t="shared" si="17"/>
        <v>0</v>
      </c>
      <c r="AX49" s="483">
        <f t="shared" si="18"/>
        <v>0</v>
      </c>
      <c r="AY49" s="484" t="str">
        <f t="shared" si="19"/>
        <v>○</v>
      </c>
    </row>
    <row r="50" spans="1:51" ht="15.95" customHeight="1">
      <c r="A50" s="22"/>
      <c r="B50" s="1072"/>
      <c r="C50" s="1002"/>
      <c r="D50" s="1002"/>
      <c r="E50" s="1002"/>
      <c r="F50" s="1002"/>
      <c r="G50" s="1002"/>
      <c r="H50" s="906"/>
      <c r="I50" s="906"/>
      <c r="J50" s="906"/>
      <c r="K50" s="906"/>
      <c r="L50" s="1003"/>
      <c r="M50" s="906"/>
      <c r="N50" s="1003"/>
      <c r="O50" s="574"/>
      <c r="P50" s="577"/>
      <c r="Q50" s="575"/>
      <c r="R50" s="574"/>
      <c r="S50" s="574"/>
      <c r="T50" s="518"/>
      <c r="U50" s="23"/>
      <c r="V50" s="23"/>
      <c r="W50" s="23"/>
      <c r="X50" s="742"/>
      <c r="Y50" s="880" t="s">
        <v>980</v>
      </c>
      <c r="Z50" s="902"/>
      <c r="AA50" s="881"/>
      <c r="AB50" s="880">
        <v>174</v>
      </c>
      <c r="AC50" s="881"/>
      <c r="AD50" s="884" t="s">
        <v>981</v>
      </c>
      <c r="AE50" s="897"/>
      <c r="AF50" s="895"/>
      <c r="AG50" s="884">
        <v>110</v>
      </c>
      <c r="AH50" s="892"/>
      <c r="AI50" s="884">
        <v>80</v>
      </c>
      <c r="AJ50" s="892"/>
      <c r="AK50" s="223"/>
      <c r="AL50" s="224"/>
      <c r="AM50" s="267">
        <f t="shared" si="16"/>
        <v>0</v>
      </c>
      <c r="AN50" s="223"/>
      <c r="AO50" s="225"/>
      <c r="AP50" s="265">
        <f t="shared" si="13"/>
        <v>0</v>
      </c>
      <c r="AQ50" s="24"/>
      <c r="AS50" s="483"/>
      <c r="AT50" s="483"/>
      <c r="AU50" s="484"/>
      <c r="AW50" s="483">
        <f t="shared" si="17"/>
        <v>0</v>
      </c>
      <c r="AX50" s="483">
        <f t="shared" si="18"/>
        <v>0</v>
      </c>
      <c r="AY50" s="484" t="str">
        <f t="shared" si="19"/>
        <v>○</v>
      </c>
    </row>
    <row r="51" spans="1:51" ht="15.95" customHeight="1">
      <c r="A51" s="22"/>
      <c r="B51" s="1072"/>
      <c r="C51" s="906"/>
      <c r="D51" s="906"/>
      <c r="E51" s="906"/>
      <c r="F51" s="906"/>
      <c r="G51" s="906"/>
      <c r="H51" s="906"/>
      <c r="I51" s="906"/>
      <c r="J51" s="906"/>
      <c r="K51" s="877"/>
      <c r="L51" s="877"/>
      <c r="M51" s="877"/>
      <c r="N51" s="877"/>
      <c r="O51" s="574"/>
      <c r="P51" s="577"/>
      <c r="Q51" s="575"/>
      <c r="R51" s="574"/>
      <c r="S51" s="574"/>
      <c r="T51" s="518"/>
      <c r="U51" s="23"/>
      <c r="V51" s="23"/>
      <c r="W51" s="23"/>
      <c r="X51" s="742"/>
      <c r="Y51" s="903"/>
      <c r="Z51" s="904"/>
      <c r="AA51" s="905"/>
      <c r="AB51" s="903"/>
      <c r="AC51" s="905"/>
      <c r="AD51" s="893" t="s">
        <v>974</v>
      </c>
      <c r="AE51" s="896"/>
      <c r="AF51" s="894"/>
      <c r="AG51" s="893">
        <v>450</v>
      </c>
      <c r="AH51" s="894"/>
      <c r="AI51" s="893">
        <v>80</v>
      </c>
      <c r="AJ51" s="894"/>
      <c r="AK51" s="227"/>
      <c r="AL51" s="228"/>
      <c r="AM51" s="268">
        <f t="shared" si="16"/>
        <v>0</v>
      </c>
      <c r="AN51" s="227"/>
      <c r="AO51" s="229"/>
      <c r="AP51" s="243">
        <f t="shared" si="13"/>
        <v>0</v>
      </c>
      <c r="AQ51" s="24"/>
      <c r="AS51" s="483"/>
      <c r="AT51" s="483"/>
      <c r="AU51" s="484"/>
      <c r="AW51" s="483">
        <f t="shared" si="17"/>
        <v>0</v>
      </c>
      <c r="AX51" s="483">
        <f t="shared" si="18"/>
        <v>0</v>
      </c>
      <c r="AY51" s="484" t="str">
        <f t="shared" si="19"/>
        <v>○</v>
      </c>
    </row>
    <row r="52" spans="1:51" ht="15.95" customHeight="1">
      <c r="A52" s="22"/>
      <c r="B52" s="1072"/>
      <c r="C52" s="906"/>
      <c r="D52" s="1003"/>
      <c r="E52" s="1003"/>
      <c r="F52" s="906"/>
      <c r="G52" s="1003"/>
      <c r="H52" s="906"/>
      <c r="I52" s="1003"/>
      <c r="J52" s="1003"/>
      <c r="K52" s="877"/>
      <c r="L52" s="877"/>
      <c r="M52" s="877"/>
      <c r="N52" s="877"/>
      <c r="O52" s="523"/>
      <c r="P52" s="578"/>
      <c r="Q52" s="576"/>
      <c r="R52" s="523"/>
      <c r="S52" s="512"/>
      <c r="T52" s="523"/>
      <c r="U52" s="23"/>
      <c r="V52" s="23"/>
      <c r="W52" s="23"/>
      <c r="X52" s="742"/>
      <c r="Y52" s="880" t="s">
        <v>118</v>
      </c>
      <c r="Z52" s="1013"/>
      <c r="AA52" s="907"/>
      <c r="AB52" s="880">
        <v>175</v>
      </c>
      <c r="AC52" s="907"/>
      <c r="AD52" s="884" t="s">
        <v>73</v>
      </c>
      <c r="AE52" s="891"/>
      <c r="AF52" s="885"/>
      <c r="AG52" s="884">
        <v>110</v>
      </c>
      <c r="AH52" s="885"/>
      <c r="AI52" s="884">
        <v>200</v>
      </c>
      <c r="AJ52" s="885"/>
      <c r="AK52" s="210"/>
      <c r="AL52" s="211"/>
      <c r="AM52" s="267">
        <f t="shared" si="16"/>
        <v>0</v>
      </c>
      <c r="AN52" s="210"/>
      <c r="AO52" s="213"/>
      <c r="AP52" s="265">
        <f t="shared" si="13"/>
        <v>0</v>
      </c>
      <c r="AQ52" s="24"/>
      <c r="AS52" s="483"/>
      <c r="AT52" s="483"/>
      <c r="AU52" s="484"/>
      <c r="AW52" s="483">
        <f t="shared" si="17"/>
        <v>0</v>
      </c>
      <c r="AX52" s="483">
        <f t="shared" si="18"/>
        <v>0</v>
      </c>
      <c r="AY52" s="484" t="str">
        <f t="shared" si="19"/>
        <v>○</v>
      </c>
    </row>
    <row r="53" spans="1:51" ht="15.95" customHeight="1">
      <c r="A53" s="22"/>
      <c r="B53" s="1073"/>
      <c r="C53" s="906"/>
      <c r="D53" s="1003"/>
      <c r="E53" s="1003"/>
      <c r="F53" s="906"/>
      <c r="G53" s="1003"/>
      <c r="H53" s="906"/>
      <c r="I53" s="1003"/>
      <c r="J53" s="1003"/>
      <c r="K53" s="877"/>
      <c r="L53" s="877"/>
      <c r="M53" s="877"/>
      <c r="N53" s="877"/>
      <c r="O53" s="523"/>
      <c r="P53" s="579"/>
      <c r="Q53" s="576"/>
      <c r="R53" s="523"/>
      <c r="S53" s="523"/>
      <c r="T53" s="523"/>
      <c r="U53" s="23"/>
      <c r="V53" s="23"/>
      <c r="W53" s="23"/>
      <c r="X53" s="742"/>
      <c r="Y53" s="893"/>
      <c r="Z53" s="896"/>
      <c r="AA53" s="894"/>
      <c r="AB53" s="893"/>
      <c r="AC53" s="894"/>
      <c r="AD53" s="886" t="s">
        <v>119</v>
      </c>
      <c r="AE53" s="890"/>
      <c r="AF53" s="887"/>
      <c r="AG53" s="886">
        <v>804</v>
      </c>
      <c r="AH53" s="887"/>
      <c r="AI53" s="886">
        <v>80</v>
      </c>
      <c r="AJ53" s="887"/>
      <c r="AK53" s="200"/>
      <c r="AL53" s="201"/>
      <c r="AM53" s="268">
        <f t="shared" si="16"/>
        <v>0</v>
      </c>
      <c r="AN53" s="200"/>
      <c r="AO53" s="203"/>
      <c r="AP53" s="243">
        <f t="shared" si="13"/>
        <v>0</v>
      </c>
      <c r="AQ53" s="24"/>
      <c r="AS53" s="483"/>
      <c r="AT53" s="483"/>
      <c r="AU53" s="484"/>
      <c r="AW53" s="483">
        <f t="shared" si="17"/>
        <v>0</v>
      </c>
      <c r="AX53" s="483">
        <f t="shared" si="18"/>
        <v>0</v>
      </c>
      <c r="AY53" s="484" t="str">
        <f t="shared" si="19"/>
        <v>○</v>
      </c>
    </row>
    <row r="54" spans="1:51" ht="15.95" customHeight="1" thickBot="1">
      <c r="A54" s="22"/>
      <c r="B54" s="1029" t="s">
        <v>927</v>
      </c>
      <c r="C54" s="1069"/>
      <c r="D54" s="1069"/>
      <c r="E54" s="1069"/>
      <c r="F54" s="1069"/>
      <c r="G54" s="1069"/>
      <c r="H54" s="1069"/>
      <c r="I54" s="1069"/>
      <c r="J54" s="1069"/>
      <c r="K54" s="1070"/>
      <c r="L54" s="1071"/>
      <c r="M54" s="1091">
        <f>SUM(M31:N53)</f>
        <v>1400</v>
      </c>
      <c r="N54" s="1091"/>
      <c r="O54" s="230">
        <f>SUM(O31:O53)</f>
        <v>0</v>
      </c>
      <c r="P54" s="231">
        <f>SUM(P31:P53)</f>
        <v>0</v>
      </c>
      <c r="Q54" s="232">
        <f>+O54+P54</f>
        <v>0</v>
      </c>
      <c r="R54" s="230">
        <f>SUM(R31:R53)</f>
        <v>0</v>
      </c>
      <c r="S54" s="233">
        <f>SUM(S31:S53)</f>
        <v>0</v>
      </c>
      <c r="T54" s="234">
        <f t="shared" ref="T54:T65" si="24">+R54+S54</f>
        <v>0</v>
      </c>
      <c r="U54" s="23"/>
      <c r="V54" s="23"/>
      <c r="W54" s="23"/>
      <c r="X54" s="742"/>
      <c r="Y54" s="880" t="s">
        <v>120</v>
      </c>
      <c r="Z54" s="1013"/>
      <c r="AA54" s="907"/>
      <c r="AB54" s="880">
        <v>181</v>
      </c>
      <c r="AC54" s="907"/>
      <c r="AD54" s="884" t="s">
        <v>73</v>
      </c>
      <c r="AE54" s="891"/>
      <c r="AF54" s="885"/>
      <c r="AG54" s="884">
        <v>110</v>
      </c>
      <c r="AH54" s="885"/>
      <c r="AI54" s="884">
        <v>80</v>
      </c>
      <c r="AJ54" s="885"/>
      <c r="AK54" s="195"/>
      <c r="AL54" s="196"/>
      <c r="AM54" s="267">
        <f t="shared" si="16"/>
        <v>0</v>
      </c>
      <c r="AN54" s="195"/>
      <c r="AO54" s="198"/>
      <c r="AP54" s="265">
        <f t="shared" si="13"/>
        <v>0</v>
      </c>
      <c r="AQ54" s="24"/>
      <c r="AS54" s="483"/>
      <c r="AT54" s="483"/>
      <c r="AU54" s="484"/>
      <c r="AW54" s="483">
        <f t="shared" si="17"/>
        <v>0</v>
      </c>
      <c r="AX54" s="483">
        <f t="shared" si="18"/>
        <v>0</v>
      </c>
      <c r="AY54" s="484" t="str">
        <f t="shared" si="19"/>
        <v>○</v>
      </c>
    </row>
    <row r="55" spans="1:51" ht="15.95" customHeight="1" thickTop="1">
      <c r="A55" s="22"/>
      <c r="B55" s="742" t="s">
        <v>97</v>
      </c>
      <c r="C55" s="943" t="s">
        <v>86</v>
      </c>
      <c r="D55" s="987"/>
      <c r="E55" s="944"/>
      <c r="F55" s="943">
        <v>121</v>
      </c>
      <c r="G55" s="944"/>
      <c r="H55" s="1006" t="s">
        <v>73</v>
      </c>
      <c r="I55" s="1062"/>
      <c r="J55" s="1007"/>
      <c r="K55" s="1074">
        <v>110</v>
      </c>
      <c r="L55" s="1075"/>
      <c r="M55" s="1064">
        <v>240</v>
      </c>
      <c r="N55" s="1065"/>
      <c r="O55" s="195"/>
      <c r="P55" s="196"/>
      <c r="Q55" s="197">
        <f t="shared" ref="Q55:Q60" si="25">+O55+P55</f>
        <v>0</v>
      </c>
      <c r="R55" s="195"/>
      <c r="S55" s="198"/>
      <c r="T55" s="199">
        <f t="shared" si="24"/>
        <v>0</v>
      </c>
      <c r="U55" s="23"/>
      <c r="V55" s="23"/>
      <c r="W55" s="23"/>
      <c r="X55" s="742"/>
      <c r="Y55" s="1014"/>
      <c r="Z55" s="1015"/>
      <c r="AA55" s="1016"/>
      <c r="AB55" s="1014"/>
      <c r="AC55" s="1016"/>
      <c r="AD55" s="888" t="s">
        <v>102</v>
      </c>
      <c r="AE55" s="967"/>
      <c r="AF55" s="889"/>
      <c r="AG55" s="888">
        <v>301</v>
      </c>
      <c r="AH55" s="889"/>
      <c r="AI55" s="888">
        <v>40</v>
      </c>
      <c r="AJ55" s="889"/>
      <c r="AK55" s="215"/>
      <c r="AL55" s="216"/>
      <c r="AM55" s="267">
        <f t="shared" si="16"/>
        <v>0</v>
      </c>
      <c r="AN55" s="215"/>
      <c r="AO55" s="218"/>
      <c r="AP55" s="265">
        <f t="shared" si="13"/>
        <v>0</v>
      </c>
      <c r="AQ55" s="24"/>
      <c r="AS55" s="483">
        <f t="shared" si="9"/>
        <v>0</v>
      </c>
      <c r="AT55" s="483">
        <f t="shared" si="5"/>
        <v>0</v>
      </c>
      <c r="AU55" s="484" t="str">
        <f t="shared" si="6"/>
        <v>○</v>
      </c>
      <c r="AW55" s="483">
        <f t="shared" si="17"/>
        <v>0</v>
      </c>
      <c r="AX55" s="483">
        <f t="shared" si="18"/>
        <v>0</v>
      </c>
      <c r="AY55" s="484" t="str">
        <f t="shared" si="19"/>
        <v>○</v>
      </c>
    </row>
    <row r="56" spans="1:51" ht="15.95" customHeight="1">
      <c r="A56" s="22"/>
      <c r="B56" s="742"/>
      <c r="C56" s="928"/>
      <c r="D56" s="929"/>
      <c r="E56" s="930"/>
      <c r="F56" s="928"/>
      <c r="G56" s="930"/>
      <c r="H56" s="928" t="s">
        <v>87</v>
      </c>
      <c r="I56" s="929"/>
      <c r="J56" s="930"/>
      <c r="K56" s="946">
        <v>601</v>
      </c>
      <c r="L56" s="946"/>
      <c r="M56" s="1084">
        <v>40</v>
      </c>
      <c r="N56" s="1084"/>
      <c r="O56" s="200"/>
      <c r="P56" s="201"/>
      <c r="Q56" s="202">
        <f t="shared" si="25"/>
        <v>0</v>
      </c>
      <c r="R56" s="200"/>
      <c r="S56" s="203"/>
      <c r="T56" s="204">
        <f t="shared" si="24"/>
        <v>0</v>
      </c>
      <c r="U56" s="23"/>
      <c r="V56" s="23"/>
      <c r="W56" s="23"/>
      <c r="X56" s="742"/>
      <c r="Y56" s="1014"/>
      <c r="Z56" s="1015"/>
      <c r="AA56" s="1016"/>
      <c r="AB56" s="1014"/>
      <c r="AC56" s="1016"/>
      <c r="AD56" s="888" t="s">
        <v>207</v>
      </c>
      <c r="AE56" s="967"/>
      <c r="AF56" s="889"/>
      <c r="AG56" s="888">
        <v>306</v>
      </c>
      <c r="AH56" s="889"/>
      <c r="AI56" s="888">
        <v>40</v>
      </c>
      <c r="AJ56" s="889"/>
      <c r="AK56" s="215"/>
      <c r="AL56" s="216"/>
      <c r="AM56" s="267">
        <f t="shared" si="16"/>
        <v>0</v>
      </c>
      <c r="AN56" s="215"/>
      <c r="AO56" s="218"/>
      <c r="AP56" s="265">
        <f t="shared" si="13"/>
        <v>0</v>
      </c>
      <c r="AQ56" s="24"/>
      <c r="AS56" s="483">
        <f t="shared" si="9"/>
        <v>0</v>
      </c>
      <c r="AT56" s="483">
        <f t="shared" si="5"/>
        <v>0</v>
      </c>
      <c r="AU56" s="484" t="str">
        <f t="shared" si="6"/>
        <v>○</v>
      </c>
      <c r="AW56" s="483">
        <f t="shared" si="17"/>
        <v>0</v>
      </c>
      <c r="AX56" s="483">
        <f t="shared" si="18"/>
        <v>0</v>
      </c>
      <c r="AY56" s="484" t="str">
        <f t="shared" si="19"/>
        <v>○</v>
      </c>
    </row>
    <row r="57" spans="1:51" ht="15.95" customHeight="1">
      <c r="A57" s="22"/>
      <c r="B57" s="742"/>
      <c r="C57" s="1022" t="s">
        <v>88</v>
      </c>
      <c r="D57" s="1023"/>
      <c r="E57" s="1024"/>
      <c r="F57" s="1022">
        <v>122</v>
      </c>
      <c r="G57" s="1024"/>
      <c r="H57" s="938" t="s">
        <v>73</v>
      </c>
      <c r="I57" s="938"/>
      <c r="J57" s="938"/>
      <c r="K57" s="938">
        <v>110</v>
      </c>
      <c r="L57" s="938"/>
      <c r="M57" s="1092">
        <v>240</v>
      </c>
      <c r="N57" s="1092"/>
      <c r="O57" s="205"/>
      <c r="P57" s="206"/>
      <c r="Q57" s="207">
        <f t="shared" si="25"/>
        <v>0</v>
      </c>
      <c r="R57" s="205"/>
      <c r="S57" s="208"/>
      <c r="T57" s="209">
        <f t="shared" si="24"/>
        <v>0</v>
      </c>
      <c r="U57" s="23"/>
      <c r="V57" s="23"/>
      <c r="W57" s="23"/>
      <c r="X57" s="742"/>
      <c r="Y57" s="893"/>
      <c r="Z57" s="896"/>
      <c r="AA57" s="894"/>
      <c r="AB57" s="893"/>
      <c r="AC57" s="894"/>
      <c r="AD57" s="886" t="s">
        <v>899</v>
      </c>
      <c r="AE57" s="890"/>
      <c r="AF57" s="887"/>
      <c r="AG57" s="886">
        <v>313</v>
      </c>
      <c r="AH57" s="887"/>
      <c r="AI57" s="886">
        <v>40</v>
      </c>
      <c r="AJ57" s="887"/>
      <c r="AK57" s="227"/>
      <c r="AL57" s="228"/>
      <c r="AM57" s="268">
        <f t="shared" si="16"/>
        <v>0</v>
      </c>
      <c r="AN57" s="227"/>
      <c r="AO57" s="229"/>
      <c r="AP57" s="243">
        <f t="shared" si="13"/>
        <v>0</v>
      </c>
      <c r="AQ57" s="24"/>
      <c r="AS57" s="483">
        <f t="shared" si="9"/>
        <v>0</v>
      </c>
      <c r="AT57" s="483">
        <f t="shared" si="5"/>
        <v>0</v>
      </c>
      <c r="AU57" s="484" t="str">
        <f t="shared" si="6"/>
        <v>○</v>
      </c>
      <c r="AW57" s="483">
        <f t="shared" si="17"/>
        <v>0</v>
      </c>
      <c r="AX57" s="483">
        <f t="shared" si="18"/>
        <v>0</v>
      </c>
      <c r="AY57" s="484" t="str">
        <f t="shared" si="19"/>
        <v>○</v>
      </c>
    </row>
    <row r="58" spans="1:51" ht="15.95" customHeight="1">
      <c r="A58" s="22"/>
      <c r="B58" s="742"/>
      <c r="C58" s="941" t="s">
        <v>89</v>
      </c>
      <c r="D58" s="986"/>
      <c r="E58" s="942"/>
      <c r="F58" s="941">
        <v>123</v>
      </c>
      <c r="G58" s="942"/>
      <c r="H58" s="1042" t="s">
        <v>73</v>
      </c>
      <c r="I58" s="1042"/>
      <c r="J58" s="1042"/>
      <c r="K58" s="1042">
        <v>110</v>
      </c>
      <c r="L58" s="1042"/>
      <c r="M58" s="1010">
        <v>80</v>
      </c>
      <c r="N58" s="1010"/>
      <c r="O58" s="210"/>
      <c r="P58" s="211"/>
      <c r="Q58" s="235">
        <f t="shared" si="25"/>
        <v>0</v>
      </c>
      <c r="R58" s="210"/>
      <c r="S58" s="213"/>
      <c r="T58" s="236">
        <f t="shared" si="24"/>
        <v>0</v>
      </c>
      <c r="U58" s="23"/>
      <c r="V58" s="23"/>
      <c r="W58" s="23"/>
      <c r="X58" s="742"/>
      <c r="Y58" s="880" t="s">
        <v>122</v>
      </c>
      <c r="Z58" s="1013"/>
      <c r="AA58" s="907"/>
      <c r="AB58" s="880">
        <v>183</v>
      </c>
      <c r="AC58" s="907"/>
      <c r="AD58" s="884" t="s">
        <v>73</v>
      </c>
      <c r="AE58" s="891"/>
      <c r="AF58" s="885"/>
      <c r="AG58" s="884">
        <v>110</v>
      </c>
      <c r="AH58" s="885"/>
      <c r="AI58" s="884">
        <v>240</v>
      </c>
      <c r="AJ58" s="885"/>
      <c r="AK58" s="195"/>
      <c r="AL58" s="196"/>
      <c r="AM58" s="263">
        <f t="shared" si="16"/>
        <v>0</v>
      </c>
      <c r="AN58" s="195"/>
      <c r="AO58" s="198"/>
      <c r="AP58" s="265">
        <f t="shared" si="13"/>
        <v>0</v>
      </c>
      <c r="AQ58" s="24"/>
      <c r="AS58" s="483">
        <f t="shared" si="9"/>
        <v>0</v>
      </c>
      <c r="AT58" s="483">
        <f t="shared" si="5"/>
        <v>0</v>
      </c>
      <c r="AU58" s="484" t="str">
        <f t="shared" si="6"/>
        <v>○</v>
      </c>
      <c r="AW58" s="483">
        <f t="shared" si="17"/>
        <v>0</v>
      </c>
      <c r="AX58" s="483">
        <f t="shared" si="18"/>
        <v>0</v>
      </c>
      <c r="AY58" s="484" t="str">
        <f t="shared" si="19"/>
        <v>○</v>
      </c>
    </row>
    <row r="59" spans="1:51" ht="15.95" customHeight="1">
      <c r="A59" s="22"/>
      <c r="B59" s="742"/>
      <c r="C59" s="943"/>
      <c r="D59" s="987"/>
      <c r="E59" s="944"/>
      <c r="F59" s="943"/>
      <c r="G59" s="944"/>
      <c r="H59" s="1009" t="s">
        <v>2435</v>
      </c>
      <c r="I59" s="1009"/>
      <c r="J59" s="1009"/>
      <c r="K59" s="1009">
        <v>213</v>
      </c>
      <c r="L59" s="1009"/>
      <c r="M59" s="1021">
        <v>40</v>
      </c>
      <c r="N59" s="1021"/>
      <c r="O59" s="215"/>
      <c r="P59" s="216"/>
      <c r="Q59" s="217">
        <f t="shared" si="25"/>
        <v>0</v>
      </c>
      <c r="R59" s="215"/>
      <c r="S59" s="218"/>
      <c r="T59" s="219">
        <f t="shared" si="24"/>
        <v>0</v>
      </c>
      <c r="U59" s="23"/>
      <c r="V59" s="23"/>
      <c r="W59" s="23"/>
      <c r="X59" s="742"/>
      <c r="Y59" s="898"/>
      <c r="Z59" s="901"/>
      <c r="AA59" s="899"/>
      <c r="AB59" s="898"/>
      <c r="AC59" s="899"/>
      <c r="AD59" s="900"/>
      <c r="AE59" s="901"/>
      <c r="AF59" s="899"/>
      <c r="AG59" s="877"/>
      <c r="AH59" s="877"/>
      <c r="AI59" s="906"/>
      <c r="AJ59" s="906"/>
      <c r="AK59" s="519"/>
      <c r="AL59" s="520"/>
      <c r="AM59" s="521"/>
      <c r="AN59" s="519"/>
      <c r="AO59" s="522"/>
      <c r="AP59" s="523"/>
      <c r="AQ59" s="24"/>
      <c r="AS59" s="483">
        <f t="shared" si="9"/>
        <v>0</v>
      </c>
      <c r="AT59" s="483">
        <f t="shared" si="5"/>
        <v>0</v>
      </c>
      <c r="AU59" s="484" t="str">
        <f t="shared" si="6"/>
        <v>○</v>
      </c>
      <c r="AW59" s="483"/>
      <c r="AX59" s="483"/>
      <c r="AY59" s="484"/>
    </row>
    <row r="60" spans="1:51" ht="15.95" customHeight="1">
      <c r="A60" s="22"/>
      <c r="B60" s="742"/>
      <c r="C60" s="928"/>
      <c r="D60" s="929"/>
      <c r="E60" s="930"/>
      <c r="F60" s="928"/>
      <c r="G60" s="930"/>
      <c r="H60" s="948" t="s">
        <v>87</v>
      </c>
      <c r="I60" s="948"/>
      <c r="J60" s="948"/>
      <c r="K60" s="948">
        <v>601</v>
      </c>
      <c r="L60" s="948"/>
      <c r="M60" s="1090">
        <v>40</v>
      </c>
      <c r="N60" s="1090"/>
      <c r="O60" s="200"/>
      <c r="P60" s="201"/>
      <c r="Q60" s="202">
        <f t="shared" si="25"/>
        <v>0</v>
      </c>
      <c r="R60" s="200"/>
      <c r="S60" s="203"/>
      <c r="T60" s="220">
        <f t="shared" si="24"/>
        <v>0</v>
      </c>
      <c r="U60" s="23"/>
      <c r="V60" s="23"/>
      <c r="W60" s="23"/>
      <c r="X60" s="742"/>
      <c r="Y60" s="898"/>
      <c r="Z60" s="901"/>
      <c r="AA60" s="899"/>
      <c r="AB60" s="898"/>
      <c r="AC60" s="899"/>
      <c r="AD60" s="900"/>
      <c r="AE60" s="901"/>
      <c r="AF60" s="899"/>
      <c r="AG60" s="877"/>
      <c r="AH60" s="877"/>
      <c r="AI60" s="906"/>
      <c r="AJ60" s="906"/>
      <c r="AK60" s="519"/>
      <c r="AL60" s="520"/>
      <c r="AM60" s="521"/>
      <c r="AN60" s="519"/>
      <c r="AO60" s="522"/>
      <c r="AP60" s="523"/>
      <c r="AQ60" s="24"/>
      <c r="AS60" s="483">
        <f t="shared" si="9"/>
        <v>0</v>
      </c>
      <c r="AT60" s="483">
        <f t="shared" si="5"/>
        <v>0</v>
      </c>
      <c r="AU60" s="484" t="str">
        <f t="shared" si="6"/>
        <v>○</v>
      </c>
      <c r="AW60" s="483"/>
      <c r="AX60" s="483"/>
      <c r="AY60" s="484"/>
    </row>
    <row r="61" spans="1:51" ht="15.95" customHeight="1">
      <c r="A61" s="22"/>
      <c r="B61" s="742"/>
      <c r="C61" s="1056" t="s">
        <v>2199</v>
      </c>
      <c r="D61" s="1057"/>
      <c r="E61" s="1058"/>
      <c r="F61" s="943">
        <v>124</v>
      </c>
      <c r="G61" s="944"/>
      <c r="H61" s="1006" t="s">
        <v>93</v>
      </c>
      <c r="I61" s="1062"/>
      <c r="J61" s="1007"/>
      <c r="K61" s="943">
        <v>201</v>
      </c>
      <c r="L61" s="944"/>
      <c r="M61" s="968">
        <v>120</v>
      </c>
      <c r="N61" s="970"/>
      <c r="O61" s="542"/>
      <c r="P61" s="539"/>
      <c r="Q61" s="295">
        <f>+O61+P61</f>
        <v>0</v>
      </c>
      <c r="R61" s="542"/>
      <c r="S61" s="264"/>
      <c r="T61" s="214">
        <f>+R61+S61</f>
        <v>0</v>
      </c>
      <c r="U61" s="23"/>
      <c r="V61" s="23"/>
      <c r="W61" s="23"/>
      <c r="X61" s="742"/>
      <c r="Y61" s="898"/>
      <c r="Z61" s="901"/>
      <c r="AA61" s="899"/>
      <c r="AB61" s="898"/>
      <c r="AC61" s="899"/>
      <c r="AD61" s="900"/>
      <c r="AE61" s="901"/>
      <c r="AF61" s="899"/>
      <c r="AG61" s="877"/>
      <c r="AH61" s="877"/>
      <c r="AI61" s="906"/>
      <c r="AJ61" s="906"/>
      <c r="AK61" s="519"/>
      <c r="AL61" s="520"/>
      <c r="AM61" s="521"/>
      <c r="AN61" s="519"/>
      <c r="AO61" s="522"/>
      <c r="AP61" s="523"/>
      <c r="AQ61" s="24"/>
      <c r="AS61" s="483">
        <f t="shared" si="9"/>
        <v>0</v>
      </c>
      <c r="AT61" s="483">
        <f t="shared" si="5"/>
        <v>0</v>
      </c>
      <c r="AU61" s="484" t="str">
        <f t="shared" si="6"/>
        <v>○</v>
      </c>
      <c r="AW61" s="483"/>
      <c r="AX61" s="483"/>
      <c r="AY61" s="484"/>
    </row>
    <row r="62" spans="1:51" ht="15.95" customHeight="1">
      <c r="A62" s="22"/>
      <c r="B62" s="742"/>
      <c r="C62" s="1056"/>
      <c r="D62" s="1057"/>
      <c r="E62" s="1058"/>
      <c r="F62" s="943"/>
      <c r="G62" s="944"/>
      <c r="H62" s="1066" t="s">
        <v>94</v>
      </c>
      <c r="I62" s="1067"/>
      <c r="J62" s="1068"/>
      <c r="K62" s="1077"/>
      <c r="L62" s="1078"/>
      <c r="M62" s="1093"/>
      <c r="N62" s="1094"/>
      <c r="O62" s="215"/>
      <c r="P62" s="216"/>
      <c r="Q62" s="295">
        <f t="shared" ref="Q62:Q65" si="26">+O62+P62</f>
        <v>0</v>
      </c>
      <c r="R62" s="215"/>
      <c r="S62" s="218"/>
      <c r="T62" s="219">
        <f t="shared" si="24"/>
        <v>0</v>
      </c>
      <c r="U62" s="23"/>
      <c r="V62" s="23"/>
      <c r="W62" s="23"/>
      <c r="X62" s="742"/>
      <c r="Y62" s="898"/>
      <c r="Z62" s="901"/>
      <c r="AA62" s="899"/>
      <c r="AB62" s="898"/>
      <c r="AC62" s="899"/>
      <c r="AD62" s="900"/>
      <c r="AE62" s="901"/>
      <c r="AF62" s="899"/>
      <c r="AG62" s="877"/>
      <c r="AH62" s="877"/>
      <c r="AI62" s="906"/>
      <c r="AJ62" s="906"/>
      <c r="AK62" s="519"/>
      <c r="AL62" s="520"/>
      <c r="AM62" s="521"/>
      <c r="AN62" s="519"/>
      <c r="AO62" s="522"/>
      <c r="AP62" s="523"/>
      <c r="AQ62" s="24"/>
      <c r="AS62" s="483">
        <f t="shared" si="9"/>
        <v>0</v>
      </c>
      <c r="AT62" s="483">
        <f t="shared" si="5"/>
        <v>0</v>
      </c>
      <c r="AU62" s="484" t="str">
        <f t="shared" si="6"/>
        <v>○</v>
      </c>
      <c r="AW62" s="483"/>
      <c r="AX62" s="483"/>
      <c r="AY62" s="484"/>
    </row>
    <row r="63" spans="1:51" ht="15.95" customHeight="1">
      <c r="A63" s="22"/>
      <c r="B63" s="742"/>
      <c r="C63" s="1056"/>
      <c r="D63" s="1057"/>
      <c r="E63" s="1058"/>
      <c r="F63" s="943"/>
      <c r="G63" s="944"/>
      <c r="H63" s="1066" t="s">
        <v>95</v>
      </c>
      <c r="I63" s="1067"/>
      <c r="J63" s="1068"/>
      <c r="K63" s="945">
        <v>207</v>
      </c>
      <c r="L63" s="945"/>
      <c r="M63" s="1063">
        <v>40</v>
      </c>
      <c r="N63" s="1063"/>
      <c r="O63" s="437"/>
      <c r="P63" s="434"/>
      <c r="Q63" s="295">
        <f t="shared" si="26"/>
        <v>0</v>
      </c>
      <c r="R63" s="598"/>
      <c r="S63" s="605"/>
      <c r="T63" s="571">
        <f t="shared" si="24"/>
        <v>0</v>
      </c>
      <c r="U63" s="23"/>
      <c r="V63" s="23"/>
      <c r="W63" s="23"/>
      <c r="X63" s="742"/>
      <c r="Y63" s="898"/>
      <c r="Z63" s="901"/>
      <c r="AA63" s="899"/>
      <c r="AB63" s="898"/>
      <c r="AC63" s="899"/>
      <c r="AD63" s="900"/>
      <c r="AE63" s="901"/>
      <c r="AF63" s="899"/>
      <c r="AG63" s="877"/>
      <c r="AH63" s="877"/>
      <c r="AI63" s="906"/>
      <c r="AJ63" s="906"/>
      <c r="AK63" s="519"/>
      <c r="AL63" s="520"/>
      <c r="AM63" s="521"/>
      <c r="AN63" s="519"/>
      <c r="AO63" s="522"/>
      <c r="AP63" s="523"/>
      <c r="AQ63" s="24"/>
      <c r="AS63" s="483">
        <f t="shared" si="9"/>
        <v>0</v>
      </c>
      <c r="AT63" s="483">
        <f t="shared" si="5"/>
        <v>0</v>
      </c>
      <c r="AU63" s="484" t="str">
        <f t="shared" si="6"/>
        <v>○</v>
      </c>
      <c r="AW63" s="483"/>
      <c r="AX63" s="483"/>
      <c r="AY63" s="484"/>
    </row>
    <row r="64" spans="1:51" ht="15.95" customHeight="1">
      <c r="A64" s="22"/>
      <c r="B64" s="742"/>
      <c r="C64" s="1056"/>
      <c r="D64" s="1057"/>
      <c r="E64" s="1058"/>
      <c r="F64" s="943"/>
      <c r="G64" s="944"/>
      <c r="H64" s="1009" t="s">
        <v>91</v>
      </c>
      <c r="I64" s="1009"/>
      <c r="J64" s="1009"/>
      <c r="K64" s="1009">
        <v>213</v>
      </c>
      <c r="L64" s="1009"/>
      <c r="M64" s="1021">
        <v>40</v>
      </c>
      <c r="N64" s="1021"/>
      <c r="O64" s="601"/>
      <c r="P64" s="602"/>
      <c r="Q64" s="295">
        <f t="shared" si="26"/>
        <v>0</v>
      </c>
      <c r="R64" s="603"/>
      <c r="S64" s="604"/>
      <c r="T64" s="606">
        <f t="shared" si="24"/>
        <v>0</v>
      </c>
      <c r="U64" s="23"/>
      <c r="V64" s="23"/>
      <c r="W64" s="23"/>
      <c r="X64" s="742"/>
      <c r="Y64" s="898"/>
      <c r="Z64" s="901"/>
      <c r="AA64" s="899"/>
      <c r="AB64" s="898"/>
      <c r="AC64" s="899"/>
      <c r="AD64" s="900"/>
      <c r="AE64" s="901"/>
      <c r="AF64" s="899"/>
      <c r="AG64" s="877"/>
      <c r="AH64" s="877"/>
      <c r="AI64" s="906"/>
      <c r="AJ64" s="906"/>
      <c r="AK64" s="519"/>
      <c r="AL64" s="520"/>
      <c r="AM64" s="521"/>
      <c r="AN64" s="519"/>
      <c r="AO64" s="522"/>
      <c r="AP64" s="523"/>
      <c r="AQ64" s="24"/>
      <c r="AS64" s="483">
        <f t="shared" si="9"/>
        <v>0</v>
      </c>
      <c r="AT64" s="483">
        <f t="shared" si="5"/>
        <v>0</v>
      </c>
      <c r="AU64" s="484" t="str">
        <f t="shared" si="6"/>
        <v>○</v>
      </c>
      <c r="AW64" s="483"/>
      <c r="AX64" s="483"/>
      <c r="AY64" s="484"/>
    </row>
    <row r="65" spans="1:51" ht="15.95" customHeight="1">
      <c r="A65" s="22"/>
      <c r="B65" s="742"/>
      <c r="C65" s="1059"/>
      <c r="D65" s="1060"/>
      <c r="E65" s="1061"/>
      <c r="F65" s="928"/>
      <c r="G65" s="930"/>
      <c r="H65" s="946" t="s">
        <v>96</v>
      </c>
      <c r="I65" s="946"/>
      <c r="J65" s="946"/>
      <c r="K65" s="946">
        <v>250</v>
      </c>
      <c r="L65" s="946"/>
      <c r="M65" s="1084">
        <v>40</v>
      </c>
      <c r="N65" s="1084"/>
      <c r="O65" s="195"/>
      <c r="P65" s="196"/>
      <c r="Q65" s="295">
        <f t="shared" si="26"/>
        <v>0</v>
      </c>
      <c r="R65" s="195"/>
      <c r="S65" s="198"/>
      <c r="T65" s="220">
        <f t="shared" si="24"/>
        <v>0</v>
      </c>
      <c r="U65" s="23"/>
      <c r="V65" s="23"/>
      <c r="W65" s="23"/>
      <c r="X65" s="743"/>
      <c r="Y65" s="898"/>
      <c r="Z65" s="901"/>
      <c r="AA65" s="899"/>
      <c r="AB65" s="898"/>
      <c r="AC65" s="899"/>
      <c r="AD65" s="900"/>
      <c r="AE65" s="901"/>
      <c r="AF65" s="899"/>
      <c r="AG65" s="877"/>
      <c r="AH65" s="877"/>
      <c r="AI65" s="906"/>
      <c r="AJ65" s="906"/>
      <c r="AK65" s="519"/>
      <c r="AL65" s="520"/>
      <c r="AM65" s="521"/>
      <c r="AN65" s="519"/>
      <c r="AO65" s="522"/>
      <c r="AP65" s="523"/>
      <c r="AQ65" s="24"/>
      <c r="AS65" s="483">
        <f t="shared" si="9"/>
        <v>0</v>
      </c>
      <c r="AT65" s="483">
        <f t="shared" si="5"/>
        <v>0</v>
      </c>
      <c r="AU65" s="484" t="str">
        <f t="shared" si="6"/>
        <v>○</v>
      </c>
      <c r="AW65" s="483"/>
      <c r="AX65" s="483"/>
      <c r="AY65" s="484"/>
    </row>
    <row r="66" spans="1:51" ht="14.25" customHeight="1" thickBot="1">
      <c r="A66" s="22"/>
      <c r="B66" s="742"/>
      <c r="C66" s="1002"/>
      <c r="D66" s="1002"/>
      <c r="E66" s="1002"/>
      <c r="F66" s="1002"/>
      <c r="G66" s="1002"/>
      <c r="H66" s="1002"/>
      <c r="I66" s="1002"/>
      <c r="J66" s="1002"/>
      <c r="K66" s="1002"/>
      <c r="L66" s="1003"/>
      <c r="M66" s="1002"/>
      <c r="N66" s="1003"/>
      <c r="O66" s="574"/>
      <c r="P66" s="577"/>
      <c r="Q66" s="580"/>
      <c r="R66" s="574"/>
      <c r="S66" s="574"/>
      <c r="T66" s="518"/>
      <c r="U66" s="23"/>
      <c r="V66" s="23"/>
      <c r="W66" s="36"/>
      <c r="X66" s="1029" t="s">
        <v>929</v>
      </c>
      <c r="Y66" s="1030"/>
      <c r="Z66" s="1030"/>
      <c r="AA66" s="1030"/>
      <c r="AB66" s="1030"/>
      <c r="AC66" s="1030"/>
      <c r="AD66" s="1030"/>
      <c r="AE66" s="1030"/>
      <c r="AF66" s="1030"/>
      <c r="AG66" s="1030"/>
      <c r="AH66" s="1031"/>
      <c r="AI66" s="927">
        <f>SUM(AI32:AJ65)</f>
        <v>4160</v>
      </c>
      <c r="AJ66" s="927"/>
      <c r="AK66" s="254">
        <f>SUM(AK32:AK65)</f>
        <v>0</v>
      </c>
      <c r="AL66" s="255">
        <f>SUM(AL32:AL65)</f>
        <v>0</v>
      </c>
      <c r="AM66" s="256">
        <f>AK66+AL66</f>
        <v>0</v>
      </c>
      <c r="AN66" s="254">
        <f>SUM(AN32:AN65)</f>
        <v>0</v>
      </c>
      <c r="AO66" s="257">
        <f>SUM(AO32:AO65)</f>
        <v>0</v>
      </c>
      <c r="AP66" s="258">
        <f>AN66+AO66</f>
        <v>0</v>
      </c>
      <c r="AQ66" s="24"/>
      <c r="AS66" s="483"/>
      <c r="AT66" s="483"/>
      <c r="AU66" s="484"/>
      <c r="AW66" s="483"/>
      <c r="AX66" s="483"/>
      <c r="AY66" s="484"/>
    </row>
    <row r="67" spans="1:51" ht="12.75" customHeight="1" thickTop="1">
      <c r="A67" s="22"/>
      <c r="B67" s="743"/>
      <c r="C67" s="1002"/>
      <c r="D67" s="1002"/>
      <c r="E67" s="1002"/>
      <c r="F67" s="1002"/>
      <c r="G67" s="1002"/>
      <c r="H67" s="1002"/>
      <c r="I67" s="1002"/>
      <c r="J67" s="1002"/>
      <c r="K67" s="1002"/>
      <c r="L67" s="1002"/>
      <c r="M67" s="1002"/>
      <c r="N67" s="1003"/>
      <c r="O67" s="574"/>
      <c r="P67" s="577"/>
      <c r="Q67" s="575"/>
      <c r="R67" s="574"/>
      <c r="S67" s="574"/>
      <c r="T67" s="518"/>
      <c r="U67" s="23"/>
      <c r="V67" s="23"/>
      <c r="W67" s="23"/>
      <c r="X67" s="1085" t="s">
        <v>930</v>
      </c>
      <c r="Y67" s="1086"/>
      <c r="Z67" s="1086"/>
      <c r="AA67" s="1086"/>
      <c r="AB67" s="1086"/>
      <c r="AC67" s="1086"/>
      <c r="AD67" s="1086"/>
      <c r="AE67" s="1086"/>
      <c r="AF67" s="1086"/>
      <c r="AG67" s="1086"/>
      <c r="AH67" s="1087"/>
      <c r="AI67" s="1028">
        <f>AI66+AI31</f>
        <v>7400</v>
      </c>
      <c r="AJ67" s="1028"/>
      <c r="AK67" s="269">
        <f>AK31+AK66</f>
        <v>0</v>
      </c>
      <c r="AL67" s="270">
        <f>AL31+AL66</f>
        <v>0</v>
      </c>
      <c r="AM67" s="271">
        <f>AK67+AL67</f>
        <v>0</v>
      </c>
      <c r="AN67" s="269">
        <f>AN31+AN66</f>
        <v>0</v>
      </c>
      <c r="AO67" s="272">
        <f>AO31+AO66</f>
        <v>0</v>
      </c>
      <c r="AP67" s="273">
        <f>AN67+AO67</f>
        <v>0</v>
      </c>
      <c r="AQ67" s="24"/>
      <c r="AS67" s="483"/>
      <c r="AT67" s="483"/>
      <c r="AU67" s="484"/>
      <c r="AW67" s="483"/>
      <c r="AX67" s="483"/>
      <c r="AY67" s="484"/>
    </row>
    <row r="68" spans="1:51">
      <c r="A68" s="22"/>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188"/>
      <c r="AP68" s="23"/>
      <c r="AQ68" s="24"/>
    </row>
    <row r="69" spans="1:51">
      <c r="A69" s="59"/>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60"/>
    </row>
    <row r="70" spans="1:51">
      <c r="U70" s="23"/>
      <c r="V70" s="23"/>
      <c r="W70" s="23"/>
      <c r="X70" s="23"/>
      <c r="Y70" s="23"/>
      <c r="Z70" s="23"/>
      <c r="AA70" s="23"/>
    </row>
    <row r="71" spans="1:51">
      <c r="U71" s="23"/>
      <c r="V71" s="23"/>
      <c r="W71" s="23"/>
      <c r="X71" s="23"/>
      <c r="Y71" s="23"/>
      <c r="Z71" s="23"/>
      <c r="AA71" s="23"/>
    </row>
    <row r="72" spans="1:51">
      <c r="U72" s="23"/>
      <c r="V72" s="23"/>
      <c r="W72" s="23"/>
      <c r="X72" s="23"/>
      <c r="Y72" s="23"/>
      <c r="Z72" s="23"/>
      <c r="AA72" s="23"/>
    </row>
    <row r="73" spans="1:51">
      <c r="U73" s="23"/>
      <c r="V73" s="23"/>
      <c r="W73" s="23"/>
      <c r="X73" s="23"/>
      <c r="Y73" s="23"/>
      <c r="Z73" s="23"/>
      <c r="AA73" s="23"/>
    </row>
    <row r="74" spans="1:51">
      <c r="U74" s="23"/>
      <c r="V74" s="23"/>
      <c r="W74" s="23"/>
      <c r="X74" s="23"/>
      <c r="Y74" s="23"/>
      <c r="Z74" s="23"/>
      <c r="AA74" s="23"/>
    </row>
    <row r="75" spans="1:51">
      <c r="U75" s="23"/>
      <c r="V75" s="23"/>
      <c r="W75" s="23"/>
      <c r="X75" s="23"/>
      <c r="Y75" s="23"/>
      <c r="Z75" s="23"/>
      <c r="AA75" s="23"/>
    </row>
    <row r="76" spans="1:51">
      <c r="U76" s="23"/>
      <c r="V76" s="23"/>
      <c r="W76" s="23"/>
      <c r="X76" s="23"/>
      <c r="Y76" s="23"/>
      <c r="Z76" s="23"/>
      <c r="AA76" s="23"/>
    </row>
    <row r="77" spans="1:51">
      <c r="U77" s="23"/>
      <c r="V77" s="23"/>
      <c r="W77" s="23"/>
      <c r="X77" s="23"/>
      <c r="Y77" s="23"/>
      <c r="Z77" s="23"/>
      <c r="AA77" s="23"/>
    </row>
    <row r="78" spans="1:51">
      <c r="U78" s="23"/>
      <c r="V78" s="23"/>
      <c r="W78" s="23"/>
      <c r="X78" s="23"/>
      <c r="Y78" s="23"/>
      <c r="Z78" s="23"/>
      <c r="AA78" s="23"/>
    </row>
    <row r="79" spans="1:51">
      <c r="U79" s="23"/>
      <c r="V79" s="23"/>
      <c r="W79" s="23"/>
      <c r="X79" s="23"/>
      <c r="Y79" s="23"/>
      <c r="Z79" s="23"/>
      <c r="AA79" s="23"/>
    </row>
    <row r="80" spans="1:51">
      <c r="U80" s="23"/>
      <c r="V80" s="23"/>
      <c r="W80" s="23"/>
      <c r="X80" s="23"/>
      <c r="Y80" s="23"/>
      <c r="Z80" s="23"/>
      <c r="AA80" s="23"/>
    </row>
    <row r="81" spans="21:27">
      <c r="U81" s="23"/>
      <c r="V81" s="23"/>
      <c r="W81" s="23"/>
      <c r="X81" s="23"/>
      <c r="Y81" s="23"/>
      <c r="Z81" s="23"/>
      <c r="AA81" s="23"/>
    </row>
    <row r="82" spans="21:27">
      <c r="U82" s="23"/>
      <c r="V82" s="23"/>
      <c r="W82" s="23"/>
      <c r="X82" s="23"/>
      <c r="Y82" s="23"/>
      <c r="Z82" s="23"/>
      <c r="AA82" s="23"/>
    </row>
    <row r="83" spans="21:27">
      <c r="U83" s="23"/>
      <c r="V83" s="23"/>
      <c r="W83" s="23"/>
      <c r="X83" s="23"/>
      <c r="Y83" s="23"/>
      <c r="Z83" s="23"/>
      <c r="AA83" s="23"/>
    </row>
    <row r="84" spans="21:27">
      <c r="U84" s="23"/>
      <c r="V84" s="23"/>
      <c r="W84" s="23"/>
      <c r="X84" s="23"/>
      <c r="Y84" s="23"/>
      <c r="Z84" s="23"/>
      <c r="AA84" s="23"/>
    </row>
    <row r="85" spans="21:27">
      <c r="X85" s="23"/>
      <c r="Y85" s="23"/>
      <c r="Z85" s="23"/>
      <c r="AA85" s="23"/>
    </row>
  </sheetData>
  <sheetProtection algorithmName="SHA-512" hashValue="t+OgJw2s8CgCwotuN5yKv6za+ljpv9f4S7kYhW8CRZ9RMCPwZiYrS8+4+tKHx/FgjDS1S1tokIyJt1gQrB4/eA==" saltValue="uYZAhkBfx/egeQLGKOcW0A==" spinCount="100000" sheet="1" selectLockedCells="1"/>
  <customSheetViews>
    <customSheetView guid="{E0FA14D7-79E2-4DBA-B0CC-7D5B6188BCBD}" showGridLines="0" fitToPage="1" topLeftCell="A25">
      <selection activeCell="R27" sqref="R27:T65"/>
      <pageMargins left="0.59055118110236227" right="0.59055118110236227" top="0.59055118110236227" bottom="0.59055118110236227" header="0.51181102362204722" footer="0.51181102362204722"/>
      <pageSetup paperSize="9" scale="80" orientation="portrait" r:id="rId1"/>
      <headerFooter alignWithMargins="0"/>
    </customSheetView>
  </customSheetViews>
  <mergeCells count="448">
    <mergeCell ref="AB3:AG4"/>
    <mergeCell ref="AH3:AP4"/>
    <mergeCell ref="B11:L13"/>
    <mergeCell ref="M11:N13"/>
    <mergeCell ref="O11:O13"/>
    <mergeCell ref="P11:P13"/>
    <mergeCell ref="Q11:Q13"/>
    <mergeCell ref="R11:R13"/>
    <mergeCell ref="S11:S13"/>
    <mergeCell ref="T11:T13"/>
    <mergeCell ref="O8:P8"/>
    <mergeCell ref="Q8:Q10"/>
    <mergeCell ref="R8:T8"/>
    <mergeCell ref="O9:O10"/>
    <mergeCell ref="P9:P10"/>
    <mergeCell ref="R9:T9"/>
    <mergeCell ref="M8:N10"/>
    <mergeCell ref="B8:L10"/>
    <mergeCell ref="AI12:AJ12"/>
    <mergeCell ref="AI13:AJ13"/>
    <mergeCell ref="AB11:AC11"/>
    <mergeCell ref="AN9:AP9"/>
    <mergeCell ref="X8:X10"/>
    <mergeCell ref="Y8:AA10"/>
    <mergeCell ref="Y14:AA15"/>
    <mergeCell ref="M32:N32"/>
    <mergeCell ref="M34:N34"/>
    <mergeCell ref="Y11:AA11"/>
    <mergeCell ref="AG27:AH27"/>
    <mergeCell ref="AG18:AH18"/>
    <mergeCell ref="AG24:AH24"/>
    <mergeCell ref="AG25:AH25"/>
    <mergeCell ref="AG12:AH12"/>
    <mergeCell ref="Y16:AA16"/>
    <mergeCell ref="AB16:AC16"/>
    <mergeCell ref="AD23:AF23"/>
    <mergeCell ref="AG16:AH16"/>
    <mergeCell ref="AD25:AF25"/>
    <mergeCell ref="AG15:AH15"/>
    <mergeCell ref="AD13:AF13"/>
    <mergeCell ref="AG14:AH14"/>
    <mergeCell ref="Y13:AA13"/>
    <mergeCell ref="AB12:AC12"/>
    <mergeCell ref="AD12:AF12"/>
    <mergeCell ref="AG26:AH26"/>
    <mergeCell ref="AD24:AF24"/>
    <mergeCell ref="K23:N23"/>
    <mergeCell ref="K24:N24"/>
    <mergeCell ref="AB8:AC10"/>
    <mergeCell ref="AD8:AF10"/>
    <mergeCell ref="AG8:AH10"/>
    <mergeCell ref="AI32:AJ32"/>
    <mergeCell ref="Y17:AA17"/>
    <mergeCell ref="AD14:AF14"/>
    <mergeCell ref="AD32:AF32"/>
    <mergeCell ref="AD39:AF39"/>
    <mergeCell ref="AG39:AH39"/>
    <mergeCell ref="AI26:AJ26"/>
    <mergeCell ref="AG17:AH17"/>
    <mergeCell ref="AI14:AJ14"/>
    <mergeCell ref="AD16:AF16"/>
    <mergeCell ref="AD17:AF17"/>
    <mergeCell ref="AD15:AF15"/>
    <mergeCell ref="AI15:AJ15"/>
    <mergeCell ref="AB14:AC15"/>
    <mergeCell ref="AG21:AH21"/>
    <mergeCell ref="AB17:AC17"/>
    <mergeCell ref="AG20:AH20"/>
    <mergeCell ref="AB18:AC19"/>
    <mergeCell ref="AI20:AJ20"/>
    <mergeCell ref="AI21:AJ21"/>
    <mergeCell ref="AD18:AF18"/>
    <mergeCell ref="M67:N67"/>
    <mergeCell ref="M65:N65"/>
    <mergeCell ref="M66:N66"/>
    <mergeCell ref="X67:AH67"/>
    <mergeCell ref="Y32:AA32"/>
    <mergeCell ref="X31:AH31"/>
    <mergeCell ref="AB32:AC32"/>
    <mergeCell ref="Y44:AA44"/>
    <mergeCell ref="M60:N60"/>
    <mergeCell ref="M54:N54"/>
    <mergeCell ref="AD48:AF48"/>
    <mergeCell ref="M53:N53"/>
    <mergeCell ref="Y46:AA47"/>
    <mergeCell ref="AD38:AF38"/>
    <mergeCell ref="M56:N56"/>
    <mergeCell ref="M57:N57"/>
    <mergeCell ref="M58:N58"/>
    <mergeCell ref="M61:N62"/>
    <mergeCell ref="AG47:AH47"/>
    <mergeCell ref="AD47:AF47"/>
    <mergeCell ref="AG48:AH48"/>
    <mergeCell ref="AB48:AC49"/>
    <mergeCell ref="AG46:AH46"/>
    <mergeCell ref="M40:N40"/>
    <mergeCell ref="K47:L47"/>
    <mergeCell ref="AI18:AJ18"/>
    <mergeCell ref="AG19:AH19"/>
    <mergeCell ref="AD19:AF19"/>
    <mergeCell ref="AB20:AC25"/>
    <mergeCell ref="AI25:AJ25"/>
    <mergeCell ref="AI24:AJ24"/>
    <mergeCell ref="AM1:AQ1"/>
    <mergeCell ref="X3:AA4"/>
    <mergeCell ref="AD11:AF11"/>
    <mergeCell ref="AB13:AC13"/>
    <mergeCell ref="AN8:AP8"/>
    <mergeCell ref="AI11:AJ11"/>
    <mergeCell ref="Y18:AA19"/>
    <mergeCell ref="Y20:AA25"/>
    <mergeCell ref="X11:X30"/>
    <mergeCell ref="AG11:AH11"/>
    <mergeCell ref="AG13:AH13"/>
    <mergeCell ref="AD20:AF20"/>
    <mergeCell ref="AG23:AH23"/>
    <mergeCell ref="AD29:AF29"/>
    <mergeCell ref="AD28:AF28"/>
    <mergeCell ref="AD30:AF30"/>
    <mergeCell ref="Y12:AA12"/>
    <mergeCell ref="K53:L53"/>
    <mergeCell ref="K58:L58"/>
    <mergeCell ref="K51:L51"/>
    <mergeCell ref="K50:L50"/>
    <mergeCell ref="H51:J51"/>
    <mergeCell ref="H64:J64"/>
    <mergeCell ref="H58:J58"/>
    <mergeCell ref="H59:J59"/>
    <mergeCell ref="K61:L62"/>
    <mergeCell ref="K59:L59"/>
    <mergeCell ref="H63:J63"/>
    <mergeCell ref="M63:N63"/>
    <mergeCell ref="M55:N55"/>
    <mergeCell ref="M50:N50"/>
    <mergeCell ref="K64:L64"/>
    <mergeCell ref="M64:N64"/>
    <mergeCell ref="K46:L46"/>
    <mergeCell ref="F53:G53"/>
    <mergeCell ref="H62:J62"/>
    <mergeCell ref="K60:L60"/>
    <mergeCell ref="H56:J56"/>
    <mergeCell ref="H55:J55"/>
    <mergeCell ref="B54:L54"/>
    <mergeCell ref="C53:E53"/>
    <mergeCell ref="B31:B53"/>
    <mergeCell ref="F51:G51"/>
    <mergeCell ref="B55:B67"/>
    <mergeCell ref="K67:L67"/>
    <mergeCell ref="K56:L56"/>
    <mergeCell ref="K55:L55"/>
    <mergeCell ref="K44:L44"/>
    <mergeCell ref="H44:J44"/>
    <mergeCell ref="C55:E56"/>
    <mergeCell ref="C44:E45"/>
    <mergeCell ref="H57:J57"/>
    <mergeCell ref="K66:L66"/>
    <mergeCell ref="H60:J60"/>
    <mergeCell ref="C57:E57"/>
    <mergeCell ref="F57:G57"/>
    <mergeCell ref="K48:L48"/>
    <mergeCell ref="K65:L65"/>
    <mergeCell ref="C52:E52"/>
    <mergeCell ref="F52:G52"/>
    <mergeCell ref="H52:J52"/>
    <mergeCell ref="K52:L52"/>
    <mergeCell ref="C58:E60"/>
    <mergeCell ref="C61:E65"/>
    <mergeCell ref="F61:G65"/>
    <mergeCell ref="C66:E66"/>
    <mergeCell ref="F66:G66"/>
    <mergeCell ref="C50:E50"/>
    <mergeCell ref="F55:G56"/>
    <mergeCell ref="H50:J50"/>
    <mergeCell ref="F50:G50"/>
    <mergeCell ref="H66:J66"/>
    <mergeCell ref="H61:J61"/>
    <mergeCell ref="K57:L57"/>
    <mergeCell ref="H65:J65"/>
    <mergeCell ref="H53:J53"/>
    <mergeCell ref="H67:J67"/>
    <mergeCell ref="F58:G60"/>
    <mergeCell ref="K41:L41"/>
    <mergeCell ref="K42:L42"/>
    <mergeCell ref="K63:L63"/>
    <mergeCell ref="K40:L40"/>
    <mergeCell ref="F46:G46"/>
    <mergeCell ref="C47:E47"/>
    <mergeCell ref="F47:G47"/>
    <mergeCell ref="C48:E48"/>
    <mergeCell ref="C49:E49"/>
    <mergeCell ref="F48:G48"/>
    <mergeCell ref="F49:G49"/>
    <mergeCell ref="H42:J42"/>
    <mergeCell ref="F44:G45"/>
    <mergeCell ref="C46:E46"/>
    <mergeCell ref="H43:J43"/>
    <mergeCell ref="H46:J46"/>
    <mergeCell ref="H45:J45"/>
    <mergeCell ref="C67:E67"/>
    <mergeCell ref="F67:G67"/>
    <mergeCell ref="C51:E51"/>
    <mergeCell ref="H47:J47"/>
    <mergeCell ref="H49:J49"/>
    <mergeCell ref="C40:E42"/>
    <mergeCell ref="F40:G42"/>
    <mergeCell ref="C43:E43"/>
    <mergeCell ref="F43:G43"/>
    <mergeCell ref="H41:J41"/>
    <mergeCell ref="C31:E32"/>
    <mergeCell ref="K31:L31"/>
    <mergeCell ref="H38:J38"/>
    <mergeCell ref="H32:J32"/>
    <mergeCell ref="K34:L34"/>
    <mergeCell ref="K38:L38"/>
    <mergeCell ref="H40:J40"/>
    <mergeCell ref="K36:L36"/>
    <mergeCell ref="K32:L32"/>
    <mergeCell ref="K33:L33"/>
    <mergeCell ref="K35:L35"/>
    <mergeCell ref="H39:J39"/>
    <mergeCell ref="K43:L43"/>
    <mergeCell ref="F31:G32"/>
    <mergeCell ref="H36:J36"/>
    <mergeCell ref="H35:J35"/>
    <mergeCell ref="AI67:AJ67"/>
    <mergeCell ref="AI65:AJ65"/>
    <mergeCell ref="AD54:AF54"/>
    <mergeCell ref="AD55:AF55"/>
    <mergeCell ref="AD56:AF56"/>
    <mergeCell ref="AI64:AJ64"/>
    <mergeCell ref="X66:AH66"/>
    <mergeCell ref="AI66:AJ66"/>
    <mergeCell ref="AG65:AH65"/>
    <mergeCell ref="Y65:AA65"/>
    <mergeCell ref="AB65:AC65"/>
    <mergeCell ref="AD65:AF65"/>
    <mergeCell ref="AB64:AC64"/>
    <mergeCell ref="AG64:AH64"/>
    <mergeCell ref="Y64:AA64"/>
    <mergeCell ref="AD64:AF64"/>
    <mergeCell ref="AB54:AC57"/>
    <mergeCell ref="Y58:AA58"/>
    <mergeCell ref="AB58:AC58"/>
    <mergeCell ref="AI59:AJ59"/>
    <mergeCell ref="AB63:AC63"/>
    <mergeCell ref="AD63:AF63"/>
    <mergeCell ref="AG63:AH63"/>
    <mergeCell ref="AI63:AJ63"/>
    <mergeCell ref="AI60:AJ60"/>
    <mergeCell ref="AI53:AJ53"/>
    <mergeCell ref="AI34:AJ34"/>
    <mergeCell ref="AI55:AJ55"/>
    <mergeCell ref="AI58:AJ58"/>
    <mergeCell ref="AI56:AJ56"/>
    <mergeCell ref="M59:N59"/>
    <mergeCell ref="AD33:AF33"/>
    <mergeCell ref="AI45:AJ45"/>
    <mergeCell ref="M35:N35"/>
    <mergeCell ref="M36:N36"/>
    <mergeCell ref="M45:N45"/>
    <mergeCell ref="AG43:AH43"/>
    <mergeCell ref="AD40:AF40"/>
    <mergeCell ref="AB37:AC37"/>
    <mergeCell ref="M52:N52"/>
    <mergeCell ref="AD45:AF45"/>
    <mergeCell ref="M51:N51"/>
    <mergeCell ref="M41:N41"/>
    <mergeCell ref="M42:N42"/>
    <mergeCell ref="M43:N43"/>
    <mergeCell ref="AG45:AH45"/>
    <mergeCell ref="AD42:AF42"/>
    <mergeCell ref="Y48:AA49"/>
    <mergeCell ref="Y26:AA30"/>
    <mergeCell ref="AB26:AC30"/>
    <mergeCell ref="AI33:AJ33"/>
    <mergeCell ref="AI44:AJ44"/>
    <mergeCell ref="M33:N33"/>
    <mergeCell ref="AI52:AJ52"/>
    <mergeCell ref="AI35:AJ35"/>
    <mergeCell ref="AI40:AJ40"/>
    <mergeCell ref="AI43:AJ43"/>
    <mergeCell ref="AG30:AH30"/>
    <mergeCell ref="M31:N31"/>
    <mergeCell ref="Y37:AA37"/>
    <mergeCell ref="Y40:AA40"/>
    <mergeCell ref="O29:O30"/>
    <mergeCell ref="P29:P30"/>
    <mergeCell ref="O28:P28"/>
    <mergeCell ref="O27:Q27"/>
    <mergeCell ref="R27:T27"/>
    <mergeCell ref="Y33:AA34"/>
    <mergeCell ref="R28:T28"/>
    <mergeCell ref="Q28:Q30"/>
    <mergeCell ref="R29:T29"/>
    <mergeCell ref="H48:J48"/>
    <mergeCell ref="K49:L49"/>
    <mergeCell ref="M49:N49"/>
    <mergeCell ref="Y45:AA45"/>
    <mergeCell ref="K45:L45"/>
    <mergeCell ref="AG42:AH42"/>
    <mergeCell ref="AG41:AH41"/>
    <mergeCell ref="AB45:AC45"/>
    <mergeCell ref="AD43:AF43"/>
    <mergeCell ref="AD44:AF44"/>
    <mergeCell ref="M44:N44"/>
    <mergeCell ref="M47:N47"/>
    <mergeCell ref="M46:N46"/>
    <mergeCell ref="M48:N48"/>
    <mergeCell ref="Y42:AA43"/>
    <mergeCell ref="X32:X65"/>
    <mergeCell ref="Y38:AA39"/>
    <mergeCell ref="Y60:AA60"/>
    <mergeCell ref="Y54:AA57"/>
    <mergeCell ref="Y52:AA53"/>
    <mergeCell ref="Y35:AA36"/>
    <mergeCell ref="Y63:AA63"/>
    <mergeCell ref="Y62:AA62"/>
    <mergeCell ref="Y41:AA41"/>
    <mergeCell ref="AD22:AF22"/>
    <mergeCell ref="K18:N20"/>
    <mergeCell ref="B18:J20"/>
    <mergeCell ref="Q18:Q20"/>
    <mergeCell ref="R18:T18"/>
    <mergeCell ref="K21:N21"/>
    <mergeCell ref="K22:N22"/>
    <mergeCell ref="B21:J21"/>
    <mergeCell ref="B22:J22"/>
    <mergeCell ref="R19:T19"/>
    <mergeCell ref="O18:P18"/>
    <mergeCell ref="O19:O20"/>
    <mergeCell ref="P19:P20"/>
    <mergeCell ref="B23:J23"/>
    <mergeCell ref="B24:J24"/>
    <mergeCell ref="AD26:AF26"/>
    <mergeCell ref="M39:N39"/>
    <mergeCell ref="M38:N38"/>
    <mergeCell ref="M37:N37"/>
    <mergeCell ref="B28:B30"/>
    <mergeCell ref="C28:E30"/>
    <mergeCell ref="F28:G30"/>
    <mergeCell ref="H28:J30"/>
    <mergeCell ref="K28:L30"/>
    <mergeCell ref="M28:N30"/>
    <mergeCell ref="K39:L39"/>
    <mergeCell ref="K37:L37"/>
    <mergeCell ref="C33:E33"/>
    <mergeCell ref="F33:G33"/>
    <mergeCell ref="H33:J33"/>
    <mergeCell ref="H31:J31"/>
    <mergeCell ref="H34:J34"/>
    <mergeCell ref="F34:G38"/>
    <mergeCell ref="H37:J37"/>
    <mergeCell ref="C39:E39"/>
    <mergeCell ref="C34:E38"/>
    <mergeCell ref="F39:G39"/>
    <mergeCell ref="AM8:AM10"/>
    <mergeCell ref="AK9:AK10"/>
    <mergeCell ref="AL9:AL10"/>
    <mergeCell ref="AG44:AH44"/>
    <mergeCell ref="AB44:AC44"/>
    <mergeCell ref="AD37:AF37"/>
    <mergeCell ref="AD36:AF36"/>
    <mergeCell ref="AD35:AF35"/>
    <mergeCell ref="AB40:AC40"/>
    <mergeCell ref="AB42:AC43"/>
    <mergeCell ref="AG29:AH29"/>
    <mergeCell ref="AG32:AH32"/>
    <mergeCell ref="AG38:AH38"/>
    <mergeCell ref="AG40:AH40"/>
    <mergeCell ref="AG35:AH35"/>
    <mergeCell ref="AG34:AH34"/>
    <mergeCell ref="AI38:AJ38"/>
    <mergeCell ref="AG36:AH36"/>
    <mergeCell ref="AI27:AJ27"/>
    <mergeCell ref="AD41:AF41"/>
    <mergeCell ref="AB41:AC41"/>
    <mergeCell ref="AB35:AC36"/>
    <mergeCell ref="AB38:AC39"/>
    <mergeCell ref="AB33:AC34"/>
    <mergeCell ref="AI8:AJ10"/>
    <mergeCell ref="AK8:AL8"/>
    <mergeCell ref="AD52:AF52"/>
    <mergeCell ref="AI28:AJ28"/>
    <mergeCell ref="AD27:AF27"/>
    <mergeCell ref="AG33:AH33"/>
    <mergeCell ref="AG28:AH28"/>
    <mergeCell ref="AI29:AJ29"/>
    <mergeCell ref="AI30:AJ30"/>
    <mergeCell ref="AI36:AJ36"/>
    <mergeCell ref="AI37:AJ37"/>
    <mergeCell ref="AI42:AJ42"/>
    <mergeCell ref="AI41:AJ41"/>
    <mergeCell ref="AI31:AJ31"/>
    <mergeCell ref="AD34:AF34"/>
    <mergeCell ref="AI39:AJ39"/>
    <mergeCell ref="AG37:AH37"/>
    <mergeCell ref="AI16:AJ16"/>
    <mergeCell ref="AI17:AJ17"/>
    <mergeCell ref="AI22:AJ22"/>
    <mergeCell ref="AG22:AH22"/>
    <mergeCell ref="AI19:AJ19"/>
    <mergeCell ref="AD21:AF21"/>
    <mergeCell ref="AI23:AJ23"/>
    <mergeCell ref="AB62:AC62"/>
    <mergeCell ref="AD62:AF62"/>
    <mergeCell ref="AI51:AJ51"/>
    <mergeCell ref="Y50:AA51"/>
    <mergeCell ref="AB50:AC51"/>
    <mergeCell ref="AG53:AH53"/>
    <mergeCell ref="AG57:AH57"/>
    <mergeCell ref="AG58:AH58"/>
    <mergeCell ref="AD53:AF53"/>
    <mergeCell ref="AG54:AH54"/>
    <mergeCell ref="Y61:AA61"/>
    <mergeCell ref="AB61:AC61"/>
    <mergeCell ref="AD61:AF61"/>
    <mergeCell ref="AG61:AH61"/>
    <mergeCell ref="AI61:AJ61"/>
    <mergeCell ref="AB52:AC53"/>
    <mergeCell ref="AI62:AJ62"/>
    <mergeCell ref="AB60:AC60"/>
    <mergeCell ref="AD60:AF60"/>
    <mergeCell ref="AG60:AH60"/>
    <mergeCell ref="Y59:AA59"/>
    <mergeCell ref="AG62:AH62"/>
    <mergeCell ref="AB59:AC59"/>
    <mergeCell ref="AD59:AF59"/>
    <mergeCell ref="AG59:AH59"/>
    <mergeCell ref="AI47:AJ47"/>
    <mergeCell ref="AB46:AC47"/>
    <mergeCell ref="AI48:AJ48"/>
    <mergeCell ref="AI54:AJ54"/>
    <mergeCell ref="AI57:AJ57"/>
    <mergeCell ref="AG56:AH56"/>
    <mergeCell ref="AG55:AH55"/>
    <mergeCell ref="AD57:AF57"/>
    <mergeCell ref="AD58:AF58"/>
    <mergeCell ref="AI50:AJ50"/>
    <mergeCell ref="AG52:AH52"/>
    <mergeCell ref="AG51:AH51"/>
    <mergeCell ref="AI46:AJ46"/>
    <mergeCell ref="AG50:AH50"/>
    <mergeCell ref="AI49:AJ49"/>
    <mergeCell ref="AD49:AF49"/>
    <mergeCell ref="AD50:AF50"/>
    <mergeCell ref="AG49:AH49"/>
    <mergeCell ref="AD51:AF51"/>
    <mergeCell ref="AD46:AF46"/>
  </mergeCells>
  <phoneticPr fontId="1"/>
  <dataValidations count="1">
    <dataValidation type="whole" imeMode="off" operator="greaterThanOrEqual" allowBlank="1" showInputMessage="1" showErrorMessage="1" sqref="O21:S24 O31:T67 O11:T11 AK11:AP67" xr:uid="{00000000-0002-0000-0200-000000000000}">
      <formula1>0</formula1>
    </dataValidation>
  </dataValidations>
  <printOptions horizontalCentered="1"/>
  <pageMargins left="0.39370078740157483" right="0.39370078740157483" top="0.59055118110236227" bottom="0.59055118110236227" header="0.51181102362204722" footer="0.51181102362204722"/>
  <pageSetup paperSize="9" scale="78"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51"/>
    <pageSetUpPr fitToPage="1"/>
  </sheetPr>
  <dimension ref="A1:AY70"/>
  <sheetViews>
    <sheetView zoomScaleNormal="100" zoomScaleSheetLayoutView="90" workbookViewId="0">
      <selection activeCell="R26" sqref="R26"/>
    </sheetView>
  </sheetViews>
  <sheetFormatPr defaultColWidth="9" defaultRowHeight="12"/>
  <cols>
    <col min="1" max="14" width="2.625" style="45" customWidth="1"/>
    <col min="15" max="20" width="3.125" style="45" customWidth="1"/>
    <col min="21" max="23" width="0.875" style="45" customWidth="1"/>
    <col min="24" max="36" width="2.625" style="45" customWidth="1"/>
    <col min="37" max="42" width="3.125" style="45" customWidth="1"/>
    <col min="43" max="43" width="2.625" style="45" customWidth="1"/>
    <col min="44" max="51" width="3.25" style="45" customWidth="1"/>
    <col min="52" max="16384" width="9" style="45"/>
  </cols>
  <sheetData>
    <row r="1" spans="1:51" ht="13.5">
      <c r="A1" s="20"/>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782" t="s">
        <v>266</v>
      </c>
      <c r="AN1" s="783"/>
      <c r="AO1" s="783"/>
      <c r="AP1" s="783"/>
      <c r="AQ1" s="784"/>
    </row>
    <row r="2" spans="1:51" ht="13.5">
      <c r="A2" s="62"/>
      <c r="B2" s="28"/>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161" t="str">
        <f>'1ﾍﾟｰｼﾞ'!AR2</f>
        <v>Ver.20260406</v>
      </c>
      <c r="AR2" s="23"/>
      <c r="AS2" s="23"/>
    </row>
    <row r="3" spans="1:51" ht="12" customHeight="1">
      <c r="A3" s="22"/>
      <c r="B3" s="23"/>
      <c r="C3" s="23"/>
      <c r="D3" s="23"/>
      <c r="E3" s="23"/>
      <c r="F3" s="23"/>
      <c r="G3" s="23"/>
      <c r="H3" s="23"/>
      <c r="I3" s="23"/>
      <c r="J3" s="23"/>
      <c r="K3" s="23"/>
      <c r="L3" s="23"/>
      <c r="M3" s="23"/>
      <c r="N3" s="23"/>
      <c r="O3" s="23"/>
      <c r="P3" s="23"/>
      <c r="Q3" s="23"/>
      <c r="R3" s="23"/>
      <c r="S3" s="23"/>
      <c r="T3" s="23"/>
      <c r="U3" s="23"/>
      <c r="V3" s="23"/>
      <c r="W3" s="23"/>
      <c r="X3" s="1081" t="s">
        <v>68</v>
      </c>
      <c r="Y3" s="1081"/>
      <c r="Z3" s="1081"/>
      <c r="AA3" s="1081"/>
      <c r="AB3" s="1102">
        <f>'1ﾍﾟｰｼﾞ'!$L$9</f>
        <v>0</v>
      </c>
      <c r="AC3" s="1102"/>
      <c r="AD3" s="1102"/>
      <c r="AE3" s="1102"/>
      <c r="AF3" s="1102"/>
      <c r="AG3" s="1102"/>
      <c r="AH3" s="1102"/>
      <c r="AI3" s="1102" t="e">
        <f>'1ﾍﾟｰｼﾞ'!$P$9</f>
        <v>#N/A</v>
      </c>
      <c r="AJ3" s="1102"/>
      <c r="AK3" s="1102"/>
      <c r="AL3" s="1102"/>
      <c r="AM3" s="1102"/>
      <c r="AN3" s="1102"/>
      <c r="AO3" s="1102"/>
      <c r="AP3" s="1102"/>
      <c r="AQ3" s="24"/>
    </row>
    <row r="4" spans="1:51" ht="12" customHeight="1">
      <c r="A4" s="22"/>
      <c r="B4" s="31"/>
      <c r="C4" s="31"/>
      <c r="D4" s="31"/>
      <c r="E4" s="31"/>
      <c r="F4" s="31"/>
      <c r="G4" s="31"/>
      <c r="H4" s="31"/>
      <c r="I4" s="31"/>
      <c r="J4" s="31"/>
      <c r="K4" s="31"/>
      <c r="L4" s="31"/>
      <c r="M4" s="31"/>
      <c r="N4" s="31"/>
      <c r="O4" s="31"/>
      <c r="P4" s="31"/>
      <c r="Q4" s="31"/>
      <c r="R4" s="31"/>
      <c r="S4" s="31"/>
      <c r="T4" s="31"/>
      <c r="U4" s="23"/>
      <c r="V4" s="23"/>
      <c r="W4" s="23"/>
      <c r="X4" s="1082"/>
      <c r="Y4" s="1082"/>
      <c r="Z4" s="1082"/>
      <c r="AA4" s="1082"/>
      <c r="AB4" s="1103"/>
      <c r="AC4" s="1103"/>
      <c r="AD4" s="1103"/>
      <c r="AE4" s="1103"/>
      <c r="AF4" s="1103"/>
      <c r="AG4" s="1103"/>
      <c r="AH4" s="1103"/>
      <c r="AI4" s="1103"/>
      <c r="AJ4" s="1103"/>
      <c r="AK4" s="1103"/>
      <c r="AL4" s="1103"/>
      <c r="AM4" s="1103"/>
      <c r="AN4" s="1103"/>
      <c r="AO4" s="1103"/>
      <c r="AP4" s="1103"/>
      <c r="AQ4" s="24"/>
    </row>
    <row r="5" spans="1:51">
      <c r="A5" s="22"/>
      <c r="B5" s="31"/>
      <c r="C5" s="31"/>
      <c r="D5" s="31"/>
      <c r="E5" s="31"/>
      <c r="F5" s="31"/>
      <c r="G5" s="31"/>
      <c r="H5" s="31"/>
      <c r="I5" s="31"/>
      <c r="J5" s="31"/>
      <c r="K5" s="31"/>
      <c r="L5" s="31"/>
      <c r="M5" s="31"/>
      <c r="N5" s="31"/>
      <c r="O5" s="31"/>
      <c r="P5" s="31"/>
      <c r="Q5" s="31"/>
      <c r="R5" s="31"/>
      <c r="S5" s="31"/>
      <c r="T5" s="31"/>
      <c r="U5" s="23"/>
      <c r="V5" s="23"/>
      <c r="W5" s="23"/>
      <c r="X5" s="23"/>
      <c r="Y5" s="23"/>
      <c r="Z5" s="23"/>
      <c r="AA5" s="23"/>
      <c r="AB5" s="23"/>
      <c r="AC5" s="23"/>
      <c r="AD5" s="23"/>
      <c r="AE5" s="23"/>
      <c r="AF5" s="23"/>
      <c r="AG5" s="23"/>
      <c r="AH5" s="23"/>
      <c r="AI5" s="23"/>
      <c r="AJ5" s="23"/>
      <c r="AK5" s="23"/>
      <c r="AL5" s="23"/>
      <c r="AM5" s="23"/>
      <c r="AN5" s="23"/>
      <c r="AO5" s="23"/>
      <c r="AP5" s="23"/>
      <c r="AQ5" s="24"/>
    </row>
    <row r="6" spans="1:51">
      <c r="A6" s="22"/>
      <c r="B6" s="31"/>
      <c r="C6" s="31"/>
      <c r="D6" s="31"/>
      <c r="E6" s="31"/>
      <c r="F6" s="31"/>
      <c r="G6" s="31"/>
      <c r="H6" s="31"/>
      <c r="I6" s="31"/>
      <c r="J6" s="31"/>
      <c r="K6" s="31"/>
      <c r="L6" s="31"/>
      <c r="M6" s="31"/>
      <c r="N6" s="31"/>
      <c r="O6" s="31"/>
      <c r="P6" s="31"/>
      <c r="Q6" s="31"/>
      <c r="R6" s="31"/>
      <c r="S6" s="31"/>
      <c r="T6" s="31"/>
      <c r="U6" s="23"/>
      <c r="V6" s="23"/>
      <c r="W6" s="23"/>
      <c r="X6" s="23"/>
      <c r="Y6" s="23"/>
      <c r="Z6" s="23"/>
      <c r="AA6" s="23"/>
      <c r="AB6" s="23"/>
      <c r="AC6" s="23"/>
      <c r="AD6" s="23"/>
      <c r="AE6" s="23"/>
      <c r="AF6" s="23"/>
      <c r="AG6" s="23"/>
      <c r="AH6" s="23"/>
      <c r="AI6" s="23"/>
      <c r="AJ6" s="23"/>
      <c r="AK6" s="23"/>
      <c r="AL6" s="23"/>
      <c r="AM6" s="23"/>
      <c r="AN6" s="23"/>
      <c r="AO6" s="23"/>
      <c r="AP6" s="23"/>
      <c r="AQ6" s="24"/>
    </row>
    <row r="7" spans="1:51" ht="12" customHeight="1">
      <c r="A7" s="22"/>
      <c r="B7" s="31"/>
      <c r="C7" s="31"/>
      <c r="D7" s="31"/>
      <c r="E7" s="31"/>
      <c r="F7" s="31"/>
      <c r="G7" s="31"/>
      <c r="H7" s="31"/>
      <c r="I7" s="31"/>
      <c r="J7" s="31"/>
      <c r="K7" s="31"/>
      <c r="L7" s="31"/>
      <c r="M7" s="31"/>
      <c r="N7" s="31"/>
      <c r="O7" s="31"/>
      <c r="P7" s="31"/>
      <c r="Q7" s="31"/>
      <c r="R7" s="31"/>
      <c r="S7" s="31"/>
      <c r="T7" s="31"/>
      <c r="U7" s="23"/>
      <c r="V7" s="23"/>
      <c r="W7" s="23"/>
      <c r="X7" s="23"/>
      <c r="Y7" s="23"/>
      <c r="Z7" s="23"/>
      <c r="AA7" s="23"/>
      <c r="AB7" s="23"/>
      <c r="AC7" s="23"/>
      <c r="AD7" s="23"/>
      <c r="AE7" s="23"/>
      <c r="AF7" s="23"/>
      <c r="AG7" s="23"/>
      <c r="AH7" s="23"/>
      <c r="AI7" s="23"/>
      <c r="AJ7" s="23"/>
      <c r="AK7" s="23"/>
      <c r="AL7" s="23"/>
      <c r="AM7" s="23"/>
      <c r="AN7" s="23"/>
      <c r="AO7" s="23"/>
      <c r="AP7" s="23"/>
      <c r="AQ7" s="24"/>
    </row>
    <row r="8" spans="1:51" ht="15.95" customHeight="1">
      <c r="A8" s="22"/>
      <c r="B8" s="1212"/>
      <c r="C8" s="1212"/>
      <c r="D8" s="1212"/>
      <c r="E8" s="1212"/>
      <c r="F8" s="1212"/>
      <c r="G8" s="1212"/>
      <c r="H8" s="1246"/>
      <c r="I8" s="1246"/>
      <c r="J8" s="987"/>
      <c r="K8" s="1263"/>
      <c r="L8" s="1212"/>
      <c r="M8" s="1212"/>
      <c r="N8" s="1212"/>
      <c r="O8" s="1212"/>
      <c r="P8" s="1212"/>
      <c r="Q8" s="1212"/>
      <c r="R8" s="1212"/>
      <c r="S8" s="1212"/>
      <c r="T8" s="1212"/>
      <c r="U8" s="23"/>
      <c r="V8" s="23"/>
      <c r="W8" s="23"/>
      <c r="X8" s="71"/>
      <c r="Y8" s="18"/>
      <c r="Z8" s="18"/>
      <c r="AA8" s="18"/>
      <c r="AB8" s="18"/>
      <c r="AC8" s="18"/>
      <c r="AD8" s="18"/>
      <c r="AE8" s="18"/>
      <c r="AF8" s="18"/>
      <c r="AG8" s="18"/>
      <c r="AH8" s="18"/>
      <c r="AI8" s="18"/>
      <c r="AJ8" s="18"/>
      <c r="AK8" s="18"/>
      <c r="AL8" s="18"/>
      <c r="AM8" s="18"/>
      <c r="AN8" s="18"/>
      <c r="AO8" s="18"/>
      <c r="AP8" s="18"/>
      <c r="AQ8" s="24"/>
    </row>
    <row r="9" spans="1:51" ht="15.95" customHeight="1">
      <c r="A9" s="22"/>
      <c r="B9" s="23"/>
      <c r="C9" s="168" t="s">
        <v>125</v>
      </c>
      <c r="D9" s="23"/>
      <c r="E9" s="23"/>
      <c r="F9" s="23"/>
      <c r="G9" s="23"/>
      <c r="H9" s="23"/>
      <c r="I9" s="23"/>
      <c r="J9" s="23"/>
      <c r="K9" s="23"/>
      <c r="L9" s="23"/>
      <c r="M9" s="23"/>
      <c r="N9" s="23"/>
      <c r="O9" s="23"/>
      <c r="P9" s="23"/>
      <c r="Q9" s="23"/>
      <c r="R9" s="23"/>
      <c r="S9" s="23"/>
      <c r="T9" s="23"/>
      <c r="U9" s="23"/>
      <c r="V9" s="23"/>
      <c r="W9" s="23"/>
      <c r="X9" s="42"/>
      <c r="Y9" s="35"/>
      <c r="Z9" s="35"/>
      <c r="AA9" s="35"/>
      <c r="AB9" s="35"/>
      <c r="AC9" s="35"/>
      <c r="AD9" s="72"/>
      <c r="AE9" s="72"/>
      <c r="AF9" s="72"/>
      <c r="AG9" s="18"/>
      <c r="AH9" s="18"/>
      <c r="AI9" s="18"/>
      <c r="AJ9" s="18"/>
      <c r="AK9" s="18"/>
      <c r="AL9" s="18"/>
      <c r="AM9" s="18"/>
      <c r="AN9" s="18"/>
      <c r="AO9" s="18"/>
      <c r="AP9" s="18"/>
      <c r="AQ9" s="24"/>
    </row>
    <row r="10" spans="1:51" ht="15.95" customHeight="1">
      <c r="A10" s="22"/>
      <c r="B10" s="23"/>
      <c r="C10" s="23"/>
      <c r="D10" s="23"/>
      <c r="E10" s="23"/>
      <c r="F10" s="23"/>
      <c r="G10" s="23"/>
      <c r="H10" s="23"/>
      <c r="I10" s="23"/>
      <c r="J10" s="23"/>
      <c r="K10" s="23"/>
      <c r="L10" s="23"/>
      <c r="M10" s="23"/>
      <c r="N10" s="23"/>
      <c r="O10" s="23"/>
      <c r="P10" s="23"/>
      <c r="Q10" s="23"/>
      <c r="R10" s="23"/>
      <c r="S10" s="23"/>
      <c r="T10" s="23"/>
      <c r="U10" s="23"/>
      <c r="V10" s="23"/>
      <c r="W10" s="23"/>
      <c r="X10" s="42"/>
      <c r="Y10" s="18"/>
      <c r="Z10" s="35"/>
      <c r="AA10" s="35"/>
      <c r="AB10" s="18"/>
      <c r="AC10" s="35"/>
      <c r="AD10" s="18"/>
      <c r="AE10" s="69"/>
      <c r="AF10" s="69"/>
      <c r="AG10" s="18"/>
      <c r="AH10" s="18"/>
      <c r="AI10" s="18"/>
      <c r="AJ10" s="18"/>
      <c r="AK10" s="18"/>
      <c r="AL10" s="18"/>
      <c r="AM10" s="18"/>
      <c r="AN10" s="18"/>
      <c r="AO10" s="18"/>
      <c r="AP10" s="18"/>
      <c r="AQ10" s="24"/>
    </row>
    <row r="11" spans="1:51" ht="15.95" customHeight="1">
      <c r="A11" s="22"/>
      <c r="B11" s="961" t="s">
        <v>67</v>
      </c>
      <c r="C11" s="908" t="s">
        <v>68</v>
      </c>
      <c r="D11" s="964"/>
      <c r="E11" s="909"/>
      <c r="F11" s="908" t="s">
        <v>58</v>
      </c>
      <c r="G11" s="909"/>
      <c r="H11" s="908" t="s">
        <v>69</v>
      </c>
      <c r="I11" s="964"/>
      <c r="J11" s="909"/>
      <c r="K11" s="908" t="s">
        <v>58</v>
      </c>
      <c r="L11" s="909"/>
      <c r="M11" s="908" t="s">
        <v>71</v>
      </c>
      <c r="N11" s="909"/>
      <c r="O11" s="914" t="s">
        <v>72</v>
      </c>
      <c r="P11" s="915"/>
      <c r="Q11" s="933" t="s">
        <v>53</v>
      </c>
      <c r="R11" s="989"/>
      <c r="S11" s="989"/>
      <c r="T11" s="990"/>
      <c r="U11" s="23"/>
      <c r="V11" s="23"/>
      <c r="W11" s="23"/>
      <c r="X11" s="961" t="s">
        <v>67</v>
      </c>
      <c r="Y11" s="908" t="s">
        <v>68</v>
      </c>
      <c r="Z11" s="964"/>
      <c r="AA11" s="909"/>
      <c r="AB11" s="908" t="s">
        <v>58</v>
      </c>
      <c r="AC11" s="909"/>
      <c r="AD11" s="908" t="s">
        <v>69</v>
      </c>
      <c r="AE11" s="964"/>
      <c r="AF11" s="909"/>
      <c r="AG11" s="908" t="s">
        <v>58</v>
      </c>
      <c r="AH11" s="909"/>
      <c r="AI11" s="908" t="s">
        <v>71</v>
      </c>
      <c r="AJ11" s="909"/>
      <c r="AK11" s="914" t="s">
        <v>72</v>
      </c>
      <c r="AL11" s="915"/>
      <c r="AM11" s="933" t="s">
        <v>53</v>
      </c>
      <c r="AN11" s="989"/>
      <c r="AO11" s="989"/>
      <c r="AP11" s="990"/>
      <c r="AQ11" s="24"/>
      <c r="AS11" s="483"/>
      <c r="AT11" s="483"/>
      <c r="AU11" s="484"/>
      <c r="AW11" s="483"/>
      <c r="AX11" s="483"/>
      <c r="AY11" s="484"/>
    </row>
    <row r="12" spans="1:51" ht="15.95" customHeight="1">
      <c r="A12" s="22"/>
      <c r="B12" s="962"/>
      <c r="C12" s="910"/>
      <c r="D12" s="965"/>
      <c r="E12" s="911"/>
      <c r="F12" s="910"/>
      <c r="G12" s="911"/>
      <c r="H12" s="910"/>
      <c r="I12" s="965"/>
      <c r="J12" s="911"/>
      <c r="K12" s="910"/>
      <c r="L12" s="911"/>
      <c r="M12" s="910"/>
      <c r="N12" s="911"/>
      <c r="O12" s="908" t="s">
        <v>51</v>
      </c>
      <c r="P12" s="936" t="s">
        <v>52</v>
      </c>
      <c r="Q12" s="934"/>
      <c r="R12" s="999" t="s">
        <v>2222</v>
      </c>
      <c r="S12" s="1000"/>
      <c r="T12" s="1001"/>
      <c r="U12" s="23"/>
      <c r="V12" s="23"/>
      <c r="W12" s="23"/>
      <c r="X12" s="962"/>
      <c r="Y12" s="910"/>
      <c r="Z12" s="965"/>
      <c r="AA12" s="911"/>
      <c r="AB12" s="910"/>
      <c r="AC12" s="911"/>
      <c r="AD12" s="910"/>
      <c r="AE12" s="965"/>
      <c r="AF12" s="911"/>
      <c r="AG12" s="910"/>
      <c r="AH12" s="911"/>
      <c r="AI12" s="910"/>
      <c r="AJ12" s="911"/>
      <c r="AK12" s="908" t="s">
        <v>51</v>
      </c>
      <c r="AL12" s="936" t="s">
        <v>52</v>
      </c>
      <c r="AM12" s="934"/>
      <c r="AN12" s="999" t="s">
        <v>2222</v>
      </c>
      <c r="AO12" s="1000"/>
      <c r="AP12" s="1001"/>
      <c r="AQ12" s="24"/>
      <c r="AS12" s="483"/>
      <c r="AT12" s="483"/>
      <c r="AU12" s="484"/>
      <c r="AW12" s="483"/>
      <c r="AX12" s="483"/>
      <c r="AY12" s="484"/>
    </row>
    <row r="13" spans="1:51" ht="15.95" customHeight="1">
      <c r="A13" s="22"/>
      <c r="B13" s="963"/>
      <c r="C13" s="912"/>
      <c r="D13" s="966"/>
      <c r="E13" s="913"/>
      <c r="F13" s="912"/>
      <c r="G13" s="913"/>
      <c r="H13" s="912"/>
      <c r="I13" s="966"/>
      <c r="J13" s="913"/>
      <c r="K13" s="912"/>
      <c r="L13" s="913"/>
      <c r="M13" s="912"/>
      <c r="N13" s="913"/>
      <c r="O13" s="912"/>
      <c r="P13" s="937"/>
      <c r="Q13" s="935"/>
      <c r="R13" s="406" t="s">
        <v>51</v>
      </c>
      <c r="S13" s="404" t="s">
        <v>52</v>
      </c>
      <c r="T13" s="407" t="s">
        <v>53</v>
      </c>
      <c r="U13" s="23"/>
      <c r="V13" s="23"/>
      <c r="W13" s="23"/>
      <c r="X13" s="963"/>
      <c r="Y13" s="912"/>
      <c r="Z13" s="966"/>
      <c r="AA13" s="913"/>
      <c r="AB13" s="912"/>
      <c r="AC13" s="913"/>
      <c r="AD13" s="912"/>
      <c r="AE13" s="966"/>
      <c r="AF13" s="913"/>
      <c r="AG13" s="912"/>
      <c r="AH13" s="913"/>
      <c r="AI13" s="912"/>
      <c r="AJ13" s="913"/>
      <c r="AK13" s="912"/>
      <c r="AL13" s="937"/>
      <c r="AM13" s="935"/>
      <c r="AN13" s="406" t="s">
        <v>51</v>
      </c>
      <c r="AO13" s="404" t="s">
        <v>52</v>
      </c>
      <c r="AP13" s="407" t="s">
        <v>53</v>
      </c>
      <c r="AQ13" s="24"/>
      <c r="AS13" s="483"/>
      <c r="AT13" s="483"/>
      <c r="AU13" s="484"/>
      <c r="AW13" s="483"/>
      <c r="AX13" s="483"/>
      <c r="AY13" s="484"/>
    </row>
    <row r="14" spans="1:51" ht="15.95" customHeight="1">
      <c r="A14" s="22"/>
      <c r="B14" s="1265" t="s">
        <v>147</v>
      </c>
      <c r="C14" s="931" t="s">
        <v>124</v>
      </c>
      <c r="D14" s="931"/>
      <c r="E14" s="931"/>
      <c r="F14" s="938">
        <v>191</v>
      </c>
      <c r="G14" s="938"/>
      <c r="H14" s="931" t="s">
        <v>73</v>
      </c>
      <c r="I14" s="931"/>
      <c r="J14" s="931"/>
      <c r="K14" s="938">
        <v>110</v>
      </c>
      <c r="L14" s="938"/>
      <c r="M14" s="938">
        <v>240</v>
      </c>
      <c r="N14" s="938"/>
      <c r="O14" s="205"/>
      <c r="P14" s="206"/>
      <c r="Q14" s="207">
        <f t="shared" ref="Q14:Q34" si="0">O14+P14</f>
        <v>0</v>
      </c>
      <c r="R14" s="205"/>
      <c r="S14" s="208"/>
      <c r="T14" s="209">
        <f t="shared" ref="T14:T34" si="1">R14+S14</f>
        <v>0</v>
      </c>
      <c r="U14" s="23"/>
      <c r="V14" s="23"/>
      <c r="W14" s="23"/>
      <c r="X14" s="1265" t="s">
        <v>221</v>
      </c>
      <c r="Y14" s="938" t="s">
        <v>148</v>
      </c>
      <c r="Z14" s="938"/>
      <c r="AA14" s="938"/>
      <c r="AB14" s="1250">
        <v>211</v>
      </c>
      <c r="AC14" s="1250"/>
      <c r="AD14" s="931" t="s">
        <v>73</v>
      </c>
      <c r="AE14" s="931"/>
      <c r="AF14" s="931"/>
      <c r="AG14" s="1250">
        <v>110</v>
      </c>
      <c r="AH14" s="1250"/>
      <c r="AI14" s="938">
        <v>240</v>
      </c>
      <c r="AJ14" s="938"/>
      <c r="AK14" s="205"/>
      <c r="AL14" s="206"/>
      <c r="AM14" s="207">
        <f t="shared" ref="AM14:AM20" si="2">AK14+AL14</f>
        <v>0</v>
      </c>
      <c r="AN14" s="205"/>
      <c r="AO14" s="208"/>
      <c r="AP14" s="209">
        <f t="shared" ref="AP14:AP20" si="3">AN14+AO14</f>
        <v>0</v>
      </c>
      <c r="AQ14" s="24"/>
      <c r="AS14" s="483">
        <f t="shared" ref="AS14:AS20" si="4">O14-R14</f>
        <v>0</v>
      </c>
      <c r="AT14" s="483">
        <f t="shared" ref="AT14:AT20" si="5">P14-S14</f>
        <v>0</v>
      </c>
      <c r="AU14" s="484" t="str">
        <f t="shared" ref="AU14:AU20" si="6">IF(AS14&lt;0,"×",IF(AT14&lt;0,"×","○"))</f>
        <v>○</v>
      </c>
      <c r="AW14" s="483">
        <f t="shared" ref="AW14:AX58" si="7">AK14-AN14</f>
        <v>0</v>
      </c>
      <c r="AX14" s="483">
        <f t="shared" si="7"/>
        <v>0</v>
      </c>
      <c r="AY14" s="484" t="str">
        <f t="shared" ref="AY14:AY58" si="8">IF(AW14&lt;0,"×",IF(AX14&lt;0,"×","○"))</f>
        <v>○</v>
      </c>
    </row>
    <row r="15" spans="1:51" ht="15.95" customHeight="1">
      <c r="A15" s="22"/>
      <c r="B15" s="1266"/>
      <c r="C15" s="931" t="s">
        <v>126</v>
      </c>
      <c r="D15" s="931"/>
      <c r="E15" s="931"/>
      <c r="F15" s="938">
        <v>192</v>
      </c>
      <c r="G15" s="938"/>
      <c r="H15" s="931" t="s">
        <v>73</v>
      </c>
      <c r="I15" s="931"/>
      <c r="J15" s="931"/>
      <c r="K15" s="938">
        <v>110</v>
      </c>
      <c r="L15" s="938"/>
      <c r="M15" s="938">
        <v>240</v>
      </c>
      <c r="N15" s="938"/>
      <c r="O15" s="205"/>
      <c r="P15" s="206"/>
      <c r="Q15" s="207">
        <f t="shared" si="0"/>
        <v>0</v>
      </c>
      <c r="R15" s="205"/>
      <c r="S15" s="208"/>
      <c r="T15" s="209">
        <f t="shared" si="1"/>
        <v>0</v>
      </c>
      <c r="U15" s="23"/>
      <c r="V15" s="23"/>
      <c r="W15" s="23"/>
      <c r="X15" s="1266"/>
      <c r="Y15" s="931" t="s">
        <v>244</v>
      </c>
      <c r="Z15" s="931"/>
      <c r="AA15" s="931"/>
      <c r="AB15" s="1250">
        <v>212</v>
      </c>
      <c r="AC15" s="1250"/>
      <c r="AD15" s="931" t="s">
        <v>73</v>
      </c>
      <c r="AE15" s="931"/>
      <c r="AF15" s="931"/>
      <c r="AG15" s="1250">
        <v>110</v>
      </c>
      <c r="AH15" s="1250"/>
      <c r="AI15" s="938">
        <v>200</v>
      </c>
      <c r="AJ15" s="938"/>
      <c r="AK15" s="205"/>
      <c r="AL15" s="206"/>
      <c r="AM15" s="207">
        <f t="shared" si="2"/>
        <v>0</v>
      </c>
      <c r="AN15" s="205"/>
      <c r="AO15" s="208"/>
      <c r="AP15" s="209">
        <f t="shared" si="3"/>
        <v>0</v>
      </c>
      <c r="AQ15" s="24"/>
      <c r="AS15" s="483">
        <f t="shared" si="4"/>
        <v>0</v>
      </c>
      <c r="AT15" s="483">
        <f t="shared" si="5"/>
        <v>0</v>
      </c>
      <c r="AU15" s="484" t="str">
        <f t="shared" si="6"/>
        <v>○</v>
      </c>
      <c r="AW15" s="483">
        <f t="shared" si="7"/>
        <v>0</v>
      </c>
      <c r="AX15" s="483">
        <f t="shared" si="7"/>
        <v>0</v>
      </c>
      <c r="AY15" s="484" t="str">
        <f t="shared" si="8"/>
        <v>○</v>
      </c>
    </row>
    <row r="16" spans="1:51" ht="15.95" customHeight="1">
      <c r="A16" s="22"/>
      <c r="B16" s="1266"/>
      <c r="C16" s="931" t="s">
        <v>127</v>
      </c>
      <c r="D16" s="931"/>
      <c r="E16" s="931"/>
      <c r="F16" s="938">
        <v>193</v>
      </c>
      <c r="G16" s="938"/>
      <c r="H16" s="931" t="s">
        <v>73</v>
      </c>
      <c r="I16" s="931"/>
      <c r="J16" s="931"/>
      <c r="K16" s="938">
        <v>110</v>
      </c>
      <c r="L16" s="938"/>
      <c r="M16" s="938">
        <v>80</v>
      </c>
      <c r="N16" s="938"/>
      <c r="O16" s="205"/>
      <c r="P16" s="206"/>
      <c r="Q16" s="207">
        <f t="shared" si="0"/>
        <v>0</v>
      </c>
      <c r="R16" s="205"/>
      <c r="S16" s="208"/>
      <c r="T16" s="209">
        <f t="shared" si="1"/>
        <v>0</v>
      </c>
      <c r="U16" s="23"/>
      <c r="V16" s="23"/>
      <c r="W16" s="23"/>
      <c r="X16" s="1266"/>
      <c r="Y16" s="938" t="s">
        <v>149</v>
      </c>
      <c r="Z16" s="938"/>
      <c r="AA16" s="938"/>
      <c r="AB16" s="1250">
        <v>214</v>
      </c>
      <c r="AC16" s="1250"/>
      <c r="AD16" s="931" t="s">
        <v>73</v>
      </c>
      <c r="AE16" s="931"/>
      <c r="AF16" s="931"/>
      <c r="AG16" s="1250">
        <v>110</v>
      </c>
      <c r="AH16" s="1250"/>
      <c r="AI16" s="938">
        <v>160</v>
      </c>
      <c r="AJ16" s="938"/>
      <c r="AK16" s="205"/>
      <c r="AL16" s="206"/>
      <c r="AM16" s="207">
        <f t="shared" si="2"/>
        <v>0</v>
      </c>
      <c r="AN16" s="205"/>
      <c r="AO16" s="208"/>
      <c r="AP16" s="209">
        <f t="shared" si="3"/>
        <v>0</v>
      </c>
      <c r="AQ16" s="24"/>
      <c r="AS16" s="483">
        <f t="shared" si="4"/>
        <v>0</v>
      </c>
      <c r="AT16" s="483">
        <f t="shared" si="5"/>
        <v>0</v>
      </c>
      <c r="AU16" s="484" t="str">
        <f t="shared" si="6"/>
        <v>○</v>
      </c>
      <c r="AW16" s="483">
        <f t="shared" si="7"/>
        <v>0</v>
      </c>
      <c r="AX16" s="483">
        <f t="shared" si="7"/>
        <v>0</v>
      </c>
      <c r="AY16" s="484" t="str">
        <f t="shared" si="8"/>
        <v>○</v>
      </c>
    </row>
    <row r="17" spans="1:51" ht="15.95" customHeight="1">
      <c r="A17" s="22"/>
      <c r="B17" s="1266"/>
      <c r="C17" s="923" t="s">
        <v>128</v>
      </c>
      <c r="D17" s="939"/>
      <c r="E17" s="924"/>
      <c r="F17" s="1022">
        <v>194</v>
      </c>
      <c r="G17" s="1024"/>
      <c r="H17" s="931" t="s">
        <v>73</v>
      </c>
      <c r="I17" s="931"/>
      <c r="J17" s="931"/>
      <c r="K17" s="938">
        <v>110</v>
      </c>
      <c r="L17" s="938"/>
      <c r="M17" s="938">
        <v>120</v>
      </c>
      <c r="N17" s="938"/>
      <c r="O17" s="205"/>
      <c r="P17" s="206"/>
      <c r="Q17" s="207">
        <f t="shared" si="0"/>
        <v>0</v>
      </c>
      <c r="R17" s="205"/>
      <c r="S17" s="208"/>
      <c r="T17" s="209">
        <f t="shared" si="1"/>
        <v>0</v>
      </c>
      <c r="U17" s="23"/>
      <c r="V17" s="23"/>
      <c r="W17" s="23"/>
      <c r="X17" s="1266"/>
      <c r="Y17" s="941" t="s">
        <v>909</v>
      </c>
      <c r="Z17" s="986"/>
      <c r="AA17" s="942"/>
      <c r="AB17" s="908">
        <v>216</v>
      </c>
      <c r="AC17" s="909"/>
      <c r="AD17" s="1079" t="s">
        <v>81</v>
      </c>
      <c r="AE17" s="1079"/>
      <c r="AF17" s="1079"/>
      <c r="AG17" s="1233">
        <v>900</v>
      </c>
      <c r="AH17" s="1233"/>
      <c r="AI17" s="940">
        <v>160</v>
      </c>
      <c r="AJ17" s="940"/>
      <c r="AK17" s="223"/>
      <c r="AL17" s="224"/>
      <c r="AM17" s="212">
        <f t="shared" si="2"/>
        <v>0</v>
      </c>
      <c r="AN17" s="223"/>
      <c r="AO17" s="225"/>
      <c r="AP17" s="214">
        <f t="shared" si="3"/>
        <v>0</v>
      </c>
      <c r="AQ17" s="24"/>
      <c r="AS17" s="483">
        <f t="shared" si="4"/>
        <v>0</v>
      </c>
      <c r="AT17" s="483">
        <f t="shared" si="5"/>
        <v>0</v>
      </c>
      <c r="AU17" s="484" t="str">
        <f t="shared" si="6"/>
        <v>○</v>
      </c>
      <c r="AW17" s="483">
        <f t="shared" si="7"/>
        <v>0</v>
      </c>
      <c r="AX17" s="483">
        <f t="shared" si="7"/>
        <v>0</v>
      </c>
      <c r="AY17" s="484" t="str">
        <f t="shared" si="8"/>
        <v>○</v>
      </c>
    </row>
    <row r="18" spans="1:51" ht="15.95" customHeight="1">
      <c r="A18" s="22"/>
      <c r="B18" s="1266"/>
      <c r="C18" s="880" t="s">
        <v>129</v>
      </c>
      <c r="D18" s="1013"/>
      <c r="E18" s="907"/>
      <c r="F18" s="941">
        <v>195</v>
      </c>
      <c r="G18" s="942"/>
      <c r="H18" s="884" t="s">
        <v>73</v>
      </c>
      <c r="I18" s="891"/>
      <c r="J18" s="885"/>
      <c r="K18" s="940">
        <v>110</v>
      </c>
      <c r="L18" s="940"/>
      <c r="M18" s="940">
        <v>40</v>
      </c>
      <c r="N18" s="940"/>
      <c r="O18" s="223"/>
      <c r="P18" s="224"/>
      <c r="Q18" s="212">
        <f t="shared" si="0"/>
        <v>0</v>
      </c>
      <c r="R18" s="223"/>
      <c r="S18" s="225"/>
      <c r="T18" s="214">
        <f t="shared" si="1"/>
        <v>0</v>
      </c>
      <c r="U18" s="23"/>
      <c r="V18" s="23"/>
      <c r="W18" s="23"/>
      <c r="X18" s="1266"/>
      <c r="Y18" s="880" t="s">
        <v>2201</v>
      </c>
      <c r="Z18" s="1013"/>
      <c r="AA18" s="907"/>
      <c r="AB18" s="941">
        <v>217</v>
      </c>
      <c r="AC18" s="942"/>
      <c r="AD18" s="880" t="s">
        <v>2465</v>
      </c>
      <c r="AE18" s="1013"/>
      <c r="AF18" s="907"/>
      <c r="AG18" s="941">
        <v>514</v>
      </c>
      <c r="AH18" s="942"/>
      <c r="AI18" s="941">
        <v>40</v>
      </c>
      <c r="AJ18" s="942"/>
      <c r="AK18" s="547"/>
      <c r="AL18" s="544"/>
      <c r="AM18" s="644">
        <f t="shared" si="2"/>
        <v>0</v>
      </c>
      <c r="AN18" s="547"/>
      <c r="AO18" s="545"/>
      <c r="AP18" s="584">
        <f t="shared" si="3"/>
        <v>0</v>
      </c>
      <c r="AQ18" s="24"/>
      <c r="AS18" s="483">
        <f t="shared" si="4"/>
        <v>0</v>
      </c>
      <c r="AT18" s="483">
        <f t="shared" si="5"/>
        <v>0</v>
      </c>
      <c r="AU18" s="484" t="str">
        <f t="shared" si="6"/>
        <v>○</v>
      </c>
      <c r="AW18" s="483">
        <f t="shared" si="7"/>
        <v>0</v>
      </c>
      <c r="AX18" s="483">
        <f t="shared" si="7"/>
        <v>0</v>
      </c>
      <c r="AY18" s="484" t="str">
        <f t="shared" si="8"/>
        <v>○</v>
      </c>
    </row>
    <row r="19" spans="1:51" ht="15.95" customHeight="1">
      <c r="A19" s="22"/>
      <c r="B19" s="1266"/>
      <c r="C19" s="893"/>
      <c r="D19" s="896"/>
      <c r="E19" s="894"/>
      <c r="F19" s="928"/>
      <c r="G19" s="930"/>
      <c r="H19" s="932" t="s">
        <v>87</v>
      </c>
      <c r="I19" s="932"/>
      <c r="J19" s="932"/>
      <c r="K19" s="946">
        <v>601</v>
      </c>
      <c r="L19" s="946"/>
      <c r="M19" s="946">
        <v>40</v>
      </c>
      <c r="N19" s="946"/>
      <c r="O19" s="227"/>
      <c r="P19" s="228"/>
      <c r="Q19" s="221">
        <f t="shared" si="0"/>
        <v>0</v>
      </c>
      <c r="R19" s="227"/>
      <c r="S19" s="229"/>
      <c r="T19" s="222">
        <f t="shared" si="1"/>
        <v>0</v>
      </c>
      <c r="U19" s="23"/>
      <c r="V19" s="23"/>
      <c r="W19" s="23"/>
      <c r="X19" s="1266"/>
      <c r="Y19" s="1014"/>
      <c r="Z19" s="1015"/>
      <c r="AA19" s="1016"/>
      <c r="AB19" s="943"/>
      <c r="AC19" s="944"/>
      <c r="AD19" s="888" t="s">
        <v>2466</v>
      </c>
      <c r="AE19" s="967"/>
      <c r="AF19" s="889"/>
      <c r="AG19" s="1066">
        <v>503</v>
      </c>
      <c r="AH19" s="1068"/>
      <c r="AI19" s="1066">
        <v>40</v>
      </c>
      <c r="AJ19" s="1068"/>
      <c r="AK19" s="215"/>
      <c r="AL19" s="216"/>
      <c r="AM19" s="217">
        <f t="shared" si="2"/>
        <v>0</v>
      </c>
      <c r="AN19" s="215"/>
      <c r="AO19" s="218"/>
      <c r="AP19" s="219">
        <f t="shared" si="3"/>
        <v>0</v>
      </c>
      <c r="AQ19" s="24"/>
      <c r="AS19" s="483">
        <f t="shared" si="4"/>
        <v>0</v>
      </c>
      <c r="AT19" s="483">
        <f t="shared" si="5"/>
        <v>0</v>
      </c>
      <c r="AU19" s="484" t="str">
        <f t="shared" si="6"/>
        <v>○</v>
      </c>
      <c r="AW19" s="483">
        <f t="shared" si="7"/>
        <v>0</v>
      </c>
      <c r="AX19" s="483">
        <f t="shared" si="7"/>
        <v>0</v>
      </c>
      <c r="AY19" s="484" t="str">
        <f t="shared" si="8"/>
        <v>○</v>
      </c>
    </row>
    <row r="20" spans="1:51" ht="15.95" customHeight="1">
      <c r="A20" s="22"/>
      <c r="B20" s="1266"/>
      <c r="C20" s="880" t="s">
        <v>131</v>
      </c>
      <c r="D20" s="1013"/>
      <c r="E20" s="907"/>
      <c r="F20" s="941">
        <v>196</v>
      </c>
      <c r="G20" s="942"/>
      <c r="H20" s="885" t="s">
        <v>93</v>
      </c>
      <c r="I20" s="1079"/>
      <c r="J20" s="1079"/>
      <c r="K20" s="940">
        <v>201</v>
      </c>
      <c r="L20" s="940"/>
      <c r="M20" s="1243">
        <v>40</v>
      </c>
      <c r="N20" s="1244"/>
      <c r="O20" s="223"/>
      <c r="P20" s="224"/>
      <c r="Q20" s="212">
        <f t="shared" si="0"/>
        <v>0</v>
      </c>
      <c r="R20" s="223"/>
      <c r="S20" s="225"/>
      <c r="T20" s="214">
        <f t="shared" si="1"/>
        <v>0</v>
      </c>
      <c r="U20" s="23"/>
      <c r="V20" s="23"/>
      <c r="W20" s="23"/>
      <c r="X20" s="1266"/>
      <c r="Y20" s="893"/>
      <c r="Z20" s="896"/>
      <c r="AA20" s="894"/>
      <c r="AB20" s="928"/>
      <c r="AC20" s="930"/>
      <c r="AD20" s="888" t="s">
        <v>2506</v>
      </c>
      <c r="AE20" s="967"/>
      <c r="AF20" s="889"/>
      <c r="AG20" s="1066">
        <v>511</v>
      </c>
      <c r="AH20" s="1068"/>
      <c r="AI20" s="1066">
        <v>40</v>
      </c>
      <c r="AJ20" s="1068"/>
      <c r="AK20" s="195"/>
      <c r="AL20" s="196"/>
      <c r="AM20" s="197">
        <f t="shared" si="2"/>
        <v>0</v>
      </c>
      <c r="AN20" s="195"/>
      <c r="AO20" s="198"/>
      <c r="AP20" s="647">
        <f t="shared" si="3"/>
        <v>0</v>
      </c>
      <c r="AQ20" s="24"/>
      <c r="AS20" s="483">
        <f t="shared" si="4"/>
        <v>0</v>
      </c>
      <c r="AT20" s="483">
        <f t="shared" si="5"/>
        <v>0</v>
      </c>
      <c r="AU20" s="484" t="str">
        <f t="shared" si="6"/>
        <v>○</v>
      </c>
      <c r="AW20" s="483">
        <f t="shared" si="7"/>
        <v>0</v>
      </c>
      <c r="AX20" s="483">
        <f t="shared" si="7"/>
        <v>0</v>
      </c>
      <c r="AY20" s="484" t="str">
        <f t="shared" si="8"/>
        <v>○</v>
      </c>
    </row>
    <row r="21" spans="1:51" ht="15.95" customHeight="1">
      <c r="A21" s="22"/>
      <c r="B21" s="1266"/>
      <c r="C21" s="1014"/>
      <c r="D21" s="1015"/>
      <c r="E21" s="1016"/>
      <c r="F21" s="943"/>
      <c r="G21" s="944"/>
      <c r="H21" s="1016" t="s">
        <v>95</v>
      </c>
      <c r="I21" s="1236"/>
      <c r="J21" s="1236"/>
      <c r="K21" s="945">
        <v>207</v>
      </c>
      <c r="L21" s="945"/>
      <c r="M21" s="1066">
        <v>40</v>
      </c>
      <c r="N21" s="1068"/>
      <c r="O21" s="195"/>
      <c r="P21" s="196"/>
      <c r="Q21" s="197">
        <f t="shared" si="0"/>
        <v>0</v>
      </c>
      <c r="R21" s="195"/>
      <c r="S21" s="198"/>
      <c r="T21" s="237">
        <f t="shared" si="1"/>
        <v>0</v>
      </c>
      <c r="U21" s="23"/>
      <c r="V21" s="23"/>
      <c r="W21" s="23"/>
      <c r="X21" s="1266"/>
      <c r="Y21" s="941" t="s">
        <v>151</v>
      </c>
      <c r="Z21" s="986"/>
      <c r="AA21" s="942"/>
      <c r="AB21" s="908">
        <v>218</v>
      </c>
      <c r="AC21" s="909"/>
      <c r="AD21" s="884" t="s">
        <v>975</v>
      </c>
      <c r="AE21" s="891"/>
      <c r="AF21" s="885"/>
      <c r="AG21" s="1243">
        <v>301</v>
      </c>
      <c r="AH21" s="1244"/>
      <c r="AI21" s="1243">
        <v>40</v>
      </c>
      <c r="AJ21" s="1244"/>
      <c r="AK21" s="223"/>
      <c r="AL21" s="224"/>
      <c r="AM21" s="212">
        <f t="shared" ref="AM21:AM28" si="9">AK21+AL21</f>
        <v>0</v>
      </c>
      <c r="AN21" s="223"/>
      <c r="AO21" s="225"/>
      <c r="AP21" s="214">
        <f t="shared" ref="AP21:AP28" si="10">AN21+AO21</f>
        <v>0</v>
      </c>
      <c r="AQ21" s="24"/>
      <c r="AS21" s="483">
        <f>O21-R21</f>
        <v>0</v>
      </c>
      <c r="AT21" s="483">
        <f t="shared" ref="AS21:AT51" si="11">P21-S21</f>
        <v>0</v>
      </c>
      <c r="AU21" s="484" t="str">
        <f t="shared" ref="AU21:AU51" si="12">IF(AS21&lt;0,"×",IF(AT21&lt;0,"×","○"))</f>
        <v>○</v>
      </c>
      <c r="AW21" s="483">
        <f t="shared" si="7"/>
        <v>0</v>
      </c>
      <c r="AX21" s="483">
        <f t="shared" si="7"/>
        <v>0</v>
      </c>
      <c r="AY21" s="484" t="str">
        <f t="shared" si="8"/>
        <v>○</v>
      </c>
    </row>
    <row r="22" spans="1:51" ht="15.95" customHeight="1">
      <c r="A22" s="22"/>
      <c r="B22" s="1266"/>
      <c r="C22" s="893"/>
      <c r="D22" s="896"/>
      <c r="E22" s="894"/>
      <c r="F22" s="928"/>
      <c r="G22" s="930"/>
      <c r="H22" s="922" t="s">
        <v>130</v>
      </c>
      <c r="I22" s="922"/>
      <c r="J22" s="922"/>
      <c r="K22" s="948">
        <v>250</v>
      </c>
      <c r="L22" s="948"/>
      <c r="M22" s="948">
        <v>40</v>
      </c>
      <c r="N22" s="948"/>
      <c r="O22" s="200"/>
      <c r="P22" s="201"/>
      <c r="Q22" s="202">
        <f t="shared" si="0"/>
        <v>0</v>
      </c>
      <c r="R22" s="200"/>
      <c r="S22" s="203"/>
      <c r="T22" s="220">
        <f t="shared" si="1"/>
        <v>0</v>
      </c>
      <c r="U22" s="23"/>
      <c r="V22" s="23"/>
      <c r="W22" s="23"/>
      <c r="X22" s="1266"/>
      <c r="Y22" s="943"/>
      <c r="Z22" s="987"/>
      <c r="AA22" s="944"/>
      <c r="AB22" s="910"/>
      <c r="AC22" s="911"/>
      <c r="AD22" s="888" t="s">
        <v>152</v>
      </c>
      <c r="AE22" s="967"/>
      <c r="AF22" s="889"/>
      <c r="AG22" s="1066">
        <v>305</v>
      </c>
      <c r="AH22" s="1068"/>
      <c r="AI22" s="1066">
        <v>40</v>
      </c>
      <c r="AJ22" s="1068"/>
      <c r="AK22" s="195"/>
      <c r="AL22" s="196"/>
      <c r="AM22" s="197">
        <f t="shared" si="9"/>
        <v>0</v>
      </c>
      <c r="AN22" s="195"/>
      <c r="AO22" s="198"/>
      <c r="AP22" s="624">
        <f t="shared" si="10"/>
        <v>0</v>
      </c>
      <c r="AQ22" s="24"/>
      <c r="AS22" s="483">
        <f t="shared" ref="AS22:AS30" si="13">O22-R22</f>
        <v>0</v>
      </c>
      <c r="AT22" s="483">
        <f t="shared" si="11"/>
        <v>0</v>
      </c>
      <c r="AU22" s="484" t="str">
        <f t="shared" si="12"/>
        <v>○</v>
      </c>
      <c r="AW22" s="483">
        <f t="shared" si="7"/>
        <v>0</v>
      </c>
      <c r="AX22" s="483">
        <f t="shared" si="7"/>
        <v>0</v>
      </c>
      <c r="AY22" s="484" t="str">
        <f t="shared" si="8"/>
        <v>○</v>
      </c>
    </row>
    <row r="23" spans="1:51" ht="15.95" customHeight="1">
      <c r="A23" s="22"/>
      <c r="B23" s="1266"/>
      <c r="C23" s="880" t="s">
        <v>132</v>
      </c>
      <c r="D23" s="1013"/>
      <c r="E23" s="907"/>
      <c r="F23" s="941">
        <v>197</v>
      </c>
      <c r="G23" s="942"/>
      <c r="H23" s="884" t="s">
        <v>102</v>
      </c>
      <c r="I23" s="891"/>
      <c r="J23" s="885"/>
      <c r="K23" s="940">
        <v>301</v>
      </c>
      <c r="L23" s="940"/>
      <c r="M23" s="940">
        <v>80</v>
      </c>
      <c r="N23" s="940"/>
      <c r="O23" s="223"/>
      <c r="P23" s="224"/>
      <c r="Q23" s="212">
        <f t="shared" si="0"/>
        <v>0</v>
      </c>
      <c r="R23" s="223"/>
      <c r="S23" s="225"/>
      <c r="T23" s="214">
        <f t="shared" si="1"/>
        <v>0</v>
      </c>
      <c r="U23" s="23"/>
      <c r="V23" s="23"/>
      <c r="W23" s="23"/>
      <c r="X23" s="1266"/>
      <c r="Y23" s="943"/>
      <c r="Z23" s="987"/>
      <c r="AA23" s="944"/>
      <c r="AB23" s="910"/>
      <c r="AC23" s="911"/>
      <c r="AD23" s="888" t="s">
        <v>104</v>
      </c>
      <c r="AE23" s="967"/>
      <c r="AF23" s="889"/>
      <c r="AG23" s="1066">
        <v>313</v>
      </c>
      <c r="AH23" s="1068"/>
      <c r="AI23" s="1066">
        <v>40</v>
      </c>
      <c r="AJ23" s="1068"/>
      <c r="AK23" s="541"/>
      <c r="AL23" s="538"/>
      <c r="AM23" s="285">
        <f t="shared" si="9"/>
        <v>0</v>
      </c>
      <c r="AN23" s="541"/>
      <c r="AO23" s="252"/>
      <c r="AP23" s="540">
        <f t="shared" si="10"/>
        <v>0</v>
      </c>
      <c r="AQ23" s="24"/>
      <c r="AS23" s="483">
        <f t="shared" si="13"/>
        <v>0</v>
      </c>
      <c r="AT23" s="483">
        <f t="shared" si="11"/>
        <v>0</v>
      </c>
      <c r="AU23" s="484" t="str">
        <f t="shared" si="12"/>
        <v>○</v>
      </c>
      <c r="AW23" s="483">
        <f t="shared" si="7"/>
        <v>0</v>
      </c>
      <c r="AX23" s="483">
        <f t="shared" si="7"/>
        <v>0</v>
      </c>
      <c r="AY23" s="484" t="str">
        <f t="shared" si="8"/>
        <v>○</v>
      </c>
    </row>
    <row r="24" spans="1:51" ht="15.95" customHeight="1">
      <c r="A24" s="22"/>
      <c r="B24" s="1266"/>
      <c r="C24" s="1014"/>
      <c r="D24" s="1015"/>
      <c r="E24" s="1016"/>
      <c r="F24" s="943"/>
      <c r="G24" s="944"/>
      <c r="H24" s="888" t="s">
        <v>133</v>
      </c>
      <c r="I24" s="967"/>
      <c r="J24" s="889"/>
      <c r="K24" s="945">
        <v>305</v>
      </c>
      <c r="L24" s="945"/>
      <c r="M24" s="945">
        <v>40</v>
      </c>
      <c r="N24" s="945"/>
      <c r="O24" s="195"/>
      <c r="P24" s="196"/>
      <c r="Q24" s="197">
        <f t="shared" si="0"/>
        <v>0</v>
      </c>
      <c r="R24" s="195"/>
      <c r="S24" s="198"/>
      <c r="T24" s="237">
        <f t="shared" si="1"/>
        <v>0</v>
      </c>
      <c r="U24" s="23"/>
      <c r="V24" s="23"/>
      <c r="W24" s="23"/>
      <c r="X24" s="1266"/>
      <c r="Y24" s="943"/>
      <c r="Z24" s="987"/>
      <c r="AA24" s="944"/>
      <c r="AB24" s="910"/>
      <c r="AC24" s="911"/>
      <c r="AD24" s="888" t="s">
        <v>153</v>
      </c>
      <c r="AE24" s="967"/>
      <c r="AF24" s="889"/>
      <c r="AG24" s="1066">
        <v>311</v>
      </c>
      <c r="AH24" s="1068"/>
      <c r="AI24" s="1066">
        <v>40</v>
      </c>
      <c r="AJ24" s="1068"/>
      <c r="AK24" s="215"/>
      <c r="AL24" s="216"/>
      <c r="AM24" s="217">
        <f t="shared" si="9"/>
        <v>0</v>
      </c>
      <c r="AN24" s="215"/>
      <c r="AO24" s="218"/>
      <c r="AP24" s="219">
        <f t="shared" si="10"/>
        <v>0</v>
      </c>
      <c r="AQ24" s="24"/>
      <c r="AS24" s="483">
        <f t="shared" si="13"/>
        <v>0</v>
      </c>
      <c r="AT24" s="483">
        <f t="shared" si="11"/>
        <v>0</v>
      </c>
      <c r="AU24" s="484" t="str">
        <f t="shared" si="12"/>
        <v>○</v>
      </c>
      <c r="AW24" s="483">
        <f t="shared" si="7"/>
        <v>0</v>
      </c>
      <c r="AX24" s="483">
        <f t="shared" si="7"/>
        <v>0</v>
      </c>
      <c r="AY24" s="484" t="str">
        <f t="shared" si="8"/>
        <v>○</v>
      </c>
    </row>
    <row r="25" spans="1:51" ht="15.95" customHeight="1">
      <c r="A25" s="22"/>
      <c r="B25" s="1266"/>
      <c r="C25" s="1014"/>
      <c r="D25" s="1015"/>
      <c r="E25" s="1016"/>
      <c r="F25" s="943"/>
      <c r="G25" s="944"/>
      <c r="H25" s="888" t="s">
        <v>104</v>
      </c>
      <c r="I25" s="967"/>
      <c r="J25" s="889"/>
      <c r="K25" s="1234">
        <v>313</v>
      </c>
      <c r="L25" s="1234"/>
      <c r="M25" s="1234">
        <v>40</v>
      </c>
      <c r="N25" s="1234"/>
      <c r="O25" s="249"/>
      <c r="P25" s="250"/>
      <c r="Q25" s="285">
        <f t="shared" si="0"/>
        <v>0</v>
      </c>
      <c r="R25" s="249"/>
      <c r="S25" s="252"/>
      <c r="T25" s="286">
        <f t="shared" si="1"/>
        <v>0</v>
      </c>
      <c r="U25" s="23"/>
      <c r="V25" s="23"/>
      <c r="W25" s="23"/>
      <c r="X25" s="1266"/>
      <c r="Y25" s="928"/>
      <c r="Z25" s="929"/>
      <c r="AA25" s="930"/>
      <c r="AB25" s="912"/>
      <c r="AC25" s="913"/>
      <c r="AD25" s="886" t="s">
        <v>77</v>
      </c>
      <c r="AE25" s="890"/>
      <c r="AF25" s="887"/>
      <c r="AG25" s="1044">
        <v>309</v>
      </c>
      <c r="AH25" s="1045"/>
      <c r="AI25" s="1044">
        <v>40</v>
      </c>
      <c r="AJ25" s="1045"/>
      <c r="AK25" s="227"/>
      <c r="AL25" s="228"/>
      <c r="AM25" s="610">
        <f t="shared" si="9"/>
        <v>0</v>
      </c>
      <c r="AN25" s="227"/>
      <c r="AO25" s="229"/>
      <c r="AP25" s="615">
        <f t="shared" si="10"/>
        <v>0</v>
      </c>
      <c r="AQ25" s="24"/>
      <c r="AS25" s="483">
        <f t="shared" si="13"/>
        <v>0</v>
      </c>
      <c r="AT25" s="483">
        <f t="shared" si="11"/>
        <v>0</v>
      </c>
      <c r="AU25" s="484" t="str">
        <f t="shared" si="12"/>
        <v>○</v>
      </c>
      <c r="AW25" s="483">
        <f t="shared" si="7"/>
        <v>0</v>
      </c>
      <c r="AX25" s="483">
        <f t="shared" si="7"/>
        <v>0</v>
      </c>
      <c r="AY25" s="484" t="str">
        <f t="shared" si="8"/>
        <v>○</v>
      </c>
    </row>
    <row r="26" spans="1:51" ht="15.95" customHeight="1">
      <c r="A26" s="22"/>
      <c r="B26" s="1266"/>
      <c r="C26" s="1014"/>
      <c r="D26" s="1015"/>
      <c r="E26" s="1016"/>
      <c r="F26" s="943"/>
      <c r="G26" s="944"/>
      <c r="H26" s="888" t="s">
        <v>134</v>
      </c>
      <c r="I26" s="967"/>
      <c r="J26" s="889"/>
      <c r="K26" s="1009">
        <v>311</v>
      </c>
      <c r="L26" s="1009"/>
      <c r="M26" s="1009">
        <v>40</v>
      </c>
      <c r="N26" s="1009"/>
      <c r="O26" s="215"/>
      <c r="P26" s="216"/>
      <c r="Q26" s="217">
        <f t="shared" si="0"/>
        <v>0</v>
      </c>
      <c r="R26" s="215"/>
      <c r="S26" s="218"/>
      <c r="T26" s="219">
        <f t="shared" si="1"/>
        <v>0</v>
      </c>
      <c r="U26" s="23"/>
      <c r="V26" s="23"/>
      <c r="W26" s="23"/>
      <c r="X26" s="1266"/>
      <c r="Y26" s="1022" t="s">
        <v>150</v>
      </c>
      <c r="Z26" s="1023"/>
      <c r="AA26" s="1024"/>
      <c r="AB26" s="1253">
        <v>219</v>
      </c>
      <c r="AC26" s="990"/>
      <c r="AD26" s="1254" t="s">
        <v>245</v>
      </c>
      <c r="AE26" s="1255"/>
      <c r="AF26" s="1256"/>
      <c r="AG26" s="1022">
        <v>401</v>
      </c>
      <c r="AH26" s="1024"/>
      <c r="AI26" s="1022">
        <v>160</v>
      </c>
      <c r="AJ26" s="1024"/>
      <c r="AK26" s="223"/>
      <c r="AL26" s="224"/>
      <c r="AM26" s="212">
        <f t="shared" si="9"/>
        <v>0</v>
      </c>
      <c r="AN26" s="223"/>
      <c r="AO26" s="225"/>
      <c r="AP26" s="214">
        <f t="shared" si="10"/>
        <v>0</v>
      </c>
      <c r="AQ26" s="24"/>
      <c r="AS26" s="483">
        <f t="shared" si="13"/>
        <v>0</v>
      </c>
      <c r="AT26" s="483">
        <f t="shared" si="11"/>
        <v>0</v>
      </c>
      <c r="AU26" s="484" t="str">
        <f t="shared" si="12"/>
        <v>○</v>
      </c>
      <c r="AW26" s="483">
        <f t="shared" si="7"/>
        <v>0</v>
      </c>
      <c r="AX26" s="483">
        <f t="shared" si="7"/>
        <v>0</v>
      </c>
      <c r="AY26" s="484" t="str">
        <f t="shared" si="8"/>
        <v>○</v>
      </c>
    </row>
    <row r="27" spans="1:51" ht="15.95" customHeight="1">
      <c r="A27" s="22"/>
      <c r="B27" s="1266"/>
      <c r="C27" s="893"/>
      <c r="D27" s="896"/>
      <c r="E27" s="894"/>
      <c r="F27" s="928"/>
      <c r="G27" s="930"/>
      <c r="H27" s="894" t="s">
        <v>77</v>
      </c>
      <c r="I27" s="932"/>
      <c r="J27" s="932"/>
      <c r="K27" s="946">
        <v>309</v>
      </c>
      <c r="L27" s="946"/>
      <c r="M27" s="946">
        <v>40</v>
      </c>
      <c r="N27" s="946"/>
      <c r="O27" s="227"/>
      <c r="P27" s="228"/>
      <c r="Q27" s="221">
        <f t="shared" si="0"/>
        <v>0</v>
      </c>
      <c r="R27" s="227"/>
      <c r="S27" s="229"/>
      <c r="T27" s="222">
        <f t="shared" si="1"/>
        <v>0</v>
      </c>
      <c r="U27" s="23"/>
      <c r="V27" s="23"/>
      <c r="W27" s="23"/>
      <c r="X27" s="1266"/>
      <c r="Y27" s="977" t="s">
        <v>999</v>
      </c>
      <c r="Z27" s="978"/>
      <c r="AA27" s="979"/>
      <c r="AB27" s="908">
        <v>222</v>
      </c>
      <c r="AC27" s="909"/>
      <c r="AD27" s="1304" t="s">
        <v>90</v>
      </c>
      <c r="AE27" s="1306" t="s">
        <v>2467</v>
      </c>
      <c r="AF27" s="1307"/>
      <c r="AG27" s="1251">
        <v>110</v>
      </c>
      <c r="AH27" s="1252"/>
      <c r="AI27" s="1243">
        <v>80</v>
      </c>
      <c r="AJ27" s="1244"/>
      <c r="AK27" s="547"/>
      <c r="AL27" s="544"/>
      <c r="AM27" s="608">
        <f t="shared" si="9"/>
        <v>0</v>
      </c>
      <c r="AN27" s="547"/>
      <c r="AO27" s="545"/>
      <c r="AP27" s="584">
        <f t="shared" si="10"/>
        <v>0</v>
      </c>
      <c r="AQ27" s="24"/>
      <c r="AS27" s="483">
        <f t="shared" si="13"/>
        <v>0</v>
      </c>
      <c r="AT27" s="483">
        <f t="shared" si="11"/>
        <v>0</v>
      </c>
      <c r="AU27" s="484" t="str">
        <f t="shared" si="12"/>
        <v>○</v>
      </c>
      <c r="AW27" s="483">
        <f t="shared" ref="AW27" si="14">AK27-AN27</f>
        <v>0</v>
      </c>
      <c r="AX27" s="483">
        <f t="shared" ref="AX27:AX28" si="15">AL27-AO27</f>
        <v>0</v>
      </c>
      <c r="AY27" s="484" t="str">
        <f t="shared" ref="AY27" si="16">IF(AW27&lt;0,"×",IF(AX27&lt;0,"×","○"))</f>
        <v>○</v>
      </c>
    </row>
    <row r="28" spans="1:51" ht="15.95" customHeight="1">
      <c r="A28" s="22"/>
      <c r="B28" s="1266"/>
      <c r="C28" s="923" t="s">
        <v>135</v>
      </c>
      <c r="D28" s="939"/>
      <c r="E28" s="924"/>
      <c r="F28" s="938">
        <v>198</v>
      </c>
      <c r="G28" s="938"/>
      <c r="H28" s="931" t="s">
        <v>92</v>
      </c>
      <c r="I28" s="931"/>
      <c r="J28" s="931"/>
      <c r="K28" s="938">
        <v>401</v>
      </c>
      <c r="L28" s="938"/>
      <c r="M28" s="938">
        <v>80</v>
      </c>
      <c r="N28" s="938"/>
      <c r="O28" s="205"/>
      <c r="P28" s="206"/>
      <c r="Q28" s="207">
        <f t="shared" si="0"/>
        <v>0</v>
      </c>
      <c r="R28" s="205"/>
      <c r="S28" s="208"/>
      <c r="T28" s="209">
        <f t="shared" si="1"/>
        <v>0</v>
      </c>
      <c r="U28" s="23"/>
      <c r="V28" s="23"/>
      <c r="W28" s="23"/>
      <c r="X28" s="1266"/>
      <c r="Y28" s="983"/>
      <c r="Z28" s="984"/>
      <c r="AA28" s="985"/>
      <c r="AB28" s="912"/>
      <c r="AC28" s="913"/>
      <c r="AD28" s="1305"/>
      <c r="AE28" s="1308" t="s">
        <v>2468</v>
      </c>
      <c r="AF28" s="1309"/>
      <c r="AG28" s="1241">
        <v>110</v>
      </c>
      <c r="AH28" s="1242"/>
      <c r="AI28" s="1044">
        <v>80</v>
      </c>
      <c r="AJ28" s="1045"/>
      <c r="AK28" s="541"/>
      <c r="AL28" s="538"/>
      <c r="AM28" s="285">
        <f t="shared" si="9"/>
        <v>0</v>
      </c>
      <c r="AN28" s="541"/>
      <c r="AO28" s="252"/>
      <c r="AP28" s="540">
        <f t="shared" si="10"/>
        <v>0</v>
      </c>
      <c r="AQ28" s="24"/>
      <c r="AS28" s="483">
        <f t="shared" si="13"/>
        <v>0</v>
      </c>
      <c r="AT28" s="483">
        <f t="shared" si="11"/>
        <v>0</v>
      </c>
      <c r="AU28" s="484" t="str">
        <f t="shared" si="12"/>
        <v>○</v>
      </c>
      <c r="AW28" s="483">
        <f>AK28-AN28</f>
        <v>0</v>
      </c>
      <c r="AX28" s="483">
        <f t="shared" si="15"/>
        <v>0</v>
      </c>
      <c r="AY28" s="484" t="str">
        <f>IF(AW28&lt;0,"×",IF(AX28&lt;0,"×","○"))</f>
        <v>○</v>
      </c>
    </row>
    <row r="29" spans="1:51" ht="15.95" customHeight="1">
      <c r="A29" s="22"/>
      <c r="B29" s="1266"/>
      <c r="C29" s="1315" t="s">
        <v>136</v>
      </c>
      <c r="D29" s="1315"/>
      <c r="E29" s="1315"/>
      <c r="F29" s="938">
        <v>201</v>
      </c>
      <c r="G29" s="938"/>
      <c r="H29" s="931" t="s">
        <v>73</v>
      </c>
      <c r="I29" s="931"/>
      <c r="J29" s="931"/>
      <c r="K29" s="938">
        <v>110</v>
      </c>
      <c r="L29" s="938"/>
      <c r="M29" s="938">
        <v>120</v>
      </c>
      <c r="N29" s="938"/>
      <c r="O29" s="205"/>
      <c r="P29" s="206"/>
      <c r="Q29" s="207">
        <f t="shared" si="0"/>
        <v>0</v>
      </c>
      <c r="R29" s="205"/>
      <c r="S29" s="208"/>
      <c r="T29" s="209">
        <f t="shared" si="1"/>
        <v>0</v>
      </c>
      <c r="U29" s="23"/>
      <c r="V29" s="23"/>
      <c r="W29" s="23"/>
      <c r="X29" s="1266"/>
      <c r="Y29" s="1268"/>
      <c r="Z29" s="1268"/>
      <c r="AA29" s="1268"/>
      <c r="AB29" s="877"/>
      <c r="AC29" s="877"/>
      <c r="AD29" s="906"/>
      <c r="AE29" s="906"/>
      <c r="AF29" s="906"/>
      <c r="AG29" s="877"/>
      <c r="AH29" s="877"/>
      <c r="AI29" s="877"/>
      <c r="AJ29" s="877"/>
      <c r="AK29" s="519"/>
      <c r="AL29" s="520"/>
      <c r="AM29" s="521"/>
      <c r="AN29" s="519"/>
      <c r="AO29" s="522"/>
      <c r="AP29" s="523"/>
      <c r="AQ29" s="24"/>
      <c r="AS29" s="483">
        <f t="shared" si="13"/>
        <v>0</v>
      </c>
      <c r="AT29" s="483">
        <f t="shared" ref="AT29:AT30" si="17">P29-S29</f>
        <v>0</v>
      </c>
      <c r="AU29" s="484" t="str">
        <f t="shared" ref="AU29:AU30" si="18">IF(AS29&lt;0,"×",IF(AT29&lt;0,"×","○"))</f>
        <v>○</v>
      </c>
      <c r="AW29" s="483"/>
      <c r="AX29" s="483"/>
      <c r="AY29" s="484"/>
    </row>
    <row r="30" spans="1:51" ht="15.95" customHeight="1">
      <c r="A30" s="22"/>
      <c r="B30" s="1266"/>
      <c r="C30" s="977" t="s">
        <v>137</v>
      </c>
      <c r="D30" s="978"/>
      <c r="E30" s="979"/>
      <c r="F30" s="880">
        <v>203</v>
      </c>
      <c r="G30" s="907"/>
      <c r="H30" s="1289" t="s">
        <v>220</v>
      </c>
      <c r="I30" s="1291" t="s">
        <v>138</v>
      </c>
      <c r="J30" s="1197"/>
      <c r="K30" s="1079">
        <v>201</v>
      </c>
      <c r="L30" s="1197"/>
      <c r="M30" s="1079">
        <v>40</v>
      </c>
      <c r="N30" s="1197"/>
      <c r="O30" s="223"/>
      <c r="P30" s="224"/>
      <c r="Q30" s="212">
        <f t="shared" si="0"/>
        <v>0</v>
      </c>
      <c r="R30" s="223"/>
      <c r="S30" s="225"/>
      <c r="T30" s="214">
        <f t="shared" si="1"/>
        <v>0</v>
      </c>
      <c r="U30" s="23"/>
      <c r="V30" s="23"/>
      <c r="W30" s="23"/>
      <c r="X30" s="1266"/>
      <c r="Y30" s="1139"/>
      <c r="Z30" s="1140"/>
      <c r="AA30" s="1141"/>
      <c r="AB30" s="1142"/>
      <c r="AC30" s="1143"/>
      <c r="AD30" s="1144"/>
      <c r="AE30" s="1145"/>
      <c r="AF30" s="1146"/>
      <c r="AG30" s="1142"/>
      <c r="AH30" s="1143"/>
      <c r="AI30" s="1142"/>
      <c r="AJ30" s="1143"/>
      <c r="AK30" s="519"/>
      <c r="AL30" s="520"/>
      <c r="AM30" s="521"/>
      <c r="AN30" s="519"/>
      <c r="AO30" s="522"/>
      <c r="AP30" s="523"/>
      <c r="AQ30" s="24"/>
      <c r="AS30" s="483">
        <f t="shared" si="13"/>
        <v>0</v>
      </c>
      <c r="AT30" s="483">
        <f t="shared" si="17"/>
        <v>0</v>
      </c>
      <c r="AU30" s="484" t="str">
        <f t="shared" si="18"/>
        <v>○</v>
      </c>
      <c r="AW30" s="483"/>
      <c r="AX30" s="483"/>
      <c r="AY30" s="484"/>
    </row>
    <row r="31" spans="1:51" ht="15.95" customHeight="1">
      <c r="A31" s="22"/>
      <c r="B31" s="1266"/>
      <c r="C31" s="980"/>
      <c r="D31" s="981"/>
      <c r="E31" s="982"/>
      <c r="F31" s="1014"/>
      <c r="G31" s="1016"/>
      <c r="H31" s="1290"/>
      <c r="I31" s="1259" t="s">
        <v>139</v>
      </c>
      <c r="J31" s="1260"/>
      <c r="K31" s="1236">
        <v>206</v>
      </c>
      <c r="L31" s="1264"/>
      <c r="M31" s="1236">
        <v>40</v>
      </c>
      <c r="N31" s="1264"/>
      <c r="O31" s="195"/>
      <c r="P31" s="196"/>
      <c r="Q31" s="197">
        <f t="shared" si="0"/>
        <v>0</v>
      </c>
      <c r="R31" s="195"/>
      <c r="S31" s="198"/>
      <c r="T31" s="237">
        <f t="shared" si="1"/>
        <v>0</v>
      </c>
      <c r="U31" s="23"/>
      <c r="V31" s="23"/>
      <c r="W31" s="23"/>
      <c r="X31" s="1266"/>
      <c r="Y31" s="1139"/>
      <c r="Z31" s="1140"/>
      <c r="AA31" s="1141"/>
      <c r="AB31" s="1142"/>
      <c r="AC31" s="1143"/>
      <c r="AD31" s="1144"/>
      <c r="AE31" s="1145"/>
      <c r="AF31" s="1146"/>
      <c r="AG31" s="1142"/>
      <c r="AH31" s="1143"/>
      <c r="AI31" s="1142"/>
      <c r="AJ31" s="1143"/>
      <c r="AK31" s="519"/>
      <c r="AL31" s="508"/>
      <c r="AM31" s="521"/>
      <c r="AN31" s="519"/>
      <c r="AO31" s="524"/>
      <c r="AP31" s="523"/>
      <c r="AQ31" s="24"/>
      <c r="AS31" s="483">
        <f t="shared" si="11"/>
        <v>0</v>
      </c>
      <c r="AT31" s="483">
        <f t="shared" si="11"/>
        <v>0</v>
      </c>
      <c r="AU31" s="484" t="str">
        <f t="shared" si="12"/>
        <v>○</v>
      </c>
      <c r="AW31" s="483"/>
      <c r="AX31" s="483"/>
      <c r="AY31" s="484"/>
    </row>
    <row r="32" spans="1:51" ht="15.95" customHeight="1">
      <c r="A32" s="22"/>
      <c r="B32" s="1266"/>
      <c r="C32" s="983"/>
      <c r="D32" s="984"/>
      <c r="E32" s="985"/>
      <c r="F32" s="893"/>
      <c r="G32" s="894"/>
      <c r="H32" s="922" t="s">
        <v>81</v>
      </c>
      <c r="I32" s="1258"/>
      <c r="J32" s="1258"/>
      <c r="K32" s="922">
        <v>900</v>
      </c>
      <c r="L32" s="1258"/>
      <c r="M32" s="922">
        <v>120</v>
      </c>
      <c r="N32" s="1258"/>
      <c r="O32" s="200"/>
      <c r="P32" s="201"/>
      <c r="Q32" s="202">
        <f t="shared" si="0"/>
        <v>0</v>
      </c>
      <c r="R32" s="200"/>
      <c r="S32" s="203"/>
      <c r="T32" s="220">
        <f t="shared" si="1"/>
        <v>0</v>
      </c>
      <c r="U32" s="23"/>
      <c r="V32" s="23"/>
      <c r="W32" s="23"/>
      <c r="X32" s="1266"/>
      <c r="Y32" s="1239"/>
      <c r="Z32" s="901"/>
      <c r="AA32" s="899"/>
      <c r="AB32" s="1239"/>
      <c r="AC32" s="899"/>
      <c r="AD32" s="1238"/>
      <c r="AE32" s="1238"/>
      <c r="AF32" s="1238"/>
      <c r="AG32" s="1238"/>
      <c r="AH32" s="1238"/>
      <c r="AI32" s="1238"/>
      <c r="AJ32" s="1238"/>
      <c r="AK32" s="507"/>
      <c r="AL32" s="508"/>
      <c r="AM32" s="525"/>
      <c r="AN32" s="507"/>
      <c r="AO32" s="524"/>
      <c r="AP32" s="512"/>
      <c r="AQ32" s="63"/>
      <c r="AS32" s="483">
        <f t="shared" si="11"/>
        <v>0</v>
      </c>
      <c r="AT32" s="483">
        <f t="shared" si="11"/>
        <v>0</v>
      </c>
      <c r="AU32" s="484" t="str">
        <f t="shared" si="12"/>
        <v>○</v>
      </c>
      <c r="AW32" s="483"/>
      <c r="AX32" s="483"/>
      <c r="AY32" s="484"/>
    </row>
    <row r="33" spans="1:51" ht="15.95" customHeight="1">
      <c r="A33" s="22"/>
      <c r="B33" s="1266"/>
      <c r="C33" s="880" t="s">
        <v>140</v>
      </c>
      <c r="D33" s="1013"/>
      <c r="E33" s="907"/>
      <c r="F33" s="880">
        <v>204</v>
      </c>
      <c r="G33" s="907"/>
      <c r="H33" s="1079" t="s">
        <v>73</v>
      </c>
      <c r="I33" s="1197"/>
      <c r="J33" s="1197"/>
      <c r="K33" s="940">
        <v>110</v>
      </c>
      <c r="L33" s="940"/>
      <c r="M33" s="940">
        <v>40</v>
      </c>
      <c r="N33" s="940"/>
      <c r="O33" s="223"/>
      <c r="P33" s="224"/>
      <c r="Q33" s="212">
        <f t="shared" si="0"/>
        <v>0</v>
      </c>
      <c r="R33" s="223"/>
      <c r="S33" s="225"/>
      <c r="T33" s="214">
        <f t="shared" si="1"/>
        <v>0</v>
      </c>
      <c r="U33" s="23"/>
      <c r="V33" s="23"/>
      <c r="W33" s="23"/>
      <c r="X33" s="1266"/>
      <c r="Y33" s="1240"/>
      <c r="Z33" s="901"/>
      <c r="AA33" s="899"/>
      <c r="AB33" s="1240"/>
      <c r="AC33" s="899"/>
      <c r="AD33" s="1238"/>
      <c r="AE33" s="1238"/>
      <c r="AF33" s="1238"/>
      <c r="AG33" s="1238"/>
      <c r="AH33" s="1238"/>
      <c r="AI33" s="1238"/>
      <c r="AJ33" s="1238"/>
      <c r="AK33" s="507"/>
      <c r="AL33" s="508"/>
      <c r="AM33" s="525"/>
      <c r="AN33" s="507"/>
      <c r="AO33" s="524"/>
      <c r="AP33" s="512"/>
      <c r="AQ33" s="63"/>
      <c r="AS33" s="483">
        <f t="shared" si="11"/>
        <v>0</v>
      </c>
      <c r="AT33" s="483">
        <f t="shared" si="11"/>
        <v>0</v>
      </c>
      <c r="AU33" s="484" t="str">
        <f t="shared" si="12"/>
        <v>○</v>
      </c>
      <c r="AW33" s="483"/>
      <c r="AX33" s="483"/>
      <c r="AY33" s="484"/>
    </row>
    <row r="34" spans="1:51" ht="15.95" customHeight="1" thickBot="1">
      <c r="A34" s="22"/>
      <c r="B34" s="1266"/>
      <c r="C34" s="893"/>
      <c r="D34" s="896"/>
      <c r="E34" s="894"/>
      <c r="F34" s="893"/>
      <c r="G34" s="894"/>
      <c r="H34" s="932" t="s">
        <v>141</v>
      </c>
      <c r="I34" s="932"/>
      <c r="J34" s="932"/>
      <c r="K34" s="946">
        <v>250</v>
      </c>
      <c r="L34" s="946"/>
      <c r="M34" s="946">
        <v>40</v>
      </c>
      <c r="N34" s="946"/>
      <c r="O34" s="227"/>
      <c r="P34" s="228"/>
      <c r="Q34" s="221">
        <f t="shared" si="0"/>
        <v>0</v>
      </c>
      <c r="R34" s="227"/>
      <c r="S34" s="229"/>
      <c r="T34" s="222">
        <f t="shared" si="1"/>
        <v>0</v>
      </c>
      <c r="U34" s="23"/>
      <c r="V34" s="23"/>
      <c r="W34" s="23"/>
      <c r="X34" s="1266"/>
      <c r="Y34" s="1269" t="s">
        <v>1036</v>
      </c>
      <c r="Z34" s="1270"/>
      <c r="AA34" s="1270"/>
      <c r="AB34" s="1270"/>
      <c r="AC34" s="1270"/>
      <c r="AD34" s="1270"/>
      <c r="AE34" s="1270"/>
      <c r="AF34" s="1270"/>
      <c r="AG34" s="1270"/>
      <c r="AH34" s="1271"/>
      <c r="AI34" s="1198">
        <f>SUM(AI14:AJ33)</f>
        <v>1400</v>
      </c>
      <c r="AJ34" s="1198"/>
      <c r="AK34" s="254">
        <f>SUM(AK14:AK33)</f>
        <v>0</v>
      </c>
      <c r="AL34" s="255">
        <f>SUM(AL14:AL33)</f>
        <v>0</v>
      </c>
      <c r="AM34" s="287">
        <f t="shared" ref="AM34:AM41" si="19">AK34+AL34</f>
        <v>0</v>
      </c>
      <c r="AN34" s="254">
        <f>SUM(AN14:AN33)</f>
        <v>0</v>
      </c>
      <c r="AO34" s="257">
        <f>SUM(AO14:AO33)</f>
        <v>0</v>
      </c>
      <c r="AP34" s="258">
        <f t="shared" ref="AP34:AP41" si="20">AN34+AO34</f>
        <v>0</v>
      </c>
      <c r="AQ34" s="24"/>
      <c r="AS34" s="483">
        <f t="shared" si="11"/>
        <v>0</v>
      </c>
      <c r="AT34" s="483">
        <f t="shared" si="11"/>
        <v>0</v>
      </c>
      <c r="AU34" s="484" t="str">
        <f t="shared" si="12"/>
        <v>○</v>
      </c>
      <c r="AW34" s="483"/>
      <c r="AX34" s="483"/>
      <c r="AY34" s="484"/>
    </row>
    <row r="35" spans="1:51" ht="15.95" customHeight="1" thickTop="1">
      <c r="A35" s="22"/>
      <c r="B35" s="1266"/>
      <c r="C35" s="1138"/>
      <c r="D35" s="901"/>
      <c r="E35" s="899"/>
      <c r="F35" s="1138"/>
      <c r="G35" s="899"/>
      <c r="H35" s="1144"/>
      <c r="I35" s="901"/>
      <c r="J35" s="899"/>
      <c r="K35" s="877"/>
      <c r="L35" s="877"/>
      <c r="M35" s="877"/>
      <c r="N35" s="877"/>
      <c r="O35" s="519"/>
      <c r="P35" s="520"/>
      <c r="Q35" s="521"/>
      <c r="R35" s="519"/>
      <c r="S35" s="522"/>
      <c r="T35" s="523"/>
      <c r="U35" s="23"/>
      <c r="V35" s="23"/>
      <c r="W35" s="23"/>
      <c r="X35" s="1266"/>
      <c r="Y35" s="938" t="s">
        <v>154</v>
      </c>
      <c r="Z35" s="938"/>
      <c r="AA35" s="938"/>
      <c r="AB35" s="1237">
        <v>261</v>
      </c>
      <c r="AC35" s="1237"/>
      <c r="AD35" s="931" t="s">
        <v>73</v>
      </c>
      <c r="AE35" s="931"/>
      <c r="AF35" s="931"/>
      <c r="AG35" s="1237">
        <v>110</v>
      </c>
      <c r="AH35" s="1237"/>
      <c r="AI35" s="946">
        <v>240</v>
      </c>
      <c r="AJ35" s="946"/>
      <c r="AK35" s="227"/>
      <c r="AL35" s="228"/>
      <c r="AM35" s="221">
        <f t="shared" si="19"/>
        <v>0</v>
      </c>
      <c r="AN35" s="227"/>
      <c r="AO35" s="229"/>
      <c r="AP35" s="222">
        <f t="shared" si="20"/>
        <v>0</v>
      </c>
      <c r="AQ35" s="24"/>
      <c r="AS35" s="483"/>
      <c r="AT35" s="483"/>
      <c r="AU35" s="484"/>
      <c r="AW35" s="483">
        <f t="shared" si="7"/>
        <v>0</v>
      </c>
      <c r="AX35" s="483">
        <f t="shared" si="7"/>
        <v>0</v>
      </c>
      <c r="AY35" s="484" t="str">
        <f t="shared" si="8"/>
        <v>○</v>
      </c>
    </row>
    <row r="36" spans="1:51" ht="15.95" customHeight="1">
      <c r="A36" s="22"/>
      <c r="B36" s="1266"/>
      <c r="C36" s="1138"/>
      <c r="D36" s="901"/>
      <c r="E36" s="899"/>
      <c r="F36" s="1138"/>
      <c r="G36" s="899"/>
      <c r="H36" s="1144"/>
      <c r="I36" s="901"/>
      <c r="J36" s="899"/>
      <c r="K36" s="877"/>
      <c r="L36" s="877"/>
      <c r="M36" s="877"/>
      <c r="N36" s="877"/>
      <c r="O36" s="519"/>
      <c r="P36" s="520"/>
      <c r="Q36" s="521"/>
      <c r="R36" s="519"/>
      <c r="S36" s="522"/>
      <c r="T36" s="523"/>
      <c r="U36" s="23"/>
      <c r="V36" s="23"/>
      <c r="W36" s="23"/>
      <c r="X36" s="1266"/>
      <c r="Y36" s="977" t="s">
        <v>2376</v>
      </c>
      <c r="Z36" s="986"/>
      <c r="AA36" s="942"/>
      <c r="AB36" s="908">
        <v>264</v>
      </c>
      <c r="AC36" s="909"/>
      <c r="AD36" s="1079" t="s">
        <v>73</v>
      </c>
      <c r="AE36" s="1079"/>
      <c r="AF36" s="1079"/>
      <c r="AG36" s="1233">
        <v>110</v>
      </c>
      <c r="AH36" s="1233"/>
      <c r="AI36" s="940">
        <v>80</v>
      </c>
      <c r="AJ36" s="940"/>
      <c r="AK36" s="223"/>
      <c r="AL36" s="224"/>
      <c r="AM36" s="212">
        <f t="shared" si="19"/>
        <v>0</v>
      </c>
      <c r="AN36" s="223"/>
      <c r="AO36" s="225"/>
      <c r="AP36" s="214">
        <f t="shared" si="20"/>
        <v>0</v>
      </c>
      <c r="AQ36" s="24"/>
      <c r="AS36" s="483"/>
      <c r="AT36" s="483"/>
      <c r="AU36" s="484"/>
      <c r="AW36" s="483">
        <f t="shared" si="7"/>
        <v>0</v>
      </c>
      <c r="AX36" s="483">
        <f t="shared" si="7"/>
        <v>0</v>
      </c>
      <c r="AY36" s="484" t="str">
        <f t="shared" si="8"/>
        <v>○</v>
      </c>
    </row>
    <row r="37" spans="1:51" ht="15.95" customHeight="1">
      <c r="A37" s="22"/>
      <c r="B37" s="1266"/>
      <c r="C37" s="1138"/>
      <c r="D37" s="901"/>
      <c r="E37" s="899"/>
      <c r="F37" s="1138"/>
      <c r="G37" s="899"/>
      <c r="H37" s="1144"/>
      <c r="I37" s="901"/>
      <c r="J37" s="899"/>
      <c r="K37" s="877"/>
      <c r="L37" s="877"/>
      <c r="M37" s="877"/>
      <c r="N37" s="877"/>
      <c r="O37" s="519"/>
      <c r="P37" s="520"/>
      <c r="Q37" s="521"/>
      <c r="R37" s="519"/>
      <c r="S37" s="522"/>
      <c r="T37" s="523"/>
      <c r="U37" s="23"/>
      <c r="V37" s="23"/>
      <c r="W37" s="23"/>
      <c r="X37" s="1266"/>
      <c r="Y37" s="1286"/>
      <c r="Z37" s="1287"/>
      <c r="AA37" s="1288"/>
      <c r="AB37" s="1248"/>
      <c r="AC37" s="1249"/>
      <c r="AD37" s="886" t="s">
        <v>155</v>
      </c>
      <c r="AE37" s="890"/>
      <c r="AF37" s="887"/>
      <c r="AG37" s="1232">
        <v>404</v>
      </c>
      <c r="AH37" s="1232"/>
      <c r="AI37" s="946">
        <v>40</v>
      </c>
      <c r="AJ37" s="946"/>
      <c r="AK37" s="227"/>
      <c r="AL37" s="228"/>
      <c r="AM37" s="221">
        <f t="shared" si="19"/>
        <v>0</v>
      </c>
      <c r="AN37" s="227"/>
      <c r="AO37" s="229"/>
      <c r="AP37" s="222">
        <f t="shared" si="20"/>
        <v>0</v>
      </c>
      <c r="AQ37" s="24"/>
      <c r="AS37" s="483"/>
      <c r="AT37" s="483"/>
      <c r="AU37" s="484"/>
      <c r="AW37" s="483">
        <f t="shared" si="7"/>
        <v>0</v>
      </c>
      <c r="AX37" s="483">
        <f t="shared" si="7"/>
        <v>0</v>
      </c>
      <c r="AY37" s="484" t="str">
        <f t="shared" si="8"/>
        <v>○</v>
      </c>
    </row>
    <row r="38" spans="1:51" ht="15.95" customHeight="1" thickBot="1">
      <c r="A38" s="22"/>
      <c r="B38" s="1266"/>
      <c r="C38" s="1029" t="s">
        <v>932</v>
      </c>
      <c r="D38" s="1088"/>
      <c r="E38" s="1088"/>
      <c r="F38" s="1088"/>
      <c r="G38" s="1088"/>
      <c r="H38" s="1088"/>
      <c r="I38" s="1088"/>
      <c r="J38" s="1088"/>
      <c r="K38" s="1088"/>
      <c r="L38" s="1089"/>
      <c r="M38" s="1198">
        <f>SUM(M14:N37)</f>
        <v>1600</v>
      </c>
      <c r="N38" s="1198"/>
      <c r="O38" s="254">
        <f>SUM(O14:O37)</f>
        <v>0</v>
      </c>
      <c r="P38" s="255">
        <f>SUM(P14:P37)</f>
        <v>0</v>
      </c>
      <c r="Q38" s="287">
        <f t="shared" ref="Q38:Q46" si="21">O38+P38</f>
        <v>0</v>
      </c>
      <c r="R38" s="254">
        <f>SUM(R14:R37)</f>
        <v>0</v>
      </c>
      <c r="S38" s="257">
        <f>SUM(S14:S37)</f>
        <v>0</v>
      </c>
      <c r="T38" s="258">
        <f t="shared" ref="T38:T46" si="22">R38+S38</f>
        <v>0</v>
      </c>
      <c r="U38" s="23"/>
      <c r="V38" s="23"/>
      <c r="W38" s="23"/>
      <c r="X38" s="1266"/>
      <c r="Y38" s="938" t="s">
        <v>160</v>
      </c>
      <c r="Z38" s="938"/>
      <c r="AA38" s="938"/>
      <c r="AB38" s="1237">
        <v>265</v>
      </c>
      <c r="AC38" s="1237"/>
      <c r="AD38" s="931" t="s">
        <v>81</v>
      </c>
      <c r="AE38" s="931"/>
      <c r="AF38" s="931"/>
      <c r="AG38" s="1237">
        <v>900</v>
      </c>
      <c r="AH38" s="1237"/>
      <c r="AI38" s="938">
        <v>120</v>
      </c>
      <c r="AJ38" s="938"/>
      <c r="AK38" s="205"/>
      <c r="AL38" s="206"/>
      <c r="AM38" s="207">
        <f t="shared" si="19"/>
        <v>0</v>
      </c>
      <c r="AN38" s="205"/>
      <c r="AO38" s="208"/>
      <c r="AP38" s="209">
        <f t="shared" si="20"/>
        <v>0</v>
      </c>
      <c r="AQ38" s="24"/>
      <c r="AS38" s="483"/>
      <c r="AT38" s="483"/>
      <c r="AU38" s="484"/>
      <c r="AW38" s="483">
        <f t="shared" si="7"/>
        <v>0</v>
      </c>
      <c r="AX38" s="483">
        <f t="shared" si="7"/>
        <v>0</v>
      </c>
      <c r="AY38" s="484" t="str">
        <f t="shared" si="8"/>
        <v>○</v>
      </c>
    </row>
    <row r="39" spans="1:51" ht="15.95" customHeight="1" thickTop="1">
      <c r="A39" s="22"/>
      <c r="B39" s="1266"/>
      <c r="C39" s="1312" t="s">
        <v>145</v>
      </c>
      <c r="D39" s="1313"/>
      <c r="E39" s="1314"/>
      <c r="F39" s="893">
        <v>251</v>
      </c>
      <c r="G39" s="894"/>
      <c r="H39" s="893" t="s">
        <v>73</v>
      </c>
      <c r="I39" s="896"/>
      <c r="J39" s="894"/>
      <c r="K39" s="893">
        <v>110</v>
      </c>
      <c r="L39" s="894"/>
      <c r="M39" s="1279">
        <v>240</v>
      </c>
      <c r="N39" s="1280"/>
      <c r="O39" s="288"/>
      <c r="P39" s="289"/>
      <c r="Q39" s="290">
        <f t="shared" si="21"/>
        <v>0</v>
      </c>
      <c r="R39" s="288"/>
      <c r="S39" s="291"/>
      <c r="T39" s="273">
        <f t="shared" si="22"/>
        <v>0</v>
      </c>
      <c r="U39" s="23"/>
      <c r="V39" s="23"/>
      <c r="W39" s="23"/>
      <c r="X39" s="1266"/>
      <c r="Y39" s="977" t="s">
        <v>156</v>
      </c>
      <c r="Z39" s="986"/>
      <c r="AA39" s="942"/>
      <c r="AB39" s="1189">
        <v>266</v>
      </c>
      <c r="AC39" s="1190"/>
      <c r="AD39" s="885" t="s">
        <v>157</v>
      </c>
      <c r="AE39" s="1079"/>
      <c r="AF39" s="1079"/>
      <c r="AG39" s="1194">
        <v>508</v>
      </c>
      <c r="AH39" s="1194"/>
      <c r="AI39" s="940">
        <v>40</v>
      </c>
      <c r="AJ39" s="940"/>
      <c r="AK39" s="223"/>
      <c r="AL39" s="224"/>
      <c r="AM39" s="212">
        <f t="shared" si="19"/>
        <v>0</v>
      </c>
      <c r="AN39" s="223"/>
      <c r="AO39" s="225"/>
      <c r="AP39" s="214">
        <f t="shared" si="20"/>
        <v>0</v>
      </c>
      <c r="AQ39" s="24"/>
      <c r="AS39" s="483">
        <f>O39-R39</f>
        <v>0</v>
      </c>
      <c r="AT39" s="483">
        <f t="shared" si="11"/>
        <v>0</v>
      </c>
      <c r="AU39" s="484" t="str">
        <f>IF(AS39&lt;0,"×",IF(AT39&lt;0,"×","○"))</f>
        <v>○</v>
      </c>
      <c r="AW39" s="483">
        <f t="shared" si="7"/>
        <v>0</v>
      </c>
      <c r="AX39" s="483">
        <f t="shared" si="7"/>
        <v>0</v>
      </c>
      <c r="AY39" s="484" t="str">
        <f t="shared" si="8"/>
        <v>○</v>
      </c>
    </row>
    <row r="40" spans="1:51" ht="15.95" customHeight="1">
      <c r="A40" s="22"/>
      <c r="B40" s="1266"/>
      <c r="C40" s="1292" t="s">
        <v>146</v>
      </c>
      <c r="D40" s="1310"/>
      <c r="E40" s="1311"/>
      <c r="F40" s="923">
        <v>252</v>
      </c>
      <c r="G40" s="924"/>
      <c r="H40" s="923" t="s">
        <v>73</v>
      </c>
      <c r="I40" s="939"/>
      <c r="J40" s="924"/>
      <c r="K40" s="923">
        <v>110</v>
      </c>
      <c r="L40" s="924"/>
      <c r="M40" s="923">
        <v>80</v>
      </c>
      <c r="N40" s="1278"/>
      <c r="O40" s="292"/>
      <c r="P40" s="206"/>
      <c r="Q40" s="207">
        <f t="shared" si="21"/>
        <v>0</v>
      </c>
      <c r="R40" s="292"/>
      <c r="S40" s="208"/>
      <c r="T40" s="209">
        <f t="shared" si="22"/>
        <v>0</v>
      </c>
      <c r="U40" s="23"/>
      <c r="V40" s="23"/>
      <c r="W40" s="23"/>
      <c r="X40" s="1266"/>
      <c r="Y40" s="1245"/>
      <c r="Z40" s="1246"/>
      <c r="AA40" s="1247"/>
      <c r="AB40" s="1191"/>
      <c r="AC40" s="1192"/>
      <c r="AD40" s="1016" t="s">
        <v>158</v>
      </c>
      <c r="AE40" s="1236"/>
      <c r="AF40" s="1236"/>
      <c r="AG40" s="1193">
        <v>511</v>
      </c>
      <c r="AH40" s="1193"/>
      <c r="AI40" s="945">
        <v>40</v>
      </c>
      <c r="AJ40" s="945"/>
      <c r="AK40" s="195"/>
      <c r="AL40" s="196"/>
      <c r="AM40" s="197">
        <f t="shared" si="19"/>
        <v>0</v>
      </c>
      <c r="AN40" s="195"/>
      <c r="AO40" s="198"/>
      <c r="AP40" s="237">
        <f t="shared" si="20"/>
        <v>0</v>
      </c>
      <c r="AQ40" s="24"/>
      <c r="AS40" s="483">
        <f t="shared" si="11"/>
        <v>0</v>
      </c>
      <c r="AT40" s="483">
        <f t="shared" si="11"/>
        <v>0</v>
      </c>
      <c r="AU40" s="484" t="str">
        <f t="shared" si="12"/>
        <v>○</v>
      </c>
      <c r="AW40" s="483">
        <f t="shared" si="7"/>
        <v>0</v>
      </c>
      <c r="AX40" s="483">
        <f t="shared" si="7"/>
        <v>0</v>
      </c>
      <c r="AY40" s="484" t="str">
        <f t="shared" si="8"/>
        <v>○</v>
      </c>
    </row>
    <row r="41" spans="1:51" ht="15.95" customHeight="1">
      <c r="A41" s="22"/>
      <c r="B41" s="1266"/>
      <c r="C41" s="1301" t="s">
        <v>993</v>
      </c>
      <c r="D41" s="1302"/>
      <c r="E41" s="1303"/>
      <c r="F41" s="880">
        <v>256</v>
      </c>
      <c r="G41" s="907"/>
      <c r="H41" s="884" t="s">
        <v>994</v>
      </c>
      <c r="I41" s="891"/>
      <c r="J41" s="885"/>
      <c r="K41" s="884">
        <v>201</v>
      </c>
      <c r="L41" s="885"/>
      <c r="M41" s="884">
        <v>40</v>
      </c>
      <c r="N41" s="1076"/>
      <c r="O41" s="293"/>
      <c r="P41" s="224"/>
      <c r="Q41" s="212">
        <f t="shared" si="21"/>
        <v>0</v>
      </c>
      <c r="R41" s="293"/>
      <c r="S41" s="225"/>
      <c r="T41" s="214">
        <f t="shared" si="22"/>
        <v>0</v>
      </c>
      <c r="U41" s="23"/>
      <c r="V41" s="23"/>
      <c r="W41" s="23"/>
      <c r="X41" s="1266"/>
      <c r="Y41" s="1245"/>
      <c r="Z41" s="1246"/>
      <c r="AA41" s="1247"/>
      <c r="AB41" s="1191"/>
      <c r="AC41" s="1192"/>
      <c r="AD41" s="1235" t="s">
        <v>159</v>
      </c>
      <c r="AE41" s="1235"/>
      <c r="AF41" s="1235"/>
      <c r="AG41" s="1188">
        <v>301</v>
      </c>
      <c r="AH41" s="1188"/>
      <c r="AI41" s="1234">
        <v>40</v>
      </c>
      <c r="AJ41" s="1234"/>
      <c r="AK41" s="249"/>
      <c r="AL41" s="250"/>
      <c r="AM41" s="285">
        <f t="shared" si="19"/>
        <v>0</v>
      </c>
      <c r="AN41" s="249"/>
      <c r="AO41" s="252"/>
      <c r="AP41" s="286">
        <f t="shared" si="20"/>
        <v>0</v>
      </c>
      <c r="AQ41" s="24"/>
      <c r="AS41" s="483">
        <f t="shared" si="11"/>
        <v>0</v>
      </c>
      <c r="AT41" s="483">
        <f t="shared" si="11"/>
        <v>0</v>
      </c>
      <c r="AU41" s="484" t="str">
        <f t="shared" si="12"/>
        <v>○</v>
      </c>
      <c r="AW41" s="483">
        <f t="shared" si="7"/>
        <v>0</v>
      </c>
      <c r="AX41" s="483">
        <f t="shared" si="7"/>
        <v>0</v>
      </c>
      <c r="AY41" s="484" t="str">
        <f t="shared" si="8"/>
        <v>○</v>
      </c>
    </row>
    <row r="42" spans="1:51" ht="15.95" customHeight="1" thickBot="1">
      <c r="A42" s="22"/>
      <c r="B42" s="1266"/>
      <c r="C42" s="1056"/>
      <c r="D42" s="1057"/>
      <c r="E42" s="1058"/>
      <c r="F42" s="1014"/>
      <c r="G42" s="1016"/>
      <c r="H42" s="888" t="s">
        <v>995</v>
      </c>
      <c r="I42" s="967"/>
      <c r="J42" s="889"/>
      <c r="K42" s="888">
        <v>301</v>
      </c>
      <c r="L42" s="889"/>
      <c r="M42" s="888">
        <v>40</v>
      </c>
      <c r="N42" s="916"/>
      <c r="O42" s="294"/>
      <c r="P42" s="216"/>
      <c r="Q42" s="217">
        <f t="shared" si="21"/>
        <v>0</v>
      </c>
      <c r="R42" s="294"/>
      <c r="S42" s="218"/>
      <c r="T42" s="219">
        <f t="shared" si="22"/>
        <v>0</v>
      </c>
      <c r="U42" s="23"/>
      <c r="V42" s="23"/>
      <c r="W42" s="23"/>
      <c r="X42" s="1267"/>
      <c r="Y42" s="1029" t="s">
        <v>935</v>
      </c>
      <c r="Z42" s="1088"/>
      <c r="AA42" s="1088"/>
      <c r="AB42" s="1088"/>
      <c r="AC42" s="1088"/>
      <c r="AD42" s="1088"/>
      <c r="AE42" s="1088"/>
      <c r="AF42" s="1088"/>
      <c r="AG42" s="1088"/>
      <c r="AH42" s="1089"/>
      <c r="AI42" s="1198">
        <f>SUM(AI35:AJ41)</f>
        <v>600</v>
      </c>
      <c r="AJ42" s="1198"/>
      <c r="AK42" s="254">
        <f>SUM(AK35:AK41)</f>
        <v>0</v>
      </c>
      <c r="AL42" s="255">
        <f>SUM(AL35:AL41)</f>
        <v>0</v>
      </c>
      <c r="AM42" s="287">
        <f>AL42+AK42</f>
        <v>0</v>
      </c>
      <c r="AN42" s="254">
        <f>SUM(AN35:AN41)</f>
        <v>0</v>
      </c>
      <c r="AO42" s="257">
        <f>SUM(AO35:AO41)</f>
        <v>0</v>
      </c>
      <c r="AP42" s="258">
        <f>AO42+AN42</f>
        <v>0</v>
      </c>
      <c r="AQ42" s="24"/>
      <c r="AS42" s="483">
        <f t="shared" si="11"/>
        <v>0</v>
      </c>
      <c r="AT42" s="483">
        <f t="shared" si="11"/>
        <v>0</v>
      </c>
      <c r="AU42" s="484" t="str">
        <f t="shared" si="12"/>
        <v>○</v>
      </c>
      <c r="AW42" s="483"/>
      <c r="AX42" s="483"/>
      <c r="AY42" s="484"/>
    </row>
    <row r="43" spans="1:51" ht="15.95" customHeight="1" thickTop="1">
      <c r="A43" s="22"/>
      <c r="B43" s="1266"/>
      <c r="C43" s="1056"/>
      <c r="D43" s="1057"/>
      <c r="E43" s="1058"/>
      <c r="F43" s="1014"/>
      <c r="G43" s="1016"/>
      <c r="H43" s="888" t="s">
        <v>75</v>
      </c>
      <c r="I43" s="967"/>
      <c r="J43" s="889"/>
      <c r="K43" s="888">
        <v>305</v>
      </c>
      <c r="L43" s="889"/>
      <c r="M43" s="888">
        <v>40</v>
      </c>
      <c r="N43" s="916"/>
      <c r="O43" s="294"/>
      <c r="P43" s="216"/>
      <c r="Q43" s="217">
        <f t="shared" si="21"/>
        <v>0</v>
      </c>
      <c r="R43" s="294"/>
      <c r="S43" s="218"/>
      <c r="T43" s="219">
        <f t="shared" si="22"/>
        <v>0</v>
      </c>
      <c r="U43" s="23"/>
      <c r="V43" s="23"/>
      <c r="W43" s="23"/>
      <c r="X43" s="1228" t="s">
        <v>936</v>
      </c>
      <c r="Y43" s="1229"/>
      <c r="Z43" s="1229"/>
      <c r="AA43" s="1229"/>
      <c r="AB43" s="1229"/>
      <c r="AC43" s="1229"/>
      <c r="AD43" s="1229"/>
      <c r="AE43" s="1229"/>
      <c r="AF43" s="1229"/>
      <c r="AG43" s="1230"/>
      <c r="AH43" s="1231"/>
      <c r="AI43" s="1203">
        <f>AI34+AI42</f>
        <v>2000</v>
      </c>
      <c r="AJ43" s="1203"/>
      <c r="AK43" s="298">
        <f t="shared" ref="AK43:AP43" si="23">AK42+AK34</f>
        <v>0</v>
      </c>
      <c r="AL43" s="299">
        <f t="shared" si="23"/>
        <v>0</v>
      </c>
      <c r="AM43" s="221">
        <f t="shared" si="23"/>
        <v>0</v>
      </c>
      <c r="AN43" s="298">
        <f t="shared" si="23"/>
        <v>0</v>
      </c>
      <c r="AO43" s="300">
        <f t="shared" si="23"/>
        <v>0</v>
      </c>
      <c r="AP43" s="222">
        <f t="shared" si="23"/>
        <v>0</v>
      </c>
      <c r="AQ43" s="24"/>
      <c r="AS43" s="483">
        <f t="shared" si="11"/>
        <v>0</v>
      </c>
      <c r="AT43" s="483">
        <f t="shared" si="11"/>
        <v>0</v>
      </c>
      <c r="AU43" s="484" t="str">
        <f t="shared" si="12"/>
        <v>○</v>
      </c>
      <c r="AW43" s="483"/>
      <c r="AX43" s="483"/>
      <c r="AY43" s="484"/>
    </row>
    <row r="44" spans="1:51" ht="15.95" customHeight="1">
      <c r="A44" s="22"/>
      <c r="B44" s="1266"/>
      <c r="C44" s="1056"/>
      <c r="D44" s="1057"/>
      <c r="E44" s="1058"/>
      <c r="F44" s="1014"/>
      <c r="G44" s="1016"/>
      <c r="H44" s="888" t="s">
        <v>996</v>
      </c>
      <c r="I44" s="967"/>
      <c r="J44" s="889"/>
      <c r="K44" s="888">
        <v>307</v>
      </c>
      <c r="L44" s="889"/>
      <c r="M44" s="888">
        <v>40</v>
      </c>
      <c r="N44" s="916"/>
      <c r="O44" s="294"/>
      <c r="P44" s="216"/>
      <c r="Q44" s="217">
        <f t="shared" si="21"/>
        <v>0</v>
      </c>
      <c r="R44" s="294"/>
      <c r="S44" s="218"/>
      <c r="T44" s="219">
        <f t="shared" si="22"/>
        <v>0</v>
      </c>
      <c r="U44" s="23"/>
      <c r="V44" s="23"/>
      <c r="W44" s="23"/>
      <c r="X44" s="1150" t="s">
        <v>162</v>
      </c>
      <c r="Y44" s="1151"/>
      <c r="Z44" s="1151"/>
      <c r="AA44" s="1151"/>
      <c r="AB44" s="1151"/>
      <c r="AC44" s="1151"/>
      <c r="AD44" s="1151"/>
      <c r="AE44" s="1151"/>
      <c r="AF44" s="1151"/>
      <c r="AG44" s="1151"/>
      <c r="AH44" s="1152"/>
      <c r="AI44" s="1147">
        <f>SUM(AI43,M59)+SUM('2ﾍﾟｰｼﾞ'!AI67:AJ67,'2ﾍﾟｰｼﾞ'!M54:N54)</f>
        <v>13400</v>
      </c>
      <c r="AJ44" s="1148"/>
      <c r="AK44" s="1154">
        <f>SUM(AK43,O59)+SUM('2ﾍﾟｰｼﾞ'!AK67,'2ﾍﾟｰｼﾞ'!O54)</f>
        <v>0</v>
      </c>
      <c r="AL44" s="1178">
        <f>SUM(AL43,P59)+SUM('2ﾍﾟｰｼﾞ'!AL67,'2ﾍﾟｰｼﾞ'!P54)</f>
        <v>0</v>
      </c>
      <c r="AM44" s="1186">
        <f>AK44+AL44</f>
        <v>0</v>
      </c>
      <c r="AN44" s="1154">
        <f>SUM(AN43,R59)+SUM('2ﾍﾟｰｼﾞ'!AN67,'2ﾍﾟｰｼﾞ'!R54)</f>
        <v>0</v>
      </c>
      <c r="AO44" s="1156">
        <f>SUM(AO43,S59)+SUM('2ﾍﾟｰｼﾞ'!AO67,'2ﾍﾟｰｼﾞ'!S54)</f>
        <v>0</v>
      </c>
      <c r="AP44" s="1158">
        <f>AN44+AO44</f>
        <v>0</v>
      </c>
      <c r="AQ44" s="24"/>
      <c r="AS44" s="483">
        <f t="shared" si="11"/>
        <v>0</v>
      </c>
      <c r="AT44" s="483">
        <f t="shared" si="11"/>
        <v>0</v>
      </c>
      <c r="AU44" s="484" t="str">
        <f t="shared" si="12"/>
        <v>○</v>
      </c>
      <c r="AW44" s="483"/>
      <c r="AX44" s="483"/>
      <c r="AY44" s="484"/>
    </row>
    <row r="45" spans="1:51" ht="15.95" customHeight="1" thickBot="1">
      <c r="A45" s="22"/>
      <c r="B45" s="1266"/>
      <c r="C45" s="1056"/>
      <c r="D45" s="1057"/>
      <c r="E45" s="1058"/>
      <c r="F45" s="1014"/>
      <c r="G45" s="1016"/>
      <c r="H45" s="888" t="s">
        <v>997</v>
      </c>
      <c r="I45" s="967"/>
      <c r="J45" s="889"/>
      <c r="K45" s="888">
        <v>401</v>
      </c>
      <c r="L45" s="889"/>
      <c r="M45" s="888">
        <v>40</v>
      </c>
      <c r="N45" s="889"/>
      <c r="O45" s="215"/>
      <c r="P45" s="216"/>
      <c r="Q45" s="217">
        <f t="shared" si="21"/>
        <v>0</v>
      </c>
      <c r="R45" s="215"/>
      <c r="S45" s="218"/>
      <c r="T45" s="219">
        <f t="shared" si="22"/>
        <v>0</v>
      </c>
      <c r="U45" s="23"/>
      <c r="V45" s="23"/>
      <c r="W45" s="23"/>
      <c r="X45" s="1153"/>
      <c r="Y45" s="1153"/>
      <c r="Z45" s="1153"/>
      <c r="AA45" s="1153"/>
      <c r="AB45" s="1153"/>
      <c r="AC45" s="1153"/>
      <c r="AD45" s="1153"/>
      <c r="AE45" s="1153"/>
      <c r="AF45" s="1153"/>
      <c r="AG45" s="1153"/>
      <c r="AH45" s="804"/>
      <c r="AI45" s="1149"/>
      <c r="AJ45" s="1149"/>
      <c r="AK45" s="1155"/>
      <c r="AL45" s="1179"/>
      <c r="AM45" s="1187"/>
      <c r="AN45" s="1155"/>
      <c r="AO45" s="1157"/>
      <c r="AP45" s="1159"/>
      <c r="AQ45" s="24"/>
      <c r="AS45" s="483">
        <f t="shared" si="11"/>
        <v>0</v>
      </c>
      <c r="AT45" s="483">
        <f t="shared" si="11"/>
        <v>0</v>
      </c>
      <c r="AU45" s="484" t="str">
        <f t="shared" si="12"/>
        <v>○</v>
      </c>
      <c r="AW45" s="483"/>
      <c r="AX45" s="483"/>
      <c r="AY45" s="484"/>
    </row>
    <row r="46" spans="1:51" ht="15.95" customHeight="1">
      <c r="A46" s="22"/>
      <c r="B46" s="1266"/>
      <c r="C46" s="1059"/>
      <c r="D46" s="1060"/>
      <c r="E46" s="1061"/>
      <c r="F46" s="893"/>
      <c r="G46" s="894"/>
      <c r="H46" s="886" t="s">
        <v>998</v>
      </c>
      <c r="I46" s="890"/>
      <c r="J46" s="887"/>
      <c r="K46" s="886">
        <v>751</v>
      </c>
      <c r="L46" s="887"/>
      <c r="M46" s="886">
        <v>40</v>
      </c>
      <c r="N46" s="887"/>
      <c r="O46" s="200"/>
      <c r="P46" s="201"/>
      <c r="Q46" s="202">
        <f t="shared" si="21"/>
        <v>0</v>
      </c>
      <c r="R46" s="200"/>
      <c r="S46" s="203"/>
      <c r="T46" s="220">
        <f t="shared" si="22"/>
        <v>0</v>
      </c>
      <c r="U46" s="23"/>
      <c r="V46" s="23"/>
      <c r="W46" s="23"/>
      <c r="X46" s="1204" t="s">
        <v>161</v>
      </c>
      <c r="Y46" s="1205"/>
      <c r="Z46" s="1205"/>
      <c r="AA46" s="1205"/>
      <c r="AB46" s="1205"/>
      <c r="AC46" s="1205"/>
      <c r="AD46" s="1205"/>
      <c r="AE46" s="1205"/>
      <c r="AF46" s="1205"/>
      <c r="AG46" s="1205"/>
      <c r="AH46" s="1205"/>
      <c r="AI46" s="1225" t="s">
        <v>230</v>
      </c>
      <c r="AJ46" s="1226"/>
      <c r="AK46" s="1180">
        <f>SUM(AK56:AK60)</f>
        <v>0</v>
      </c>
      <c r="AL46" s="1182">
        <f>SUM(AL56:AL60)</f>
        <v>0</v>
      </c>
      <c r="AM46" s="1184">
        <f>AL46+AK46</f>
        <v>0</v>
      </c>
      <c r="AN46" s="1160">
        <f>SUM(AN56:AN60)</f>
        <v>0</v>
      </c>
      <c r="AO46" s="1162">
        <f>SUM(AO56:AO60)</f>
        <v>0</v>
      </c>
      <c r="AP46" s="1164">
        <f>AO46+AN46</f>
        <v>0</v>
      </c>
      <c r="AQ46" s="24"/>
      <c r="AS46" s="483">
        <f>O46-R46</f>
        <v>0</v>
      </c>
      <c r="AT46" s="483">
        <f t="shared" si="11"/>
        <v>0</v>
      </c>
      <c r="AU46" s="484" t="str">
        <f t="shared" si="12"/>
        <v>○</v>
      </c>
      <c r="AW46" s="483"/>
      <c r="AX46" s="483"/>
      <c r="AY46" s="484"/>
    </row>
    <row r="47" spans="1:51" ht="15.95" customHeight="1" thickBot="1">
      <c r="A47" s="22"/>
      <c r="B47" s="1266"/>
      <c r="C47" s="1138"/>
      <c r="D47" s="901"/>
      <c r="E47" s="899"/>
      <c r="F47" s="1138"/>
      <c r="G47" s="899"/>
      <c r="H47" s="1144"/>
      <c r="I47" s="901"/>
      <c r="J47" s="899"/>
      <c r="K47" s="877"/>
      <c r="L47" s="877"/>
      <c r="M47" s="877"/>
      <c r="N47" s="877"/>
      <c r="O47" s="519"/>
      <c r="P47" s="520"/>
      <c r="Q47" s="521"/>
      <c r="R47" s="519"/>
      <c r="S47" s="522"/>
      <c r="T47" s="523"/>
      <c r="U47" s="23"/>
      <c r="V47" s="23"/>
      <c r="W47" s="23"/>
      <c r="X47" s="1206"/>
      <c r="Y47" s="1207"/>
      <c r="Z47" s="1207"/>
      <c r="AA47" s="1207"/>
      <c r="AB47" s="1207"/>
      <c r="AC47" s="1207"/>
      <c r="AD47" s="1207"/>
      <c r="AE47" s="1207"/>
      <c r="AF47" s="1207"/>
      <c r="AG47" s="1207"/>
      <c r="AH47" s="1207"/>
      <c r="AI47" s="1227"/>
      <c r="AJ47" s="1227"/>
      <c r="AK47" s="1181"/>
      <c r="AL47" s="1183"/>
      <c r="AM47" s="1185"/>
      <c r="AN47" s="1161"/>
      <c r="AO47" s="1163"/>
      <c r="AP47" s="1165"/>
      <c r="AQ47" s="24"/>
      <c r="AS47" s="483"/>
      <c r="AT47" s="483"/>
      <c r="AU47" s="484"/>
      <c r="AW47" s="483"/>
      <c r="AX47" s="483"/>
      <c r="AY47" s="484"/>
    </row>
    <row r="48" spans="1:51" ht="15.95" customHeight="1">
      <c r="A48" s="22"/>
      <c r="B48" s="1266"/>
      <c r="C48" s="1138"/>
      <c r="D48" s="901"/>
      <c r="E48" s="899"/>
      <c r="F48" s="1138"/>
      <c r="G48" s="899"/>
      <c r="H48" s="1144"/>
      <c r="I48" s="901"/>
      <c r="J48" s="899"/>
      <c r="K48" s="877"/>
      <c r="L48" s="877"/>
      <c r="M48" s="877"/>
      <c r="N48" s="877"/>
      <c r="O48" s="519"/>
      <c r="P48" s="520"/>
      <c r="Q48" s="521"/>
      <c r="R48" s="519"/>
      <c r="S48" s="522"/>
      <c r="T48" s="523"/>
      <c r="U48" s="23"/>
      <c r="V48" s="23"/>
      <c r="W48" s="23"/>
      <c r="X48" s="1281" t="s">
        <v>163</v>
      </c>
      <c r="Y48" s="1282"/>
      <c r="Z48" s="1282"/>
      <c r="AA48" s="1282"/>
      <c r="AB48" s="1282"/>
      <c r="AC48" s="1282"/>
      <c r="AD48" s="1282"/>
      <c r="AE48" s="1282"/>
      <c r="AF48" s="1282"/>
      <c r="AG48" s="1282"/>
      <c r="AH48" s="1282"/>
      <c r="AI48" s="1283"/>
      <c r="AJ48" s="1284"/>
      <c r="AK48" s="1166">
        <f>AK44+AK46</f>
        <v>0</v>
      </c>
      <c r="AL48" s="1176">
        <f>AL44+AL46</f>
        <v>0</v>
      </c>
      <c r="AM48" s="1174">
        <f>AL48+AK48</f>
        <v>0</v>
      </c>
      <c r="AN48" s="1166">
        <f>AN44+AN46</f>
        <v>0</v>
      </c>
      <c r="AO48" s="1168">
        <f>AO44+AO46</f>
        <v>0</v>
      </c>
      <c r="AP48" s="1170">
        <f>AO48+AN48</f>
        <v>0</v>
      </c>
      <c r="AQ48" s="24"/>
      <c r="AS48" s="483"/>
      <c r="AT48" s="483"/>
      <c r="AU48" s="484"/>
      <c r="AW48" s="483"/>
      <c r="AX48" s="483"/>
      <c r="AY48" s="484"/>
    </row>
    <row r="49" spans="1:51" ht="15.95" customHeight="1">
      <c r="A49" s="22"/>
      <c r="B49" s="1266"/>
      <c r="C49" s="1138"/>
      <c r="D49" s="901"/>
      <c r="E49" s="899"/>
      <c r="F49" s="1138"/>
      <c r="G49" s="899"/>
      <c r="H49" s="1144"/>
      <c r="I49" s="901"/>
      <c r="J49" s="899"/>
      <c r="K49" s="877"/>
      <c r="L49" s="877"/>
      <c r="M49" s="877"/>
      <c r="N49" s="877"/>
      <c r="O49" s="519"/>
      <c r="P49" s="520"/>
      <c r="Q49" s="521"/>
      <c r="R49" s="519"/>
      <c r="S49" s="522"/>
      <c r="T49" s="523"/>
      <c r="U49" s="23"/>
      <c r="V49" s="23"/>
      <c r="W49" s="23"/>
      <c r="X49" s="807"/>
      <c r="Y49" s="808"/>
      <c r="Z49" s="808"/>
      <c r="AA49" s="808"/>
      <c r="AB49" s="808"/>
      <c r="AC49" s="808"/>
      <c r="AD49" s="808"/>
      <c r="AE49" s="808"/>
      <c r="AF49" s="808"/>
      <c r="AG49" s="808"/>
      <c r="AH49" s="808"/>
      <c r="AI49" s="1285"/>
      <c r="AJ49" s="1249"/>
      <c r="AK49" s="1167"/>
      <c r="AL49" s="1177"/>
      <c r="AM49" s="1175"/>
      <c r="AN49" s="1167"/>
      <c r="AO49" s="1169"/>
      <c r="AP49" s="1171"/>
      <c r="AQ49" s="24"/>
      <c r="AS49" s="483"/>
      <c r="AT49" s="483"/>
      <c r="AU49" s="484"/>
      <c r="AW49" s="483"/>
      <c r="AX49" s="483"/>
      <c r="AY49" s="484"/>
    </row>
    <row r="50" spans="1:51" ht="15.95" customHeight="1" thickBot="1">
      <c r="A50" s="22"/>
      <c r="B50" s="1266"/>
      <c r="C50" s="1293" t="s">
        <v>933</v>
      </c>
      <c r="D50" s="1294"/>
      <c r="E50" s="1294"/>
      <c r="F50" s="1294"/>
      <c r="G50" s="1294"/>
      <c r="H50" s="1294"/>
      <c r="I50" s="1294"/>
      <c r="J50" s="1294"/>
      <c r="K50" s="1294"/>
      <c r="L50" s="1295"/>
      <c r="M50" s="1195">
        <f>SUM(M39:N49)</f>
        <v>560</v>
      </c>
      <c r="N50" s="1196"/>
      <c r="O50" s="254">
        <f>SUM(O39:O49)</f>
        <v>0</v>
      </c>
      <c r="P50" s="231">
        <f>SUM(P39:P49)</f>
        <v>0</v>
      </c>
      <c r="Q50" s="232">
        <f t="shared" ref="Q50:Q54" si="24">O50+P50</f>
        <v>0</v>
      </c>
      <c r="R50" s="254">
        <f>SUM(R39:R49)</f>
        <v>0</v>
      </c>
      <c r="S50" s="233">
        <f>SUM(S39:S49)</f>
        <v>0</v>
      </c>
      <c r="T50" s="234">
        <f t="shared" ref="T50:T54" si="25">R50+S50</f>
        <v>0</v>
      </c>
      <c r="U50" s="23"/>
      <c r="V50" s="23"/>
      <c r="W50" s="23"/>
      <c r="AN50" s="23"/>
      <c r="AO50" s="23"/>
      <c r="AP50" s="23"/>
      <c r="AQ50" s="24"/>
      <c r="AS50" s="483"/>
      <c r="AT50" s="483"/>
      <c r="AU50" s="484"/>
      <c r="AW50" s="483"/>
      <c r="AX50" s="483"/>
      <c r="AY50" s="484"/>
    </row>
    <row r="51" spans="1:51" ht="15.95" customHeight="1" thickTop="1">
      <c r="A51" s="22"/>
      <c r="B51" s="1266"/>
      <c r="C51" s="1296" t="s">
        <v>142</v>
      </c>
      <c r="D51" s="1297"/>
      <c r="E51" s="1298"/>
      <c r="F51" s="1299">
        <v>241</v>
      </c>
      <c r="G51" s="1300"/>
      <c r="H51" s="893" t="s">
        <v>73</v>
      </c>
      <c r="I51" s="896"/>
      <c r="J51" s="894"/>
      <c r="K51" s="893">
        <v>110</v>
      </c>
      <c r="L51" s="894"/>
      <c r="M51" s="1261">
        <v>160</v>
      </c>
      <c r="N51" s="1262"/>
      <c r="O51" s="631"/>
      <c r="P51" s="632"/>
      <c r="Q51" s="633">
        <f t="shared" si="24"/>
        <v>0</v>
      </c>
      <c r="R51" s="631"/>
      <c r="S51" s="634"/>
      <c r="T51" s="635">
        <f t="shared" si="25"/>
        <v>0</v>
      </c>
      <c r="U51" s="23"/>
      <c r="V51" s="23"/>
      <c r="W51" s="23"/>
      <c r="X51" s="168" t="s">
        <v>2392</v>
      </c>
      <c r="Y51" s="23"/>
      <c r="Z51" s="23"/>
      <c r="AA51" s="23"/>
      <c r="AB51" s="23"/>
      <c r="AC51" s="23"/>
      <c r="AD51" s="23"/>
      <c r="AE51" s="23"/>
      <c r="AF51" s="23"/>
      <c r="AG51" s="23"/>
      <c r="AH51" s="23"/>
      <c r="AI51" s="23"/>
      <c r="AJ51" s="23"/>
      <c r="AK51" s="23"/>
      <c r="AL51" s="23"/>
      <c r="AM51" s="23"/>
      <c r="AQ51" s="24"/>
      <c r="AS51" s="483">
        <f>O51-R51</f>
        <v>0</v>
      </c>
      <c r="AT51" s="483">
        <f t="shared" si="11"/>
        <v>0</v>
      </c>
      <c r="AU51" s="484" t="str">
        <f t="shared" si="12"/>
        <v>○</v>
      </c>
      <c r="AW51" s="483"/>
      <c r="AX51" s="483"/>
      <c r="AY51" s="484"/>
    </row>
    <row r="52" spans="1:51" ht="15.95" customHeight="1">
      <c r="A52" s="22"/>
      <c r="B52" s="1266"/>
      <c r="C52" s="1296" t="s">
        <v>2494</v>
      </c>
      <c r="D52" s="1297"/>
      <c r="E52" s="1298"/>
      <c r="F52" s="893">
        <v>248</v>
      </c>
      <c r="G52" s="894"/>
      <c r="H52" s="893" t="s">
        <v>2464</v>
      </c>
      <c r="I52" s="896"/>
      <c r="J52" s="894"/>
      <c r="K52" s="893">
        <v>404</v>
      </c>
      <c r="L52" s="894"/>
      <c r="M52" s="931">
        <v>40</v>
      </c>
      <c r="N52" s="931"/>
      <c r="O52" s="205"/>
      <c r="P52" s="208"/>
      <c r="Q52" s="646">
        <f t="shared" si="24"/>
        <v>0</v>
      </c>
      <c r="R52" s="205"/>
      <c r="S52" s="208"/>
      <c r="T52" s="645">
        <f t="shared" si="25"/>
        <v>0</v>
      </c>
      <c r="U52" s="23"/>
      <c r="V52" s="23"/>
      <c r="W52" s="23"/>
      <c r="X52" s="168"/>
      <c r="Y52" s="23"/>
      <c r="Z52" s="23"/>
      <c r="AA52" s="23"/>
      <c r="AB52" s="23"/>
      <c r="AC52" s="23"/>
      <c r="AD52" s="23"/>
      <c r="AE52" s="23"/>
      <c r="AF52" s="23"/>
      <c r="AG52" s="23"/>
      <c r="AH52" s="23"/>
      <c r="AI52" s="23"/>
      <c r="AJ52" s="23"/>
      <c r="AK52" s="23"/>
      <c r="AL52" s="23"/>
      <c r="AM52" s="23"/>
      <c r="AQ52" s="24"/>
      <c r="AS52" s="483">
        <f t="shared" ref="AS52" si="26">O52-R52</f>
        <v>0</v>
      </c>
      <c r="AT52" s="483">
        <f t="shared" ref="AT52" si="27">P52-S52</f>
        <v>0</v>
      </c>
      <c r="AU52" s="484" t="str">
        <f t="shared" ref="AU52" si="28">IF(AS52&lt;0,"×",IF(AT52&lt;0,"×","○"))</f>
        <v>○</v>
      </c>
      <c r="AW52" s="483"/>
      <c r="AX52" s="483"/>
      <c r="AY52" s="484"/>
    </row>
    <row r="53" spans="1:51" ht="15.95" customHeight="1">
      <c r="A53" s="22"/>
      <c r="B53" s="1266"/>
      <c r="C53" s="923" t="s">
        <v>143</v>
      </c>
      <c r="D53" s="939"/>
      <c r="E53" s="924"/>
      <c r="F53" s="923">
        <v>245</v>
      </c>
      <c r="G53" s="924"/>
      <c r="H53" s="923" t="s">
        <v>2517</v>
      </c>
      <c r="I53" s="939"/>
      <c r="J53" s="924"/>
      <c r="K53" s="884">
        <v>110</v>
      </c>
      <c r="L53" s="885"/>
      <c r="M53" s="884">
        <v>80</v>
      </c>
      <c r="N53" s="885"/>
      <c r="O53" s="293"/>
      <c r="P53" s="224"/>
      <c r="Q53" s="212">
        <f t="shared" si="24"/>
        <v>0</v>
      </c>
      <c r="R53" s="293"/>
      <c r="S53" s="225"/>
      <c r="T53" s="214">
        <f t="shared" si="25"/>
        <v>0</v>
      </c>
      <c r="U53" s="23"/>
      <c r="V53" s="23"/>
      <c r="W53" s="23"/>
      <c r="X53" s="1208" t="s">
        <v>164</v>
      </c>
      <c r="Y53" s="1209"/>
      <c r="Z53" s="1209"/>
      <c r="AA53" s="1209"/>
      <c r="AB53" s="1209"/>
      <c r="AC53" s="1209"/>
      <c r="AD53" s="1209"/>
      <c r="AE53" s="1209"/>
      <c r="AF53" s="1210"/>
      <c r="AG53" s="1217" t="s">
        <v>253</v>
      </c>
      <c r="AH53" s="1173"/>
      <c r="AI53" s="1173"/>
      <c r="AJ53" s="1218"/>
      <c r="AK53" s="1172" t="s">
        <v>72</v>
      </c>
      <c r="AL53" s="1173"/>
      <c r="AM53" s="933" t="s">
        <v>53</v>
      </c>
      <c r="AN53" s="989"/>
      <c r="AO53" s="989"/>
      <c r="AP53" s="990"/>
      <c r="AQ53" s="24"/>
      <c r="AS53" s="483">
        <f t="shared" ref="AS53" si="29">O53-R53</f>
        <v>0</v>
      </c>
      <c r="AT53" s="483">
        <f t="shared" ref="AT53" si="30">P53-S53</f>
        <v>0</v>
      </c>
      <c r="AU53" s="484" t="str">
        <f t="shared" ref="AU53:AU55" si="31">IF(AS53&lt;0,"×",IF(AT53&lt;0,"×","○"))</f>
        <v>○</v>
      </c>
      <c r="AW53" s="483"/>
      <c r="AX53" s="483"/>
      <c r="AY53" s="484"/>
    </row>
    <row r="54" spans="1:51" ht="15.95" customHeight="1">
      <c r="A54" s="22"/>
      <c r="B54" s="1266"/>
      <c r="C54" s="1292" t="s">
        <v>144</v>
      </c>
      <c r="D54" s="1096"/>
      <c r="E54" s="1008"/>
      <c r="F54" s="923">
        <v>249</v>
      </c>
      <c r="G54" s="1008"/>
      <c r="H54" s="923" t="s">
        <v>81</v>
      </c>
      <c r="I54" s="1096"/>
      <c r="J54" s="1008"/>
      <c r="K54" s="923">
        <v>900</v>
      </c>
      <c r="L54" s="1008"/>
      <c r="M54" s="923">
        <v>160</v>
      </c>
      <c r="N54" s="1008"/>
      <c r="O54" s="292"/>
      <c r="P54" s="206"/>
      <c r="Q54" s="207">
        <f t="shared" si="24"/>
        <v>0</v>
      </c>
      <c r="R54" s="292"/>
      <c r="S54" s="208"/>
      <c r="T54" s="209">
        <f t="shared" si="25"/>
        <v>0</v>
      </c>
      <c r="U54" s="23"/>
      <c r="V54" s="23"/>
      <c r="W54" s="23"/>
      <c r="X54" s="1211"/>
      <c r="Y54" s="1212"/>
      <c r="Z54" s="1212"/>
      <c r="AA54" s="1212"/>
      <c r="AB54" s="1212"/>
      <c r="AC54" s="1212"/>
      <c r="AD54" s="1212"/>
      <c r="AE54" s="1212"/>
      <c r="AF54" s="1213"/>
      <c r="AG54" s="1219"/>
      <c r="AH54" s="1220"/>
      <c r="AI54" s="1220"/>
      <c r="AJ54" s="1221"/>
      <c r="AK54" s="1208" t="s">
        <v>2223</v>
      </c>
      <c r="AL54" s="1275" t="s">
        <v>2224</v>
      </c>
      <c r="AM54" s="934"/>
      <c r="AN54" s="999" t="s">
        <v>2222</v>
      </c>
      <c r="AO54" s="1000"/>
      <c r="AP54" s="1001"/>
      <c r="AQ54" s="24"/>
      <c r="AS54" s="483" t="e">
        <f>#REF!-#REF!</f>
        <v>#REF!</v>
      </c>
      <c r="AT54" s="483" t="e">
        <f>#REF!-#REF!</f>
        <v>#REF!</v>
      </c>
      <c r="AU54" s="484" t="e">
        <f t="shared" si="31"/>
        <v>#REF!</v>
      </c>
      <c r="AW54" s="483"/>
      <c r="AX54" s="483"/>
      <c r="AY54" s="484"/>
    </row>
    <row r="55" spans="1:51" ht="15.95" customHeight="1">
      <c r="A55" s="22"/>
      <c r="B55" s="1266"/>
      <c r="C55" s="1138"/>
      <c r="D55" s="901"/>
      <c r="E55" s="899"/>
      <c r="F55" s="1138"/>
      <c r="G55" s="899"/>
      <c r="H55" s="1144"/>
      <c r="I55" s="901"/>
      <c r="J55" s="899"/>
      <c r="K55" s="877"/>
      <c r="L55" s="877"/>
      <c r="M55" s="877"/>
      <c r="N55" s="877"/>
      <c r="O55" s="519"/>
      <c r="P55" s="520"/>
      <c r="Q55" s="521"/>
      <c r="R55" s="519"/>
      <c r="S55" s="522"/>
      <c r="T55" s="523"/>
      <c r="U55" s="23"/>
      <c r="V55" s="23"/>
      <c r="W55" s="23"/>
      <c r="X55" s="1214"/>
      <c r="Y55" s="1215"/>
      <c r="Z55" s="1215"/>
      <c r="AA55" s="1215"/>
      <c r="AB55" s="1215"/>
      <c r="AC55" s="1215"/>
      <c r="AD55" s="1215"/>
      <c r="AE55" s="1215"/>
      <c r="AF55" s="1216"/>
      <c r="AG55" s="1222"/>
      <c r="AH55" s="1223"/>
      <c r="AI55" s="1223"/>
      <c r="AJ55" s="1224"/>
      <c r="AK55" s="1214"/>
      <c r="AL55" s="1276"/>
      <c r="AM55" s="935"/>
      <c r="AN55" s="406" t="s">
        <v>51</v>
      </c>
      <c r="AO55" s="408" t="s">
        <v>52</v>
      </c>
      <c r="AP55" s="407" t="s">
        <v>53</v>
      </c>
      <c r="AQ55" s="24"/>
      <c r="AS55" s="483">
        <f>O54-R54</f>
        <v>0</v>
      </c>
      <c r="AT55" s="483">
        <f>P54-S54</f>
        <v>0</v>
      </c>
      <c r="AU55" s="484" t="str">
        <f t="shared" si="31"/>
        <v>○</v>
      </c>
      <c r="AW55" s="483"/>
      <c r="AX55" s="483"/>
      <c r="AY55" s="484"/>
    </row>
    <row r="56" spans="1:51" ht="15.95" customHeight="1">
      <c r="A56" s="22"/>
      <c r="B56" s="1266"/>
      <c r="C56" s="1138"/>
      <c r="D56" s="901"/>
      <c r="E56" s="899"/>
      <c r="F56" s="1138"/>
      <c r="G56" s="899"/>
      <c r="H56" s="1144"/>
      <c r="I56" s="901"/>
      <c r="J56" s="899"/>
      <c r="K56" s="877"/>
      <c r="L56" s="877"/>
      <c r="M56" s="877"/>
      <c r="N56" s="877"/>
      <c r="O56" s="519"/>
      <c r="P56" s="520"/>
      <c r="Q56" s="521"/>
      <c r="R56" s="519"/>
      <c r="S56" s="522"/>
      <c r="T56" s="523"/>
      <c r="U56" s="23"/>
      <c r="V56" s="23"/>
      <c r="W56" s="23"/>
      <c r="X56" s="1199"/>
      <c r="Y56" s="1199"/>
      <c r="Z56" s="1199"/>
      <c r="AA56" s="1199"/>
      <c r="AB56" s="1199"/>
      <c r="AC56" s="1199"/>
      <c r="AD56" s="1199"/>
      <c r="AE56" s="1199"/>
      <c r="AF56" s="1199"/>
      <c r="AG56" s="1200"/>
      <c r="AH56" s="1201"/>
      <c r="AI56" s="1201"/>
      <c r="AJ56" s="1202"/>
      <c r="AK56" s="215"/>
      <c r="AL56" s="216"/>
      <c r="AM56" s="217">
        <f t="shared" ref="AM56:AM60" si="32">AL56+AK56</f>
        <v>0</v>
      </c>
      <c r="AN56" s="294"/>
      <c r="AO56" s="218"/>
      <c r="AP56" s="219">
        <f t="shared" ref="AP56:AP60" si="33">AO56+AN56</f>
        <v>0</v>
      </c>
      <c r="AQ56" s="24"/>
      <c r="AS56" s="483"/>
      <c r="AT56" s="483"/>
      <c r="AU56" s="484"/>
      <c r="AW56" s="483">
        <f t="shared" si="7"/>
        <v>0</v>
      </c>
      <c r="AX56" s="483">
        <f t="shared" si="7"/>
        <v>0</v>
      </c>
      <c r="AY56" s="484" t="str">
        <f t="shared" si="8"/>
        <v>○</v>
      </c>
    </row>
    <row r="57" spans="1:51" ht="15.95" customHeight="1">
      <c r="A57" s="22"/>
      <c r="B57" s="1266"/>
      <c r="C57" s="1138"/>
      <c r="D57" s="901"/>
      <c r="E57" s="899"/>
      <c r="F57" s="1138"/>
      <c r="G57" s="899"/>
      <c r="H57" s="1144"/>
      <c r="I57" s="901"/>
      <c r="J57" s="899"/>
      <c r="K57" s="877"/>
      <c r="L57" s="877"/>
      <c r="M57" s="877"/>
      <c r="N57" s="877"/>
      <c r="O57" s="519"/>
      <c r="P57" s="520"/>
      <c r="Q57" s="521"/>
      <c r="R57" s="519"/>
      <c r="S57" s="522"/>
      <c r="T57" s="523"/>
      <c r="U57" s="23"/>
      <c r="V57" s="23"/>
      <c r="W57" s="23"/>
      <c r="X57" s="1199"/>
      <c r="Y57" s="1199"/>
      <c r="Z57" s="1199"/>
      <c r="AA57" s="1199"/>
      <c r="AB57" s="1199"/>
      <c r="AC57" s="1199"/>
      <c r="AD57" s="1199"/>
      <c r="AE57" s="1199"/>
      <c r="AF57" s="1199"/>
      <c r="AG57" s="1200"/>
      <c r="AH57" s="1201"/>
      <c r="AI57" s="1201"/>
      <c r="AJ57" s="1202"/>
      <c r="AK57" s="215"/>
      <c r="AL57" s="216"/>
      <c r="AM57" s="217">
        <f t="shared" si="32"/>
        <v>0</v>
      </c>
      <c r="AN57" s="294"/>
      <c r="AO57" s="218"/>
      <c r="AP57" s="219">
        <f t="shared" si="33"/>
        <v>0</v>
      </c>
      <c r="AQ57" s="24"/>
      <c r="AS57" s="483"/>
      <c r="AT57" s="483"/>
      <c r="AU57" s="484"/>
      <c r="AW57" s="483">
        <f t="shared" si="7"/>
        <v>0</v>
      </c>
      <c r="AX57" s="483">
        <f t="shared" si="7"/>
        <v>0</v>
      </c>
      <c r="AY57" s="484" t="str">
        <f t="shared" si="8"/>
        <v>○</v>
      </c>
    </row>
    <row r="58" spans="1:51" ht="15.95" customHeight="1" thickBot="1">
      <c r="A58" s="22"/>
      <c r="B58" s="1267"/>
      <c r="C58" s="1029" t="s">
        <v>934</v>
      </c>
      <c r="D58" s="1088"/>
      <c r="E58" s="1088"/>
      <c r="F58" s="1088"/>
      <c r="G58" s="1088"/>
      <c r="H58" s="1088"/>
      <c r="I58" s="1088"/>
      <c r="J58" s="1088"/>
      <c r="K58" s="1088"/>
      <c r="L58" s="1089"/>
      <c r="M58" s="1257">
        <f>SUM(M51:N57)</f>
        <v>440</v>
      </c>
      <c r="N58" s="1257"/>
      <c r="O58" s="230">
        <f>SUM(O51:O57)</f>
        <v>0</v>
      </c>
      <c r="P58" s="231">
        <f>SUM(P51:P57)</f>
        <v>0</v>
      </c>
      <c r="Q58" s="232">
        <f>O58+P58</f>
        <v>0</v>
      </c>
      <c r="R58" s="230">
        <f>SUM(R51:R57)</f>
        <v>0</v>
      </c>
      <c r="S58" s="233">
        <f>SUM(S51:S57)</f>
        <v>0</v>
      </c>
      <c r="T58" s="234">
        <f>R58+S58</f>
        <v>0</v>
      </c>
      <c r="U58" s="23"/>
      <c r="V58" s="23"/>
      <c r="W58" s="23"/>
      <c r="X58" s="1199"/>
      <c r="Y58" s="1199"/>
      <c r="Z58" s="1199"/>
      <c r="AA58" s="1199"/>
      <c r="AB58" s="1199"/>
      <c r="AC58" s="1199"/>
      <c r="AD58" s="1199"/>
      <c r="AE58" s="1199"/>
      <c r="AF58" s="1199"/>
      <c r="AG58" s="1200"/>
      <c r="AH58" s="1201"/>
      <c r="AI58" s="1201"/>
      <c r="AJ58" s="1202"/>
      <c r="AK58" s="215"/>
      <c r="AL58" s="216"/>
      <c r="AM58" s="217">
        <f t="shared" si="32"/>
        <v>0</v>
      </c>
      <c r="AN58" s="294"/>
      <c r="AO58" s="218"/>
      <c r="AP58" s="219">
        <f t="shared" si="33"/>
        <v>0</v>
      </c>
      <c r="AQ58" s="24"/>
      <c r="AS58" s="483"/>
      <c r="AT58" s="483"/>
      <c r="AU58" s="484"/>
      <c r="AW58" s="483">
        <f t="shared" si="7"/>
        <v>0</v>
      </c>
      <c r="AX58" s="483">
        <f t="shared" si="7"/>
        <v>0</v>
      </c>
      <c r="AY58" s="484" t="str">
        <f t="shared" si="8"/>
        <v>○</v>
      </c>
    </row>
    <row r="59" spans="1:51" ht="15.95" customHeight="1" thickTop="1">
      <c r="A59" s="22"/>
      <c r="B59" s="1228" t="s">
        <v>931</v>
      </c>
      <c r="C59" s="1229"/>
      <c r="D59" s="1229"/>
      <c r="E59" s="1229"/>
      <c r="F59" s="1229"/>
      <c r="G59" s="1229"/>
      <c r="H59" s="1229"/>
      <c r="I59" s="1229"/>
      <c r="J59" s="1229"/>
      <c r="K59" s="1230"/>
      <c r="L59" s="1231"/>
      <c r="M59" s="1203">
        <f>M38+M50+M58</f>
        <v>2600</v>
      </c>
      <c r="N59" s="1203"/>
      <c r="O59" s="298">
        <f>O38+O50+O58</f>
        <v>0</v>
      </c>
      <c r="P59" s="299">
        <f>P38+P50+P58</f>
        <v>0</v>
      </c>
      <c r="Q59" s="221">
        <f>O59+P59</f>
        <v>0</v>
      </c>
      <c r="R59" s="298">
        <f>R38+R50+R58</f>
        <v>0</v>
      </c>
      <c r="S59" s="300">
        <f>S38+S50+S58</f>
        <v>0</v>
      </c>
      <c r="T59" s="222">
        <f>R59+S59</f>
        <v>0</v>
      </c>
      <c r="U59" s="23"/>
      <c r="V59" s="23"/>
      <c r="W59" s="23"/>
      <c r="X59" s="1199"/>
      <c r="Y59" s="1199"/>
      <c r="Z59" s="1199"/>
      <c r="AA59" s="1199"/>
      <c r="AB59" s="1199"/>
      <c r="AC59" s="1199"/>
      <c r="AD59" s="1199"/>
      <c r="AE59" s="1199"/>
      <c r="AF59" s="1199"/>
      <c r="AG59" s="1200"/>
      <c r="AH59" s="1201"/>
      <c r="AI59" s="1201"/>
      <c r="AJ59" s="1202"/>
      <c r="AK59" s="215"/>
      <c r="AL59" s="216"/>
      <c r="AM59" s="217">
        <f t="shared" si="32"/>
        <v>0</v>
      </c>
      <c r="AN59" s="294"/>
      <c r="AO59" s="218"/>
      <c r="AP59" s="219">
        <f t="shared" si="33"/>
        <v>0</v>
      </c>
      <c r="AQ59" s="24"/>
      <c r="AS59" s="483"/>
      <c r="AT59" s="483"/>
      <c r="AU59" s="484"/>
      <c r="AW59" s="483">
        <f t="shared" ref="AW59:AW60" si="34">AK59-AN59</f>
        <v>0</v>
      </c>
      <c r="AX59" s="483">
        <f t="shared" ref="AX59:AX60" si="35">AL59-AO59</f>
        <v>0</v>
      </c>
      <c r="AY59" s="484" t="str">
        <f t="shared" ref="AY59:AY60" si="36">IF(AW59&lt;0,"×",IF(AX59&lt;0,"×","○"))</f>
        <v>○</v>
      </c>
    </row>
    <row r="60" spans="1:51" ht="15.95" customHeight="1">
      <c r="A60" s="22"/>
      <c r="B60" s="23"/>
      <c r="C60" s="23"/>
      <c r="D60" s="23"/>
      <c r="E60" s="23"/>
      <c r="F60" s="23"/>
      <c r="G60" s="23"/>
      <c r="H60" s="23"/>
      <c r="I60" s="23"/>
      <c r="J60" s="23"/>
      <c r="K60" s="23"/>
      <c r="L60" s="23"/>
      <c r="M60" s="23"/>
      <c r="N60" s="23"/>
      <c r="O60" s="23"/>
      <c r="P60" s="23"/>
      <c r="Q60" s="23"/>
      <c r="R60" s="23"/>
      <c r="S60" s="23"/>
      <c r="T60" s="23"/>
      <c r="U60" s="23"/>
      <c r="V60" s="23"/>
      <c r="W60" s="23"/>
      <c r="X60" s="1277"/>
      <c r="Y60" s="1277"/>
      <c r="Z60" s="1277"/>
      <c r="AA60" s="1277"/>
      <c r="AB60" s="1277"/>
      <c r="AC60" s="1277"/>
      <c r="AD60" s="1277"/>
      <c r="AE60" s="1277"/>
      <c r="AF60" s="1277"/>
      <c r="AG60" s="1272"/>
      <c r="AH60" s="1273"/>
      <c r="AI60" s="1273"/>
      <c r="AJ60" s="1274"/>
      <c r="AK60" s="200"/>
      <c r="AL60" s="201"/>
      <c r="AM60" s="202">
        <f t="shared" si="32"/>
        <v>0</v>
      </c>
      <c r="AN60" s="297"/>
      <c r="AO60" s="203"/>
      <c r="AP60" s="220">
        <f t="shared" si="33"/>
        <v>0</v>
      </c>
      <c r="AQ60" s="24"/>
      <c r="AS60" s="483"/>
      <c r="AT60" s="483"/>
      <c r="AU60" s="484"/>
      <c r="AW60" s="483">
        <f t="shared" si="34"/>
        <v>0</v>
      </c>
      <c r="AX60" s="483">
        <f t="shared" si="35"/>
        <v>0</v>
      </c>
      <c r="AY60" s="484" t="str">
        <f t="shared" si="36"/>
        <v>○</v>
      </c>
    </row>
    <row r="61" spans="1:51" ht="15.95" customHeight="1">
      <c r="A61" s="22"/>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4"/>
      <c r="AS61" s="483"/>
      <c r="AT61" s="483"/>
      <c r="AU61" s="484"/>
      <c r="AW61" s="483"/>
      <c r="AX61" s="483"/>
      <c r="AY61" s="484"/>
    </row>
    <row r="62" spans="1:51" ht="15.95" customHeight="1">
      <c r="A62" s="22"/>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4"/>
      <c r="AS62" s="483"/>
      <c r="AT62" s="483"/>
      <c r="AU62" s="484"/>
      <c r="AW62" s="483"/>
      <c r="AX62" s="483"/>
      <c r="AY62" s="484"/>
    </row>
    <row r="63" spans="1:51" ht="15.95" customHeight="1">
      <c r="A63" s="22"/>
      <c r="B63" s="37"/>
      <c r="C63" s="37"/>
      <c r="D63" s="37"/>
      <c r="E63" s="37"/>
      <c r="F63" s="37"/>
      <c r="G63" s="37"/>
      <c r="H63" s="37"/>
      <c r="I63" s="37"/>
      <c r="J63" s="37"/>
      <c r="K63" s="37"/>
      <c r="L63" s="37"/>
      <c r="M63" s="37"/>
      <c r="N63" s="37"/>
      <c r="O63" s="37"/>
      <c r="P63" s="37"/>
      <c r="Q63" s="37"/>
      <c r="R63" s="37"/>
      <c r="S63" s="37"/>
      <c r="T63" s="37"/>
      <c r="U63" s="23"/>
      <c r="V63" s="23"/>
      <c r="W63" s="23"/>
      <c r="X63" s="23"/>
      <c r="Y63" s="23"/>
      <c r="Z63" s="23"/>
      <c r="AA63" s="23"/>
      <c r="AB63" s="23"/>
      <c r="AC63" s="23"/>
      <c r="AD63" s="23"/>
      <c r="AE63" s="23"/>
      <c r="AF63" s="23"/>
      <c r="AG63" s="23"/>
      <c r="AH63" s="23"/>
      <c r="AI63" s="23"/>
      <c r="AJ63" s="23"/>
      <c r="AK63" s="23"/>
      <c r="AL63" s="23"/>
      <c r="AM63" s="23"/>
      <c r="AN63" s="23"/>
      <c r="AO63" s="23"/>
      <c r="AP63" s="23"/>
      <c r="AQ63" s="24"/>
      <c r="AS63" s="483"/>
      <c r="AT63" s="483"/>
      <c r="AU63" s="484"/>
      <c r="AW63" s="483"/>
      <c r="AX63" s="483"/>
      <c r="AY63" s="484"/>
    </row>
    <row r="64" spans="1:51" ht="15.95" customHeight="1">
      <c r="A64" s="59"/>
      <c r="B64" s="23"/>
      <c r="C64" s="23"/>
      <c r="D64" s="23"/>
      <c r="E64" s="23"/>
      <c r="F64" s="23"/>
      <c r="G64" s="23"/>
      <c r="H64" s="23"/>
      <c r="I64" s="23"/>
      <c r="J64" s="23"/>
      <c r="K64" s="23"/>
      <c r="L64" s="23"/>
      <c r="M64" s="23"/>
      <c r="N64" s="23"/>
      <c r="O64" s="23"/>
      <c r="P64" s="23"/>
      <c r="Q64" s="23"/>
      <c r="R64" s="23"/>
      <c r="S64" s="23"/>
      <c r="T64" s="23"/>
      <c r="U64" s="37"/>
      <c r="V64" s="37"/>
      <c r="W64" s="37"/>
      <c r="X64" s="37"/>
      <c r="Y64" s="37"/>
      <c r="Z64" s="37"/>
      <c r="AA64" s="37"/>
      <c r="AB64" s="37"/>
      <c r="AC64" s="37"/>
      <c r="AD64" s="37"/>
      <c r="AE64" s="37"/>
      <c r="AF64" s="37"/>
      <c r="AG64" s="37"/>
      <c r="AH64" s="37"/>
      <c r="AI64" s="37"/>
      <c r="AJ64" s="37"/>
      <c r="AK64" s="37"/>
      <c r="AL64" s="37"/>
      <c r="AM64" s="37"/>
      <c r="AN64" s="37"/>
      <c r="AO64" s="37"/>
      <c r="AP64" s="37"/>
      <c r="AQ64" s="60"/>
      <c r="AS64" s="483"/>
      <c r="AT64" s="483"/>
      <c r="AU64" s="484"/>
      <c r="AW64" s="483"/>
      <c r="AX64" s="483"/>
      <c r="AY64" s="484"/>
    </row>
    <row r="65" spans="1:51" ht="15.95" customHeight="1">
      <c r="A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S65" s="483"/>
      <c r="AT65" s="483"/>
      <c r="AU65" s="484"/>
      <c r="AW65" s="483"/>
      <c r="AX65" s="483"/>
      <c r="AY65" s="484"/>
    </row>
    <row r="66" spans="1:51" ht="15.95" customHeight="1">
      <c r="A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S66" s="483"/>
      <c r="AT66" s="483"/>
      <c r="AU66" s="484"/>
      <c r="AW66" s="483"/>
      <c r="AX66" s="483"/>
      <c r="AY66" s="484"/>
    </row>
    <row r="67" spans="1:51" ht="15.95" customHeight="1">
      <c r="A67" s="23"/>
      <c r="U67" s="23"/>
      <c r="V67" s="23"/>
      <c r="W67" s="23"/>
      <c r="X67" s="23"/>
      <c r="Y67" s="23"/>
      <c r="Z67" s="23"/>
      <c r="AA67" s="23"/>
      <c r="AB67" s="23"/>
      <c r="AC67" s="23"/>
      <c r="AD67" s="23"/>
      <c r="AE67" s="23"/>
      <c r="AF67" s="23"/>
      <c r="AG67" s="23"/>
      <c r="AH67" s="23"/>
      <c r="AI67" s="23"/>
      <c r="AJ67" s="23"/>
      <c r="AK67" s="23"/>
      <c r="AL67" s="23"/>
      <c r="AM67" s="23"/>
      <c r="AN67" s="23"/>
      <c r="AO67" s="23"/>
      <c r="AP67" s="23"/>
      <c r="AQ67" s="23"/>
    </row>
    <row r="68" spans="1:51" ht="15.95" customHeight="1">
      <c r="A68" s="23"/>
      <c r="U68" s="23"/>
      <c r="V68" s="23"/>
      <c r="W68" s="23"/>
      <c r="X68" s="68"/>
      <c r="Y68" s="68"/>
      <c r="Z68" s="68"/>
      <c r="AA68" s="68"/>
      <c r="AB68" s="68"/>
      <c r="AC68" s="18"/>
      <c r="AD68" s="18"/>
      <c r="AE68" s="18"/>
      <c r="AF68" s="18"/>
      <c r="AG68" s="18"/>
      <c r="AH68" s="18"/>
      <c r="AI68" s="18"/>
      <c r="AK68" s="23"/>
      <c r="AL68" s="23"/>
      <c r="AM68" s="23"/>
      <c r="AN68" s="23"/>
      <c r="AO68" s="23"/>
      <c r="AP68" s="23"/>
      <c r="AQ68" s="23"/>
    </row>
    <row r="69" spans="1:51" ht="15.95" customHeight="1">
      <c r="A69" s="23"/>
    </row>
    <row r="70" spans="1:51" ht="15.95" customHeight="1">
      <c r="A70" s="23"/>
    </row>
  </sheetData>
  <sheetProtection algorithmName="SHA-512" hashValue="wFD/OW/HKvzBBlaTszWQH9GFvk/XVaIbyI4HjOxHvQn8VyFCDVQ/L+y2sxGFwzqG6JJK8N/3AqOfxUEDKNsgYQ==" saltValue="39TvacFGXrbdvkEsLvlE9A==" spinCount="100000" sheet="1" selectLockedCells="1"/>
  <customSheetViews>
    <customSheetView guid="{E0FA14D7-79E2-4DBA-B0CC-7D5B6188BCBD}" showGridLines="0" topLeftCell="A7">
      <pageMargins left="0.59055118110236227" right="0.59055118110236227" top="0.59055118110236227" bottom="0.59055118110236227" header="0.51181102362204722" footer="0.51181102362204722"/>
      <pageSetup paperSize="9" scale="80" orientation="portrait" r:id="rId1"/>
      <headerFooter alignWithMargins="0"/>
    </customSheetView>
  </customSheetViews>
  <mergeCells count="385">
    <mergeCell ref="C53:E53"/>
    <mergeCell ref="F53:G53"/>
    <mergeCell ref="H53:J53"/>
    <mergeCell ref="B14:B58"/>
    <mergeCell ref="C52:E52"/>
    <mergeCell ref="F52:G52"/>
    <mergeCell ref="H52:J52"/>
    <mergeCell ref="K52:L52"/>
    <mergeCell ref="M52:N52"/>
    <mergeCell ref="H15:J15"/>
    <mergeCell ref="H27:J27"/>
    <mergeCell ref="H35:J35"/>
    <mergeCell ref="H22:J22"/>
    <mergeCell ref="H17:J17"/>
    <mergeCell ref="F17:G17"/>
    <mergeCell ref="F20:G22"/>
    <mergeCell ref="C18:E19"/>
    <mergeCell ref="C20:E22"/>
    <mergeCell ref="C17:E17"/>
    <mergeCell ref="C33:E34"/>
    <mergeCell ref="C16:E16"/>
    <mergeCell ref="C30:E32"/>
    <mergeCell ref="C29:E29"/>
    <mergeCell ref="H28:J28"/>
    <mergeCell ref="C35:E35"/>
    <mergeCell ref="C23:E27"/>
    <mergeCell ref="H44:J44"/>
    <mergeCell ref="K40:L40"/>
    <mergeCell ref="C37:E37"/>
    <mergeCell ref="K43:L43"/>
    <mergeCell ref="H42:J42"/>
    <mergeCell ref="K42:L42"/>
    <mergeCell ref="F37:G37"/>
    <mergeCell ref="F40:G40"/>
    <mergeCell ref="C40:E40"/>
    <mergeCell ref="C38:L38"/>
    <mergeCell ref="C36:E36"/>
    <mergeCell ref="F36:G36"/>
    <mergeCell ref="C39:E39"/>
    <mergeCell ref="H39:J39"/>
    <mergeCell ref="H40:J40"/>
    <mergeCell ref="F39:G39"/>
    <mergeCell ref="H37:J37"/>
    <mergeCell ref="AB3:AH4"/>
    <mergeCell ref="AI3:AP4"/>
    <mergeCell ref="K41:L41"/>
    <mergeCell ref="C54:E54"/>
    <mergeCell ref="M47:N47"/>
    <mergeCell ref="C28:E28"/>
    <mergeCell ref="K26:L26"/>
    <mergeCell ref="F54:G54"/>
    <mergeCell ref="M41:N41"/>
    <mergeCell ref="M43:N43"/>
    <mergeCell ref="C47:E47"/>
    <mergeCell ref="F47:G47"/>
    <mergeCell ref="C48:E48"/>
    <mergeCell ref="F48:G48"/>
    <mergeCell ref="C49:E49"/>
    <mergeCell ref="F49:G49"/>
    <mergeCell ref="K47:L47"/>
    <mergeCell ref="C50:L50"/>
    <mergeCell ref="C51:E51"/>
    <mergeCell ref="F51:G51"/>
    <mergeCell ref="H43:J43"/>
    <mergeCell ref="H41:J41"/>
    <mergeCell ref="C41:E46"/>
    <mergeCell ref="AN11:AP11"/>
    <mergeCell ref="AM1:AQ1"/>
    <mergeCell ref="Y14:AA14"/>
    <mergeCell ref="K53:L53"/>
    <mergeCell ref="K54:L54"/>
    <mergeCell ref="H30:H31"/>
    <mergeCell ref="I30:J30"/>
    <mergeCell ref="H20:J20"/>
    <mergeCell ref="K17:L17"/>
    <mergeCell ref="H14:J14"/>
    <mergeCell ref="M23:N23"/>
    <mergeCell ref="H36:J36"/>
    <mergeCell ref="K36:L36"/>
    <mergeCell ref="K21:L21"/>
    <mergeCell ref="H34:J34"/>
    <mergeCell ref="B8:I8"/>
    <mergeCell ref="B11:B13"/>
    <mergeCell ref="K28:L28"/>
    <mergeCell ref="C11:E13"/>
    <mergeCell ref="K22:L22"/>
    <mergeCell ref="M25:N25"/>
    <mergeCell ref="M29:N29"/>
    <mergeCell ref="H24:J24"/>
    <mergeCell ref="F41:G46"/>
    <mergeCell ref="AG30:AH30"/>
    <mergeCell ref="AG60:AJ60"/>
    <mergeCell ref="AG57:AJ57"/>
    <mergeCell ref="AK54:AK55"/>
    <mergeCell ref="AL54:AL55"/>
    <mergeCell ref="X59:AF59"/>
    <mergeCell ref="AG59:AJ59"/>
    <mergeCell ref="X60:AF60"/>
    <mergeCell ref="F35:G35"/>
    <mergeCell ref="M59:N59"/>
    <mergeCell ref="M42:N42"/>
    <mergeCell ref="M40:N40"/>
    <mergeCell ref="M38:N38"/>
    <mergeCell ref="M39:N39"/>
    <mergeCell ref="X56:AF56"/>
    <mergeCell ref="AG56:AJ56"/>
    <mergeCell ref="X48:AJ49"/>
    <mergeCell ref="Y38:AA38"/>
    <mergeCell ref="AI37:AJ37"/>
    <mergeCell ref="Y36:AA37"/>
    <mergeCell ref="AI42:AJ42"/>
    <mergeCell ref="K44:L44"/>
    <mergeCell ref="K45:L45"/>
    <mergeCell ref="K46:L46"/>
    <mergeCell ref="K35:L35"/>
    <mergeCell ref="X57:AF57"/>
    <mergeCell ref="X11:X13"/>
    <mergeCell ref="Y11:AA13"/>
    <mergeCell ref="Y16:AA16"/>
    <mergeCell ref="Y17:AA17"/>
    <mergeCell ref="X14:X42"/>
    <mergeCell ref="Y32:AA32"/>
    <mergeCell ref="Y30:AA30"/>
    <mergeCell ref="Y15:AA15"/>
    <mergeCell ref="Y29:AA29"/>
    <mergeCell ref="AB14:AC14"/>
    <mergeCell ref="Y26:AA26"/>
    <mergeCell ref="Y34:AH34"/>
    <mergeCell ref="Y27:AA28"/>
    <mergeCell ref="AB27:AC28"/>
    <mergeCell ref="AD27:AD28"/>
    <mergeCell ref="AE27:AF27"/>
    <mergeCell ref="AE28:AF28"/>
    <mergeCell ref="AI14:AJ14"/>
    <mergeCell ref="AD16:AF16"/>
    <mergeCell ref="AG16:AH16"/>
    <mergeCell ref="AB16:AC16"/>
    <mergeCell ref="Y18:AA20"/>
    <mergeCell ref="AB18:AC20"/>
    <mergeCell ref="Y21:AA25"/>
    <mergeCell ref="AB21:AC25"/>
    <mergeCell ref="AD25:AF25"/>
    <mergeCell ref="AB15:AC15"/>
    <mergeCell ref="AD15:AF15"/>
    <mergeCell ref="AG15:AH15"/>
    <mergeCell ref="AI15:AJ15"/>
    <mergeCell ref="H23:J23"/>
    <mergeCell ref="H25:J25"/>
    <mergeCell ref="F29:G29"/>
    <mergeCell ref="F33:G34"/>
    <mergeCell ref="K34:L34"/>
    <mergeCell ref="H21:J21"/>
    <mergeCell ref="L8:T8"/>
    <mergeCell ref="F18:G19"/>
    <mergeCell ref="F23:G27"/>
    <mergeCell ref="F16:G16"/>
    <mergeCell ref="M17:N17"/>
    <mergeCell ref="H33:J33"/>
    <mergeCell ref="F28:G28"/>
    <mergeCell ref="H26:J26"/>
    <mergeCell ref="K15:L15"/>
    <mergeCell ref="F30:G32"/>
    <mergeCell ref="M18:N18"/>
    <mergeCell ref="K23:L23"/>
    <mergeCell ref="M33:N33"/>
    <mergeCell ref="M15:N15"/>
    <mergeCell ref="M20:N20"/>
    <mergeCell ref="M24:N24"/>
    <mergeCell ref="M28:N28"/>
    <mergeCell ref="M26:N26"/>
    <mergeCell ref="K51:L51"/>
    <mergeCell ref="M51:N51"/>
    <mergeCell ref="J8:K8"/>
    <mergeCell ref="R11:T11"/>
    <mergeCell ref="H29:J29"/>
    <mergeCell ref="H16:J16"/>
    <mergeCell ref="M36:N36"/>
    <mergeCell ref="H11:J13"/>
    <mergeCell ref="K27:L27"/>
    <mergeCell ref="H19:J19"/>
    <mergeCell ref="K19:L19"/>
    <mergeCell ref="M31:N31"/>
    <mergeCell ref="M32:N32"/>
    <mergeCell ref="K31:L31"/>
    <mergeCell ref="M34:N34"/>
    <mergeCell ref="M11:N13"/>
    <mergeCell ref="H18:J18"/>
    <mergeCell ref="K18:L18"/>
    <mergeCell ref="M35:N35"/>
    <mergeCell ref="K16:L16"/>
    <mergeCell ref="M16:N16"/>
    <mergeCell ref="H48:J48"/>
    <mergeCell ref="M14:N14"/>
    <mergeCell ref="K20:L20"/>
    <mergeCell ref="C58:L58"/>
    <mergeCell ref="M58:N58"/>
    <mergeCell ref="M37:N37"/>
    <mergeCell ref="F14:G14"/>
    <mergeCell ref="B59:L59"/>
    <mergeCell ref="K25:L25"/>
    <mergeCell ref="H57:J57"/>
    <mergeCell ref="K57:L57"/>
    <mergeCell ref="H32:J32"/>
    <mergeCell ref="I31:J31"/>
    <mergeCell ref="K32:L32"/>
    <mergeCell ref="K37:L37"/>
    <mergeCell ref="C57:E57"/>
    <mergeCell ref="F57:G57"/>
    <mergeCell ref="K48:L48"/>
    <mergeCell ref="H45:J45"/>
    <mergeCell ref="H46:J46"/>
    <mergeCell ref="K39:L39"/>
    <mergeCell ref="H54:J54"/>
    <mergeCell ref="M30:N30"/>
    <mergeCell ref="M19:N19"/>
    <mergeCell ref="M27:N27"/>
    <mergeCell ref="H51:J51"/>
    <mergeCell ref="H47:J47"/>
    <mergeCell ref="AG23:AH23"/>
    <mergeCell ref="AB26:AC26"/>
    <mergeCell ref="AD26:AF26"/>
    <mergeCell ref="AG19:AH19"/>
    <mergeCell ref="AI19:AJ19"/>
    <mergeCell ref="AI20:AJ20"/>
    <mergeCell ref="AI21:AJ21"/>
    <mergeCell ref="AG22:AH22"/>
    <mergeCell ref="AD19:AF19"/>
    <mergeCell ref="AI22:AJ22"/>
    <mergeCell ref="AG21:AH21"/>
    <mergeCell ref="AD14:AF14"/>
    <mergeCell ref="AG14:AH14"/>
    <mergeCell ref="AB17:AC17"/>
    <mergeCell ref="AD17:AF17"/>
    <mergeCell ref="AG17:AH17"/>
    <mergeCell ref="AD30:AF30"/>
    <mergeCell ref="AI33:AJ33"/>
    <mergeCell ref="Y33:AA33"/>
    <mergeCell ref="AD33:AF33"/>
    <mergeCell ref="AD23:AF23"/>
    <mergeCell ref="AI24:AJ24"/>
    <mergeCell ref="AD20:AF20"/>
    <mergeCell ref="AG27:AH27"/>
    <mergeCell ref="AG25:AH25"/>
    <mergeCell ref="AG26:AH26"/>
    <mergeCell ref="AG20:AH20"/>
    <mergeCell ref="AI29:AJ29"/>
    <mergeCell ref="AB29:AC29"/>
    <mergeCell ref="AI16:AJ16"/>
    <mergeCell ref="AD18:AF18"/>
    <mergeCell ref="AG18:AH18"/>
    <mergeCell ref="AI18:AJ18"/>
    <mergeCell ref="AI17:AJ17"/>
    <mergeCell ref="AD22:AF22"/>
    <mergeCell ref="X3:AA4"/>
    <mergeCell ref="Y35:AA35"/>
    <mergeCell ref="AB35:AC35"/>
    <mergeCell ref="AD35:AF35"/>
    <mergeCell ref="AI35:AJ35"/>
    <mergeCell ref="AI32:AJ32"/>
    <mergeCell ref="AG32:AH32"/>
    <mergeCell ref="AI23:AJ23"/>
    <mergeCell ref="AI26:AJ26"/>
    <mergeCell ref="AB32:AC32"/>
    <mergeCell ref="AB33:AC33"/>
    <mergeCell ref="AG35:AH35"/>
    <mergeCell ref="AD32:AF32"/>
    <mergeCell ref="AI25:AJ25"/>
    <mergeCell ref="AI28:AJ28"/>
    <mergeCell ref="AG28:AH28"/>
    <mergeCell ref="AG33:AH33"/>
    <mergeCell ref="AG24:AH24"/>
    <mergeCell ref="AD29:AF29"/>
    <mergeCell ref="AI30:AJ30"/>
    <mergeCell ref="AD21:AF21"/>
    <mergeCell ref="AD24:AF24"/>
    <mergeCell ref="AI27:AJ27"/>
    <mergeCell ref="AG29:AH29"/>
    <mergeCell ref="AB30:AC30"/>
    <mergeCell ref="X58:AF58"/>
    <mergeCell ref="AG58:AJ58"/>
    <mergeCell ref="M55:N55"/>
    <mergeCell ref="AI43:AJ43"/>
    <mergeCell ref="X46:AH47"/>
    <mergeCell ref="X53:AF55"/>
    <mergeCell ref="AG53:AJ55"/>
    <mergeCell ref="AI46:AJ47"/>
    <mergeCell ref="X43:AH43"/>
    <mergeCell ref="M57:N57"/>
    <mergeCell ref="M53:N53"/>
    <mergeCell ref="M44:N44"/>
    <mergeCell ref="AG37:AH37"/>
    <mergeCell ref="AI36:AJ36"/>
    <mergeCell ref="AG36:AH36"/>
    <mergeCell ref="AI41:AJ41"/>
    <mergeCell ref="AD41:AF41"/>
    <mergeCell ref="AD40:AF40"/>
    <mergeCell ref="Y42:AH42"/>
    <mergeCell ref="AG38:AH38"/>
    <mergeCell ref="Y39:AA41"/>
    <mergeCell ref="AD36:AF36"/>
    <mergeCell ref="AB38:AC38"/>
    <mergeCell ref="P12:P13"/>
    <mergeCell ref="R12:T12"/>
    <mergeCell ref="M46:N46"/>
    <mergeCell ref="M50:N50"/>
    <mergeCell ref="M48:N48"/>
    <mergeCell ref="K11:L13"/>
    <mergeCell ref="K14:L14"/>
    <mergeCell ref="K33:L33"/>
    <mergeCell ref="K29:L29"/>
    <mergeCell ref="K30:L30"/>
    <mergeCell ref="K24:L24"/>
    <mergeCell ref="M21:N21"/>
    <mergeCell ref="M22:N22"/>
    <mergeCell ref="C14:E14"/>
    <mergeCell ref="F11:G13"/>
    <mergeCell ref="C15:E15"/>
    <mergeCell ref="F15:G15"/>
    <mergeCell ref="M49:N49"/>
    <mergeCell ref="AK11:AL11"/>
    <mergeCell ref="AM11:AM13"/>
    <mergeCell ref="AK12:AK13"/>
    <mergeCell ref="AL12:AL13"/>
    <mergeCell ref="AB11:AC13"/>
    <mergeCell ref="AD11:AF13"/>
    <mergeCell ref="AG11:AH13"/>
    <mergeCell ref="AI11:AJ13"/>
    <mergeCell ref="AG41:AH41"/>
    <mergeCell ref="AD39:AF39"/>
    <mergeCell ref="AB39:AC41"/>
    <mergeCell ref="AG40:AH40"/>
    <mergeCell ref="AI40:AJ40"/>
    <mergeCell ref="AD37:AF37"/>
    <mergeCell ref="AG39:AH39"/>
    <mergeCell ref="H49:J49"/>
    <mergeCell ref="O11:P11"/>
    <mergeCell ref="Q11:Q13"/>
    <mergeCell ref="O12:O13"/>
    <mergeCell ref="AK53:AL53"/>
    <mergeCell ref="AM53:AM55"/>
    <mergeCell ref="AM48:AM49"/>
    <mergeCell ref="AK48:AK49"/>
    <mergeCell ref="AL48:AL49"/>
    <mergeCell ref="AL44:AL45"/>
    <mergeCell ref="AK44:AK45"/>
    <mergeCell ref="AK46:AK47"/>
    <mergeCell ref="AL46:AL47"/>
    <mergeCell ref="AM46:AM47"/>
    <mergeCell ref="AM44:AM45"/>
    <mergeCell ref="AN53:AP53"/>
    <mergeCell ref="AN54:AP54"/>
    <mergeCell ref="AN12:AP12"/>
    <mergeCell ref="AN44:AN45"/>
    <mergeCell ref="AO44:AO45"/>
    <mergeCell ref="AP44:AP45"/>
    <mergeCell ref="AN46:AN47"/>
    <mergeCell ref="AO46:AO47"/>
    <mergeCell ref="AP46:AP47"/>
    <mergeCell ref="AN48:AN49"/>
    <mergeCell ref="AO48:AO49"/>
    <mergeCell ref="AP48:AP49"/>
    <mergeCell ref="C55:E55"/>
    <mergeCell ref="F55:G55"/>
    <mergeCell ref="C56:E56"/>
    <mergeCell ref="F56:G56"/>
    <mergeCell ref="Y31:AA31"/>
    <mergeCell ref="AB31:AC31"/>
    <mergeCell ref="AD31:AF31"/>
    <mergeCell ref="AG31:AH31"/>
    <mergeCell ref="AI31:AJ31"/>
    <mergeCell ref="K56:L56"/>
    <mergeCell ref="M45:N45"/>
    <mergeCell ref="K55:L55"/>
    <mergeCell ref="K49:L49"/>
    <mergeCell ref="H56:J56"/>
    <mergeCell ref="M56:N56"/>
    <mergeCell ref="M54:N54"/>
    <mergeCell ref="H55:J55"/>
    <mergeCell ref="AI44:AJ45"/>
    <mergeCell ref="X44:AH45"/>
    <mergeCell ref="AI34:AJ34"/>
    <mergeCell ref="AD38:AF38"/>
    <mergeCell ref="AI38:AJ38"/>
    <mergeCell ref="AI39:AJ39"/>
    <mergeCell ref="AB36:AC37"/>
  </mergeCells>
  <phoneticPr fontId="1"/>
  <dataValidations count="1">
    <dataValidation type="whole" imeMode="off" operator="greaterThanOrEqual" allowBlank="1" showInputMessage="1" showErrorMessage="1" sqref="AK14:AP49 AK56:AP60 O14:T59" xr:uid="{00000000-0002-0000-0300-000000000000}">
      <formula1>0</formula1>
    </dataValidation>
  </dataValidations>
  <printOptions horizontalCentered="1"/>
  <pageMargins left="0.39370078740157483" right="0.39370078740157483" top="0.59055118110236227" bottom="0.59055118110236227" header="0.51181102362204722" footer="0.51181102362204722"/>
  <pageSetup paperSize="9" scale="83" orientation="portrait" r:id="rId2"/>
  <headerFooter alignWithMargins="0"/>
  <ignoredErrors>
    <ignoredError sqref="AM34 Q38 AM42 AM46 AM48 Q50 Q58:Q59" formula="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11"/>
    <pageSetUpPr fitToPage="1"/>
  </sheetPr>
  <dimension ref="A1:BC84"/>
  <sheetViews>
    <sheetView zoomScaleNormal="100" zoomScaleSheetLayoutView="100" workbookViewId="0">
      <selection activeCell="T10" sqref="T10"/>
    </sheetView>
  </sheetViews>
  <sheetFormatPr defaultColWidth="9" defaultRowHeight="12"/>
  <cols>
    <col min="1" max="1" width="2.625" style="45" customWidth="1"/>
    <col min="2" max="2" width="1.375" style="45" customWidth="1"/>
    <col min="3" max="4" width="2.625" style="45" customWidth="1"/>
    <col min="5" max="5" width="3.25" style="45" customWidth="1"/>
    <col min="6" max="7" width="2.5" style="45" customWidth="1"/>
    <col min="8" max="10" width="2.625" style="45" customWidth="1"/>
    <col min="11" max="15" width="2.25" style="45" customWidth="1"/>
    <col min="16" max="19" width="2.625" style="45" customWidth="1"/>
    <col min="20" max="25" width="3.125" style="45" customWidth="1"/>
    <col min="26" max="37" width="2.625" style="45" customWidth="1"/>
    <col min="38" max="38" width="1.875" style="45" customWidth="1"/>
    <col min="39" max="39" width="4" style="45" customWidth="1"/>
    <col min="40" max="45" width="3.125" style="45" customWidth="1"/>
    <col min="46" max="47" width="2.625" style="45" customWidth="1"/>
    <col min="48" max="55" width="3.25" style="45" customWidth="1"/>
    <col min="56" max="16384" width="9" style="45"/>
  </cols>
  <sheetData>
    <row r="1" spans="1:55" ht="13.5">
      <c r="A1" s="20"/>
      <c r="B1" s="38"/>
      <c r="C1" s="38"/>
      <c r="D1" s="38"/>
      <c r="E1" s="38"/>
      <c r="F1" s="38"/>
      <c r="G1" s="38"/>
      <c r="H1" s="38"/>
      <c r="I1" s="38"/>
      <c r="J1" s="38"/>
      <c r="K1" s="38"/>
      <c r="L1" s="38"/>
      <c r="M1" s="38"/>
      <c r="N1" s="38"/>
      <c r="O1" s="38"/>
      <c r="P1" s="38"/>
      <c r="Q1" s="38"/>
      <c r="R1" s="21"/>
      <c r="S1" s="21"/>
      <c r="T1" s="21"/>
      <c r="U1" s="21"/>
      <c r="V1" s="21"/>
      <c r="W1" s="21"/>
      <c r="X1" s="21"/>
      <c r="Y1" s="21"/>
      <c r="Z1" s="21"/>
      <c r="AA1" s="194"/>
      <c r="AB1" s="194"/>
      <c r="AC1" s="194"/>
      <c r="AD1" s="1411" t="s">
        <v>267</v>
      </c>
      <c r="AE1" s="1411"/>
      <c r="AF1" s="1411"/>
      <c r="AG1" s="1411"/>
      <c r="AH1" s="1411"/>
      <c r="AI1" s="1411"/>
      <c r="AJ1" s="1411"/>
      <c r="AK1" s="1411"/>
      <c r="AL1" s="1411"/>
      <c r="AM1" s="1411"/>
      <c r="AN1" s="1411"/>
      <c r="AO1" s="1411"/>
      <c r="AP1" s="1411"/>
      <c r="AQ1" s="1411"/>
      <c r="AR1" s="1411"/>
      <c r="AS1" s="1411"/>
      <c r="AT1" s="1412"/>
    </row>
    <row r="2" spans="1:55" ht="12" customHeight="1">
      <c r="A2" s="22"/>
      <c r="B2" s="31"/>
      <c r="C2" s="31"/>
      <c r="D2" s="31"/>
      <c r="E2" s="31"/>
      <c r="F2" s="31"/>
      <c r="G2" s="31"/>
      <c r="H2" s="31"/>
      <c r="I2" s="31"/>
      <c r="J2" s="31"/>
      <c r="K2" s="31"/>
      <c r="L2" s="31"/>
      <c r="M2" s="31"/>
      <c r="N2" s="31"/>
      <c r="O2" s="31"/>
      <c r="P2" s="31"/>
      <c r="Q2" s="31"/>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4"/>
      <c r="AS2" s="23"/>
      <c r="AT2" s="161" t="str">
        <f>'1ﾍﾟｰｼﾞ'!AR2</f>
        <v>Ver.20260406</v>
      </c>
      <c r="AW2" s="23"/>
    </row>
    <row r="3" spans="1:55" ht="12" customHeight="1">
      <c r="A3" s="22"/>
      <c r="B3" s="31"/>
      <c r="C3" s="31"/>
      <c r="D3" s="31"/>
      <c r="E3" s="31"/>
      <c r="F3" s="31"/>
      <c r="G3" s="31"/>
      <c r="H3" s="31"/>
      <c r="I3" s="31"/>
      <c r="J3" s="31"/>
      <c r="K3" s="31"/>
      <c r="L3" s="31"/>
      <c r="M3" s="31"/>
      <c r="N3" s="31"/>
      <c r="O3" s="31"/>
      <c r="P3" s="31"/>
      <c r="Q3" s="31"/>
      <c r="R3" s="23"/>
      <c r="S3" s="23"/>
      <c r="T3" s="23"/>
      <c r="U3" s="23"/>
      <c r="V3" s="23"/>
      <c r="W3" s="23"/>
      <c r="X3" s="23"/>
      <c r="Y3" s="23"/>
      <c r="Z3" s="23"/>
      <c r="AA3" s="1081" t="s">
        <v>68</v>
      </c>
      <c r="AB3" s="1081"/>
      <c r="AC3" s="1081"/>
      <c r="AD3" s="1081"/>
      <c r="AE3" s="1102">
        <f>'1ﾍﾟｰｼﾞ'!$L$9</f>
        <v>0</v>
      </c>
      <c r="AF3" s="1102"/>
      <c r="AG3" s="1102"/>
      <c r="AH3" s="1102"/>
      <c r="AI3" s="1102"/>
      <c r="AJ3" s="1102"/>
      <c r="AK3" s="1102"/>
      <c r="AL3" s="1102" t="e">
        <f>'1ﾍﾟｰｼﾞ'!$P$9</f>
        <v>#N/A</v>
      </c>
      <c r="AM3" s="1102"/>
      <c r="AN3" s="1102"/>
      <c r="AO3" s="1102"/>
      <c r="AP3" s="1102"/>
      <c r="AQ3" s="1102"/>
      <c r="AR3" s="1102"/>
      <c r="AS3" s="1102"/>
      <c r="AT3" s="24"/>
    </row>
    <row r="4" spans="1:55" ht="12" customHeight="1">
      <c r="A4" s="22"/>
      <c r="B4" s="31"/>
      <c r="C4" s="31"/>
      <c r="D4" s="31"/>
      <c r="E4" s="31"/>
      <c r="F4" s="31"/>
      <c r="G4" s="31"/>
      <c r="H4" s="31"/>
      <c r="I4" s="31"/>
      <c r="J4" s="31"/>
      <c r="K4" s="31"/>
      <c r="L4" s="31"/>
      <c r="M4" s="31"/>
      <c r="N4" s="31"/>
      <c r="O4" s="31"/>
      <c r="P4" s="31"/>
      <c r="Q4" s="31"/>
      <c r="R4" s="23"/>
      <c r="S4" s="23"/>
      <c r="T4" s="23"/>
      <c r="U4" s="23"/>
      <c r="V4" s="23"/>
      <c r="W4" s="23"/>
      <c r="X4" s="23"/>
      <c r="Y4" s="23"/>
      <c r="Z4" s="23"/>
      <c r="AA4" s="1082"/>
      <c r="AB4" s="1082"/>
      <c r="AC4" s="1082"/>
      <c r="AD4" s="1082"/>
      <c r="AE4" s="1103"/>
      <c r="AF4" s="1103"/>
      <c r="AG4" s="1103"/>
      <c r="AH4" s="1103"/>
      <c r="AI4" s="1103"/>
      <c r="AJ4" s="1103"/>
      <c r="AK4" s="1103"/>
      <c r="AL4" s="1103"/>
      <c r="AM4" s="1103"/>
      <c r="AN4" s="1103"/>
      <c r="AO4" s="1103"/>
      <c r="AP4" s="1103"/>
      <c r="AQ4" s="1103"/>
      <c r="AR4" s="1103"/>
      <c r="AS4" s="1103"/>
      <c r="AT4" s="24"/>
    </row>
    <row r="5" spans="1:55" ht="15" customHeight="1">
      <c r="A5" s="22"/>
      <c r="B5" s="156"/>
      <c r="C5" s="168" t="s">
        <v>125</v>
      </c>
      <c r="D5" s="31"/>
      <c r="E5" s="31"/>
      <c r="F5" s="31"/>
      <c r="G5" s="31"/>
      <c r="H5" s="31"/>
      <c r="I5" s="31"/>
      <c r="J5" s="31"/>
      <c r="K5" s="31"/>
      <c r="L5" s="31"/>
      <c r="M5" s="31"/>
      <c r="N5" s="31"/>
      <c r="O5" s="31"/>
      <c r="P5" s="31"/>
      <c r="Q5" s="31"/>
      <c r="R5" s="23"/>
      <c r="S5" s="23"/>
      <c r="T5" s="23"/>
      <c r="U5" s="23"/>
      <c r="V5" s="23"/>
      <c r="W5" s="23"/>
      <c r="X5" s="23"/>
      <c r="Y5" s="23"/>
      <c r="Z5" s="150"/>
      <c r="AA5" s="150"/>
      <c r="AB5" s="150"/>
      <c r="AC5" s="150"/>
      <c r="AD5" s="150"/>
      <c r="AE5" s="150"/>
      <c r="AF5" s="150"/>
      <c r="AG5" s="150"/>
      <c r="AH5" s="150"/>
      <c r="AI5" s="150"/>
      <c r="AJ5" s="150"/>
      <c r="AK5" s="150"/>
      <c r="AL5" s="150"/>
      <c r="AM5" s="150"/>
      <c r="AN5" s="23"/>
      <c r="AO5" s="23"/>
      <c r="AP5" s="23"/>
      <c r="AQ5" s="23"/>
      <c r="AR5" s="23"/>
      <c r="AS5" s="23"/>
      <c r="AT5" s="24"/>
    </row>
    <row r="6" spans="1:55" ht="15" customHeight="1">
      <c r="A6" s="39"/>
      <c r="B6" s="40"/>
      <c r="C6" s="169" t="s">
        <v>166</v>
      </c>
      <c r="D6" s="23"/>
      <c r="E6" s="23"/>
      <c r="F6" s="23"/>
      <c r="G6" s="23"/>
      <c r="H6" s="23"/>
      <c r="I6" s="23"/>
      <c r="J6" s="23"/>
      <c r="K6" s="23"/>
      <c r="L6" s="23"/>
      <c r="M6" s="23"/>
      <c r="N6" s="23"/>
      <c r="O6" s="23"/>
      <c r="P6" s="23"/>
      <c r="Q6" s="23"/>
      <c r="R6" s="23"/>
      <c r="S6" s="23"/>
      <c r="T6" s="23"/>
      <c r="U6" s="43"/>
      <c r="V6" s="43"/>
      <c r="W6" s="43"/>
      <c r="X6" s="43"/>
      <c r="Y6" s="43"/>
      <c r="Z6" s="41"/>
      <c r="AA6" s="44"/>
      <c r="AB6" s="31"/>
      <c r="AC6" s="31"/>
      <c r="AD6" s="31"/>
      <c r="AE6" s="31"/>
      <c r="AF6" s="31"/>
      <c r="AG6" s="31"/>
      <c r="AH6" s="31"/>
      <c r="AI6" s="31"/>
      <c r="AJ6" s="31"/>
      <c r="AK6" s="31"/>
      <c r="AL6" s="31"/>
      <c r="AM6" s="31"/>
      <c r="AN6" s="31"/>
      <c r="AO6" s="31"/>
      <c r="AP6" s="31"/>
      <c r="AQ6" s="31"/>
      <c r="AR6" s="31"/>
      <c r="AS6" s="31"/>
      <c r="AT6" s="24"/>
    </row>
    <row r="7" spans="1:55" ht="15" customHeight="1" thickBot="1">
      <c r="A7" s="39"/>
      <c r="B7" s="46"/>
      <c r="C7" s="908" t="s">
        <v>167</v>
      </c>
      <c r="D7" s="964"/>
      <c r="E7" s="909"/>
      <c r="F7" s="908" t="s">
        <v>70</v>
      </c>
      <c r="G7" s="909"/>
      <c r="H7" s="908" t="s">
        <v>69</v>
      </c>
      <c r="I7" s="964"/>
      <c r="J7" s="909"/>
      <c r="K7" s="908" t="s">
        <v>246</v>
      </c>
      <c r="L7" s="964"/>
      <c r="M7" s="964"/>
      <c r="N7" s="964"/>
      <c r="O7" s="909"/>
      <c r="P7" s="908" t="s">
        <v>70</v>
      </c>
      <c r="Q7" s="909"/>
      <c r="R7" s="908" t="s">
        <v>71</v>
      </c>
      <c r="S7" s="909"/>
      <c r="T7" s="914" t="s">
        <v>72</v>
      </c>
      <c r="U7" s="915"/>
      <c r="V7" s="933" t="s">
        <v>53</v>
      </c>
      <c r="W7" s="989"/>
      <c r="X7" s="989"/>
      <c r="Y7" s="990"/>
      <c r="Z7" s="47"/>
      <c r="AA7" s="1415" t="s">
        <v>177</v>
      </c>
      <c r="AB7" s="1416"/>
      <c r="AC7" s="1416"/>
      <c r="AD7" s="1416"/>
      <c r="AE7" s="1416"/>
      <c r="AF7" s="1416"/>
      <c r="AG7" s="1416"/>
      <c r="AH7" s="1416"/>
      <c r="AI7" s="1416"/>
      <c r="AJ7" s="1416"/>
      <c r="AK7" s="1416"/>
      <c r="AL7" s="1419">
        <f>SUM(R10:S71)</f>
        <v>6105</v>
      </c>
      <c r="AM7" s="1420"/>
      <c r="AN7" s="313">
        <f>SUM(T10:T71)</f>
        <v>0</v>
      </c>
      <c r="AO7" s="314">
        <f>SUM(U10:U71)</f>
        <v>0</v>
      </c>
      <c r="AP7" s="235">
        <f>AN7+AO7</f>
        <v>0</v>
      </c>
      <c r="AQ7" s="315">
        <f>SUM(W10:W71)</f>
        <v>0</v>
      </c>
      <c r="AR7" s="316">
        <f>SUM(X10:X71)</f>
        <v>0</v>
      </c>
      <c r="AS7" s="304">
        <f>AQ7+AR7</f>
        <v>0</v>
      </c>
      <c r="AT7" s="24"/>
    </row>
    <row r="8" spans="1:55" ht="15" customHeight="1" thickBot="1">
      <c r="A8" s="39"/>
      <c r="B8" s="46"/>
      <c r="C8" s="910"/>
      <c r="D8" s="965"/>
      <c r="E8" s="911"/>
      <c r="F8" s="910"/>
      <c r="G8" s="911"/>
      <c r="H8" s="910"/>
      <c r="I8" s="965"/>
      <c r="J8" s="911"/>
      <c r="K8" s="910"/>
      <c r="L8" s="965"/>
      <c r="M8" s="965"/>
      <c r="N8" s="965"/>
      <c r="O8" s="911"/>
      <c r="P8" s="910"/>
      <c r="Q8" s="911"/>
      <c r="R8" s="910"/>
      <c r="S8" s="911"/>
      <c r="T8" s="908" t="s">
        <v>51</v>
      </c>
      <c r="U8" s="1397" t="s">
        <v>52</v>
      </c>
      <c r="V8" s="934"/>
      <c r="W8" s="999" t="s">
        <v>2222</v>
      </c>
      <c r="X8" s="1000"/>
      <c r="Y8" s="1001"/>
      <c r="Z8" s="47"/>
      <c r="AA8" s="1417" t="s">
        <v>178</v>
      </c>
      <c r="AB8" s="1418"/>
      <c r="AC8" s="1418"/>
      <c r="AD8" s="1418"/>
      <c r="AE8" s="1418"/>
      <c r="AF8" s="1418"/>
      <c r="AG8" s="1418"/>
      <c r="AH8" s="1418"/>
      <c r="AI8" s="1418"/>
      <c r="AJ8" s="1418"/>
      <c r="AK8" s="1418"/>
      <c r="AL8" s="1421" t="s">
        <v>581</v>
      </c>
      <c r="AM8" s="1422"/>
      <c r="AN8" s="317">
        <f>SUM(AN15:AN24)</f>
        <v>0</v>
      </c>
      <c r="AO8" s="318">
        <f>SUM(AO15:AO24)</f>
        <v>0</v>
      </c>
      <c r="AP8" s="319">
        <f>AN8+AO8</f>
        <v>0</v>
      </c>
      <c r="AQ8" s="320">
        <f>SUM(AQ15:AQ24)</f>
        <v>0</v>
      </c>
      <c r="AR8" s="321">
        <f>SUM(AR15:AR24)</f>
        <v>0</v>
      </c>
      <c r="AS8" s="322">
        <f>AQ8+AR8</f>
        <v>0</v>
      </c>
      <c r="AT8" s="24"/>
    </row>
    <row r="9" spans="1:55" ht="15" customHeight="1">
      <c r="A9" s="39"/>
      <c r="B9" s="46"/>
      <c r="C9" s="912"/>
      <c r="D9" s="966"/>
      <c r="E9" s="913"/>
      <c r="F9" s="912"/>
      <c r="G9" s="913"/>
      <c r="H9" s="912"/>
      <c r="I9" s="966"/>
      <c r="J9" s="913"/>
      <c r="K9" s="912"/>
      <c r="L9" s="966"/>
      <c r="M9" s="966"/>
      <c r="N9" s="966"/>
      <c r="O9" s="913"/>
      <c r="P9" s="912"/>
      <c r="Q9" s="913"/>
      <c r="R9" s="912"/>
      <c r="S9" s="913"/>
      <c r="T9" s="912"/>
      <c r="U9" s="1398"/>
      <c r="V9" s="935"/>
      <c r="W9" s="406" t="s">
        <v>51</v>
      </c>
      <c r="X9" s="408" t="s">
        <v>52</v>
      </c>
      <c r="Y9" s="407" t="s">
        <v>53</v>
      </c>
      <c r="Z9" s="47"/>
      <c r="AA9" s="1413" t="s">
        <v>179</v>
      </c>
      <c r="AB9" s="1414"/>
      <c r="AC9" s="1414"/>
      <c r="AD9" s="1414"/>
      <c r="AE9" s="1414"/>
      <c r="AF9" s="1414"/>
      <c r="AG9" s="1414"/>
      <c r="AH9" s="1414"/>
      <c r="AI9" s="1414"/>
      <c r="AJ9" s="1414"/>
      <c r="AK9" s="1414"/>
      <c r="AL9" s="1414"/>
      <c r="AM9" s="1414"/>
      <c r="AN9" s="298">
        <f>SUM(AN7:AN8)</f>
        <v>0</v>
      </c>
      <c r="AO9" s="299">
        <f>SUM(AO7:AO8)</f>
        <v>0</v>
      </c>
      <c r="AP9" s="221">
        <f>AN9+AO9</f>
        <v>0</v>
      </c>
      <c r="AQ9" s="323">
        <f>SUM(AQ7:AQ8)</f>
        <v>0</v>
      </c>
      <c r="AR9" s="300">
        <f>SUM(AR7:AR8)</f>
        <v>0</v>
      </c>
      <c r="AS9" s="324">
        <f>AQ9+AR9</f>
        <v>0</v>
      </c>
      <c r="AT9" s="24"/>
    </row>
    <row r="10" spans="1:55" ht="15" customHeight="1">
      <c r="A10" s="39"/>
      <c r="B10" s="46"/>
      <c r="C10" s="941" t="s">
        <v>168</v>
      </c>
      <c r="D10" s="986"/>
      <c r="E10" s="942"/>
      <c r="F10" s="941">
        <v>301</v>
      </c>
      <c r="G10" s="942"/>
      <c r="H10" s="880" t="s">
        <v>73</v>
      </c>
      <c r="I10" s="1013"/>
      <c r="J10" s="907"/>
      <c r="K10" s="884" t="s">
        <v>73</v>
      </c>
      <c r="L10" s="891"/>
      <c r="M10" s="891"/>
      <c r="N10" s="891"/>
      <c r="O10" s="885"/>
      <c r="P10" s="940">
        <v>100</v>
      </c>
      <c r="Q10" s="940"/>
      <c r="R10" s="940">
        <v>20</v>
      </c>
      <c r="S10" s="940"/>
      <c r="T10" s="223"/>
      <c r="U10" s="301"/>
      <c r="V10" s="226">
        <f t="shared" ref="V10:V41" si="0">T10+U10</f>
        <v>0</v>
      </c>
      <c r="W10" s="223"/>
      <c r="X10" s="224"/>
      <c r="Y10" s="214">
        <f t="shared" ref="Y10:Y41" si="1">W10+X10</f>
        <v>0</v>
      </c>
      <c r="Z10" s="47"/>
      <c r="AA10" s="156"/>
      <c r="AB10" s="156"/>
      <c r="AC10" s="156"/>
      <c r="AD10" s="156"/>
      <c r="AE10" s="156"/>
      <c r="AF10" s="156"/>
      <c r="AG10" s="156"/>
      <c r="AH10" s="156"/>
      <c r="AI10" s="156"/>
      <c r="AJ10" s="156"/>
      <c r="AK10" s="156"/>
      <c r="AL10" s="156"/>
      <c r="AM10" s="156"/>
      <c r="AN10" s="48"/>
      <c r="AO10" s="48"/>
      <c r="AP10" s="48"/>
      <c r="AQ10" s="48"/>
      <c r="AR10" s="48"/>
      <c r="AS10" s="48"/>
      <c r="AT10" s="24"/>
      <c r="AW10" s="483">
        <f t="shared" ref="AW10" si="2">T10-W10</f>
        <v>0</v>
      </c>
      <c r="AX10" s="483">
        <f t="shared" ref="AX10" si="3">U10-X10</f>
        <v>0</v>
      </c>
      <c r="AY10" s="484" t="str">
        <f t="shared" ref="AY10" si="4">IF(AW10&lt;0,"×",IF(AX10&lt;0,"×","○"))</f>
        <v>○</v>
      </c>
    </row>
    <row r="11" spans="1:55" ht="15" customHeight="1">
      <c r="A11" s="39"/>
      <c r="B11" s="46"/>
      <c r="C11" s="943"/>
      <c r="D11" s="987"/>
      <c r="E11" s="944"/>
      <c r="F11" s="943"/>
      <c r="G11" s="944"/>
      <c r="H11" s="1014"/>
      <c r="I11" s="1015"/>
      <c r="J11" s="1016"/>
      <c r="K11" s="878" t="s">
        <v>169</v>
      </c>
      <c r="L11" s="1335"/>
      <c r="M11" s="1335"/>
      <c r="N11" s="1335"/>
      <c r="O11" s="921"/>
      <c r="P11" s="945">
        <v>161</v>
      </c>
      <c r="Q11" s="945"/>
      <c r="R11" s="945">
        <v>10</v>
      </c>
      <c r="S11" s="945"/>
      <c r="T11" s="195"/>
      <c r="U11" s="302"/>
      <c r="V11" s="199">
        <f t="shared" si="0"/>
        <v>0</v>
      </c>
      <c r="W11" s="195"/>
      <c r="X11" s="196"/>
      <c r="Y11" s="237">
        <f t="shared" si="1"/>
        <v>0</v>
      </c>
      <c r="Z11" s="47"/>
      <c r="AA11" s="168" t="s">
        <v>2393</v>
      </c>
      <c r="AB11" s="23"/>
      <c r="AC11" s="23"/>
      <c r="AD11" s="23"/>
      <c r="AE11" s="23"/>
      <c r="AF11" s="23"/>
      <c r="AG11" s="23"/>
      <c r="AH11" s="23"/>
      <c r="AI11" s="23"/>
      <c r="AJ11" s="23"/>
      <c r="AK11" s="23"/>
      <c r="AL11" s="23"/>
      <c r="AM11" s="23"/>
      <c r="AN11" s="23"/>
      <c r="AO11" s="23"/>
      <c r="AP11" s="23"/>
      <c r="AQ11" s="23"/>
      <c r="AR11" s="23"/>
      <c r="AS11" s="23"/>
      <c r="AT11" s="24"/>
      <c r="AW11" s="483">
        <f t="shared" ref="AW11:AW51" si="5">T11-W11</f>
        <v>0</v>
      </c>
      <c r="AX11" s="483">
        <f t="shared" ref="AX11:AX51" si="6">U11-X11</f>
        <v>0</v>
      </c>
      <c r="AY11" s="484" t="str">
        <f t="shared" ref="AY11:AY51" si="7">IF(AW11&lt;0,"×",IF(AX11&lt;0,"×","○"))</f>
        <v>○</v>
      </c>
      <c r="BA11" s="483"/>
      <c r="BB11" s="483"/>
      <c r="BC11" s="484"/>
    </row>
    <row r="12" spans="1:55" ht="15" customHeight="1">
      <c r="A12" s="39"/>
      <c r="B12" s="46"/>
      <c r="C12" s="1380"/>
      <c r="D12" s="1381"/>
      <c r="E12" s="1382"/>
      <c r="F12" s="1380"/>
      <c r="G12" s="1382"/>
      <c r="H12" s="1388"/>
      <c r="I12" s="1389"/>
      <c r="J12" s="1390"/>
      <c r="K12" s="886" t="s">
        <v>2277</v>
      </c>
      <c r="L12" s="1393"/>
      <c r="M12" s="1393"/>
      <c r="N12" s="1393"/>
      <c r="O12" s="1394"/>
      <c r="P12" s="1044">
        <v>191</v>
      </c>
      <c r="Q12" s="1379"/>
      <c r="R12" s="1044">
        <v>10</v>
      </c>
      <c r="S12" s="1379"/>
      <c r="T12" s="330"/>
      <c r="U12" s="303"/>
      <c r="V12" s="204">
        <f t="shared" si="0"/>
        <v>0</v>
      </c>
      <c r="W12" s="330"/>
      <c r="X12" s="201"/>
      <c r="Y12" s="220">
        <f t="shared" si="1"/>
        <v>0</v>
      </c>
      <c r="Z12" s="47"/>
      <c r="AA12" s="1208" t="s">
        <v>1</v>
      </c>
      <c r="AB12" s="1209"/>
      <c r="AC12" s="1209"/>
      <c r="AD12" s="1209"/>
      <c r="AE12" s="1209"/>
      <c r="AF12" s="1209"/>
      <c r="AG12" s="1209"/>
      <c r="AH12" s="1209"/>
      <c r="AI12" s="1210"/>
      <c r="AJ12" s="1348" t="s">
        <v>253</v>
      </c>
      <c r="AK12" s="1209"/>
      <c r="AL12" s="1209"/>
      <c r="AM12" s="1210"/>
      <c r="AN12" s="914" t="s">
        <v>72</v>
      </c>
      <c r="AO12" s="915"/>
      <c r="AP12" s="933" t="s">
        <v>53</v>
      </c>
      <c r="AQ12" s="989" t="s">
        <v>2226</v>
      </c>
      <c r="AR12" s="989"/>
      <c r="AS12" s="990"/>
      <c r="AT12" s="24"/>
      <c r="AW12" s="483">
        <f t="shared" si="5"/>
        <v>0</v>
      </c>
      <c r="AX12" s="483">
        <f t="shared" si="6"/>
        <v>0</v>
      </c>
      <c r="AY12" s="484" t="str">
        <f t="shared" si="7"/>
        <v>○</v>
      </c>
      <c r="BA12" s="483"/>
      <c r="BB12" s="483"/>
      <c r="BC12" s="484"/>
    </row>
    <row r="13" spans="1:55" ht="15" customHeight="1">
      <c r="A13" s="39"/>
      <c r="B13" s="46"/>
      <c r="C13" s="941" t="s">
        <v>170</v>
      </c>
      <c r="D13" s="986"/>
      <c r="E13" s="942"/>
      <c r="F13" s="941">
        <v>302</v>
      </c>
      <c r="G13" s="942"/>
      <c r="H13" s="1053" t="s">
        <v>73</v>
      </c>
      <c r="I13" s="1054"/>
      <c r="J13" s="1055"/>
      <c r="K13" s="880" t="s">
        <v>172</v>
      </c>
      <c r="L13" s="1424"/>
      <c r="M13" s="1424"/>
      <c r="N13" s="1424"/>
      <c r="O13" s="1425"/>
      <c r="P13" s="1423">
        <v>101</v>
      </c>
      <c r="Q13" s="1392"/>
      <c r="R13" s="1391">
        <v>60</v>
      </c>
      <c r="S13" s="1392"/>
      <c r="T13" s="547"/>
      <c r="U13" s="310"/>
      <c r="V13" s="304">
        <f t="shared" si="0"/>
        <v>0</v>
      </c>
      <c r="W13" s="547"/>
      <c r="X13" s="545"/>
      <c r="Y13" s="236">
        <f t="shared" si="1"/>
        <v>0</v>
      </c>
      <c r="Z13" s="47"/>
      <c r="AA13" s="1211"/>
      <c r="AB13" s="1212"/>
      <c r="AC13" s="1212"/>
      <c r="AD13" s="1212"/>
      <c r="AE13" s="1212"/>
      <c r="AF13" s="1212"/>
      <c r="AG13" s="1212"/>
      <c r="AH13" s="1212"/>
      <c r="AI13" s="1213"/>
      <c r="AJ13" s="1211"/>
      <c r="AK13" s="1212"/>
      <c r="AL13" s="1212"/>
      <c r="AM13" s="1213"/>
      <c r="AN13" s="908" t="s">
        <v>51</v>
      </c>
      <c r="AO13" s="1433" t="s">
        <v>52</v>
      </c>
      <c r="AP13" s="934"/>
      <c r="AQ13" s="999" t="s">
        <v>2222</v>
      </c>
      <c r="AR13" s="1000"/>
      <c r="AS13" s="1001"/>
      <c r="AT13" s="24"/>
      <c r="AW13" s="483">
        <f t="shared" si="5"/>
        <v>0</v>
      </c>
      <c r="AX13" s="483">
        <f t="shared" si="6"/>
        <v>0</v>
      </c>
      <c r="AY13" s="484" t="str">
        <f t="shared" si="7"/>
        <v>○</v>
      </c>
      <c r="BA13" s="483"/>
      <c r="BB13" s="483"/>
      <c r="BC13" s="484"/>
    </row>
    <row r="14" spans="1:55" ht="15" customHeight="1">
      <c r="A14" s="39"/>
      <c r="B14" s="46"/>
      <c r="C14" s="928"/>
      <c r="D14" s="929"/>
      <c r="E14" s="930"/>
      <c r="F14" s="928"/>
      <c r="G14" s="930"/>
      <c r="H14" s="955"/>
      <c r="I14" s="1046"/>
      <c r="J14" s="1047"/>
      <c r="K14" s="957" t="s">
        <v>2288</v>
      </c>
      <c r="L14" s="1395"/>
      <c r="M14" s="1395"/>
      <c r="N14" s="1395"/>
      <c r="O14" s="1396"/>
      <c r="P14" s="1039">
        <v>139</v>
      </c>
      <c r="Q14" s="1383"/>
      <c r="R14" s="1039">
        <v>360</v>
      </c>
      <c r="S14" s="1383"/>
      <c r="T14" s="200"/>
      <c r="U14" s="303"/>
      <c r="V14" s="204">
        <f t="shared" si="0"/>
        <v>0</v>
      </c>
      <c r="W14" s="200"/>
      <c r="X14" s="203"/>
      <c r="Y14" s="220">
        <f t="shared" si="1"/>
        <v>0</v>
      </c>
      <c r="Z14" s="41"/>
      <c r="AA14" s="1214"/>
      <c r="AB14" s="1215"/>
      <c r="AC14" s="1215"/>
      <c r="AD14" s="1215"/>
      <c r="AE14" s="1215"/>
      <c r="AF14" s="1215"/>
      <c r="AG14" s="1215"/>
      <c r="AH14" s="1215"/>
      <c r="AI14" s="1216"/>
      <c r="AJ14" s="1214"/>
      <c r="AK14" s="1215"/>
      <c r="AL14" s="1215"/>
      <c r="AM14" s="1216"/>
      <c r="AN14" s="912"/>
      <c r="AO14" s="1434"/>
      <c r="AP14" s="988"/>
      <c r="AQ14" s="403" t="s">
        <v>51</v>
      </c>
      <c r="AR14" s="404" t="s">
        <v>52</v>
      </c>
      <c r="AS14" s="407" t="s">
        <v>53</v>
      </c>
      <c r="AT14" s="24"/>
      <c r="AW14" s="483">
        <f t="shared" si="5"/>
        <v>0</v>
      </c>
      <c r="AX14" s="483">
        <f t="shared" si="6"/>
        <v>0</v>
      </c>
      <c r="AY14" s="484" t="str">
        <f t="shared" si="7"/>
        <v>○</v>
      </c>
      <c r="BA14" s="483"/>
      <c r="BB14" s="483"/>
      <c r="BC14" s="484"/>
    </row>
    <row r="15" spans="1:55" ht="15" customHeight="1">
      <c r="A15" s="39"/>
      <c r="B15" s="46"/>
      <c r="C15" s="941" t="s">
        <v>222</v>
      </c>
      <c r="D15" s="986"/>
      <c r="E15" s="942"/>
      <c r="F15" s="941">
        <v>303</v>
      </c>
      <c r="G15" s="942"/>
      <c r="H15" s="880" t="s">
        <v>73</v>
      </c>
      <c r="I15" s="1013"/>
      <c r="J15" s="907"/>
      <c r="K15" s="884" t="s">
        <v>1043</v>
      </c>
      <c r="L15" s="897"/>
      <c r="M15" s="897"/>
      <c r="N15" s="897"/>
      <c r="O15" s="895"/>
      <c r="P15" s="1243">
        <v>131</v>
      </c>
      <c r="Q15" s="1385"/>
      <c r="R15" s="941">
        <v>90</v>
      </c>
      <c r="S15" s="942"/>
      <c r="T15" s="223"/>
      <c r="U15" s="301"/>
      <c r="V15" s="305">
        <f t="shared" si="0"/>
        <v>0</v>
      </c>
      <c r="W15" s="223"/>
      <c r="X15" s="224"/>
      <c r="Y15" s="296">
        <f t="shared" si="1"/>
        <v>0</v>
      </c>
      <c r="Z15" s="23"/>
      <c r="AA15" s="997"/>
      <c r="AB15" s="998"/>
      <c r="AC15" s="998"/>
      <c r="AD15" s="998"/>
      <c r="AE15" s="998"/>
      <c r="AF15" s="998"/>
      <c r="AG15" s="998"/>
      <c r="AH15" s="998"/>
      <c r="AI15" s="1344"/>
      <c r="AJ15" s="1345"/>
      <c r="AK15" s="1346"/>
      <c r="AL15" s="1346"/>
      <c r="AM15" s="1347"/>
      <c r="AN15" s="426"/>
      <c r="AO15" s="427"/>
      <c r="AP15" s="263">
        <f t="shared" ref="AP15:AP24" si="8">AO15+AN15</f>
        <v>0</v>
      </c>
      <c r="AQ15" s="428"/>
      <c r="AR15" s="264"/>
      <c r="AS15" s="265">
        <f t="shared" ref="AS15:AS24" si="9">AR15+AQ15</f>
        <v>0</v>
      </c>
      <c r="AT15" s="24"/>
      <c r="AW15" s="483">
        <f t="shared" si="5"/>
        <v>0</v>
      </c>
      <c r="AX15" s="483">
        <f t="shared" si="6"/>
        <v>0</v>
      </c>
      <c r="AY15" s="484" t="str">
        <f t="shared" si="7"/>
        <v>○</v>
      </c>
      <c r="BA15" s="483">
        <f>AN15-AQ15</f>
        <v>0</v>
      </c>
      <c r="BB15" s="483">
        <f>AO15-AR15</f>
        <v>0</v>
      </c>
      <c r="BC15" s="484" t="str">
        <f t="shared" ref="BC15:BC71" si="10">IF(BA15&lt;0,"×",IF(BB15&lt;0,"×","○"))</f>
        <v>○</v>
      </c>
    </row>
    <row r="16" spans="1:55" ht="15" customHeight="1">
      <c r="A16" s="39"/>
      <c r="B16" s="46"/>
      <c r="C16" s="943"/>
      <c r="D16" s="987"/>
      <c r="E16" s="944"/>
      <c r="F16" s="943"/>
      <c r="G16" s="944"/>
      <c r="H16" s="1014"/>
      <c r="I16" s="1015"/>
      <c r="J16" s="1016"/>
      <c r="K16" s="888" t="s">
        <v>1044</v>
      </c>
      <c r="L16" s="1386"/>
      <c r="M16" s="1386"/>
      <c r="N16" s="1386"/>
      <c r="O16" s="1387"/>
      <c r="P16" s="1066">
        <v>114</v>
      </c>
      <c r="Q16" s="1384"/>
      <c r="R16" s="1006"/>
      <c r="S16" s="1007"/>
      <c r="T16" s="215"/>
      <c r="U16" s="306"/>
      <c r="V16" s="307">
        <f t="shared" si="0"/>
        <v>0</v>
      </c>
      <c r="W16" s="215"/>
      <c r="X16" s="216"/>
      <c r="Y16" s="219">
        <f t="shared" si="1"/>
        <v>0</v>
      </c>
      <c r="Z16" s="23"/>
      <c r="AA16" s="949"/>
      <c r="AB16" s="950"/>
      <c r="AC16" s="950"/>
      <c r="AD16" s="950"/>
      <c r="AE16" s="950"/>
      <c r="AF16" s="950"/>
      <c r="AG16" s="950"/>
      <c r="AH16" s="950"/>
      <c r="AI16" s="1342"/>
      <c r="AJ16" s="1200"/>
      <c r="AK16" s="1201"/>
      <c r="AL16" s="1201"/>
      <c r="AM16" s="1202"/>
      <c r="AN16" s="429"/>
      <c r="AO16" s="430"/>
      <c r="AP16" s="246">
        <f t="shared" si="8"/>
        <v>0</v>
      </c>
      <c r="AQ16" s="332"/>
      <c r="AR16" s="218"/>
      <c r="AS16" s="247">
        <f t="shared" si="9"/>
        <v>0</v>
      </c>
      <c r="AT16" s="24"/>
      <c r="AW16" s="483">
        <f t="shared" si="5"/>
        <v>0</v>
      </c>
      <c r="AX16" s="483">
        <f t="shared" si="6"/>
        <v>0</v>
      </c>
      <c r="AY16" s="484" t="str">
        <f t="shared" si="7"/>
        <v>○</v>
      </c>
      <c r="BA16" s="483">
        <f t="shared" ref="BA16:BA71" si="11">AN16-AQ16</f>
        <v>0</v>
      </c>
      <c r="BB16" s="483">
        <f t="shared" ref="BB16:BB71" si="12">AO16-AR16</f>
        <v>0</v>
      </c>
      <c r="BC16" s="484" t="str">
        <f t="shared" si="10"/>
        <v>○</v>
      </c>
    </row>
    <row r="17" spans="1:55" ht="15" customHeight="1">
      <c r="A17" s="39"/>
      <c r="B17" s="46"/>
      <c r="C17" s="943"/>
      <c r="D17" s="987"/>
      <c r="E17" s="944"/>
      <c r="F17" s="943"/>
      <c r="G17" s="944"/>
      <c r="H17" s="1014"/>
      <c r="I17" s="1015"/>
      <c r="J17" s="1016"/>
      <c r="K17" s="888" t="s">
        <v>1046</v>
      </c>
      <c r="L17" s="1386"/>
      <c r="M17" s="1386"/>
      <c r="N17" s="1386"/>
      <c r="O17" s="1387"/>
      <c r="P17" s="1066">
        <v>137</v>
      </c>
      <c r="Q17" s="1384"/>
      <c r="R17" s="1333">
        <v>200</v>
      </c>
      <c r="S17" s="1334"/>
      <c r="T17" s="215"/>
      <c r="U17" s="306"/>
      <c r="V17" s="307">
        <f t="shared" si="0"/>
        <v>0</v>
      </c>
      <c r="W17" s="215"/>
      <c r="X17" s="216"/>
      <c r="Y17" s="219">
        <f t="shared" si="1"/>
        <v>0</v>
      </c>
      <c r="Z17" s="47"/>
      <c r="AA17" s="949"/>
      <c r="AB17" s="950"/>
      <c r="AC17" s="950"/>
      <c r="AD17" s="950"/>
      <c r="AE17" s="950"/>
      <c r="AF17" s="950"/>
      <c r="AG17" s="950"/>
      <c r="AH17" s="950"/>
      <c r="AI17" s="1342"/>
      <c r="AJ17" s="1200"/>
      <c r="AK17" s="1201"/>
      <c r="AL17" s="1201"/>
      <c r="AM17" s="1202"/>
      <c r="AN17" s="429"/>
      <c r="AO17" s="430"/>
      <c r="AP17" s="246">
        <f t="shared" si="8"/>
        <v>0</v>
      </c>
      <c r="AQ17" s="332"/>
      <c r="AR17" s="218"/>
      <c r="AS17" s="247">
        <f t="shared" si="9"/>
        <v>0</v>
      </c>
      <c r="AT17" s="24"/>
      <c r="AW17" s="483">
        <f t="shared" si="5"/>
        <v>0</v>
      </c>
      <c r="AX17" s="483">
        <f t="shared" si="6"/>
        <v>0</v>
      </c>
      <c r="AY17" s="484" t="str">
        <f t="shared" si="7"/>
        <v>○</v>
      </c>
      <c r="BA17" s="483">
        <f t="shared" si="11"/>
        <v>0</v>
      </c>
      <c r="BB17" s="483">
        <f t="shared" si="12"/>
        <v>0</v>
      </c>
      <c r="BC17" s="484" t="str">
        <f t="shared" si="10"/>
        <v>○</v>
      </c>
    </row>
    <row r="18" spans="1:55" ht="15" customHeight="1">
      <c r="A18" s="39"/>
      <c r="B18" s="46"/>
      <c r="C18" s="943"/>
      <c r="D18" s="987"/>
      <c r="E18" s="944"/>
      <c r="F18" s="943"/>
      <c r="G18" s="944"/>
      <c r="H18" s="1014"/>
      <c r="I18" s="1015"/>
      <c r="J18" s="1016"/>
      <c r="K18" s="888" t="s">
        <v>1048</v>
      </c>
      <c r="L18" s="967"/>
      <c r="M18" s="967"/>
      <c r="N18" s="967"/>
      <c r="O18" s="889"/>
      <c r="P18" s="1066">
        <v>134</v>
      </c>
      <c r="Q18" s="1068"/>
      <c r="R18" s="1066">
        <v>100</v>
      </c>
      <c r="S18" s="1068"/>
      <c r="T18" s="215"/>
      <c r="U18" s="306"/>
      <c r="V18" s="307">
        <f t="shared" si="0"/>
        <v>0</v>
      </c>
      <c r="W18" s="215"/>
      <c r="X18" s="216"/>
      <c r="Y18" s="219">
        <f t="shared" si="1"/>
        <v>0</v>
      </c>
      <c r="Z18" s="41"/>
      <c r="AA18" s="949"/>
      <c r="AB18" s="950"/>
      <c r="AC18" s="950"/>
      <c r="AD18" s="950"/>
      <c r="AE18" s="950"/>
      <c r="AF18" s="950"/>
      <c r="AG18" s="950"/>
      <c r="AH18" s="950"/>
      <c r="AI18" s="1342"/>
      <c r="AJ18" s="1200"/>
      <c r="AK18" s="1201"/>
      <c r="AL18" s="1201"/>
      <c r="AM18" s="1202"/>
      <c r="AN18" s="429"/>
      <c r="AO18" s="430"/>
      <c r="AP18" s="246">
        <f t="shared" si="8"/>
        <v>0</v>
      </c>
      <c r="AQ18" s="332"/>
      <c r="AR18" s="218"/>
      <c r="AS18" s="247">
        <f t="shared" si="9"/>
        <v>0</v>
      </c>
      <c r="AT18" s="24"/>
      <c r="AW18" s="483">
        <f t="shared" si="5"/>
        <v>0</v>
      </c>
      <c r="AX18" s="483">
        <f t="shared" si="6"/>
        <v>0</v>
      </c>
      <c r="AY18" s="484" t="str">
        <f t="shared" si="7"/>
        <v>○</v>
      </c>
      <c r="BA18" s="483">
        <f t="shared" si="11"/>
        <v>0</v>
      </c>
      <c r="BB18" s="483">
        <f t="shared" si="12"/>
        <v>0</v>
      </c>
      <c r="BC18" s="484" t="str">
        <f t="shared" si="10"/>
        <v>○</v>
      </c>
    </row>
    <row r="19" spans="1:55" ht="15" customHeight="1">
      <c r="A19" s="39"/>
      <c r="B19" s="46"/>
      <c r="C19" s="943"/>
      <c r="D19" s="987"/>
      <c r="E19" s="944"/>
      <c r="F19" s="943"/>
      <c r="G19" s="944"/>
      <c r="H19" s="1014"/>
      <c r="I19" s="1015"/>
      <c r="J19" s="1016"/>
      <c r="K19" s="888" t="s">
        <v>1049</v>
      </c>
      <c r="L19" s="1386"/>
      <c r="M19" s="1386"/>
      <c r="N19" s="1386"/>
      <c r="O19" s="1387"/>
      <c r="P19" s="1066">
        <v>135</v>
      </c>
      <c r="Q19" s="1384"/>
      <c r="R19" s="1066">
        <v>60</v>
      </c>
      <c r="S19" s="1384"/>
      <c r="T19" s="215"/>
      <c r="U19" s="306"/>
      <c r="V19" s="199">
        <f t="shared" si="0"/>
        <v>0</v>
      </c>
      <c r="W19" s="215"/>
      <c r="X19" s="216"/>
      <c r="Y19" s="237">
        <f t="shared" si="1"/>
        <v>0</v>
      </c>
      <c r="Z19" s="41"/>
      <c r="AA19" s="949"/>
      <c r="AB19" s="950"/>
      <c r="AC19" s="950"/>
      <c r="AD19" s="950"/>
      <c r="AE19" s="950"/>
      <c r="AF19" s="950"/>
      <c r="AG19" s="950"/>
      <c r="AH19" s="950"/>
      <c r="AI19" s="1342"/>
      <c r="AJ19" s="1200"/>
      <c r="AK19" s="1201"/>
      <c r="AL19" s="1201"/>
      <c r="AM19" s="1202"/>
      <c r="AN19" s="429"/>
      <c r="AO19" s="430"/>
      <c r="AP19" s="246">
        <f t="shared" si="8"/>
        <v>0</v>
      </c>
      <c r="AQ19" s="332"/>
      <c r="AR19" s="218"/>
      <c r="AS19" s="247">
        <f t="shared" si="9"/>
        <v>0</v>
      </c>
      <c r="AT19" s="24"/>
      <c r="AW19" s="483">
        <f t="shared" si="5"/>
        <v>0</v>
      </c>
      <c r="AX19" s="483">
        <f t="shared" si="6"/>
        <v>0</v>
      </c>
      <c r="AY19" s="484" t="str">
        <f t="shared" si="7"/>
        <v>○</v>
      </c>
      <c r="BA19" s="483">
        <f t="shared" si="11"/>
        <v>0</v>
      </c>
      <c r="BB19" s="483">
        <f t="shared" si="12"/>
        <v>0</v>
      </c>
      <c r="BC19" s="484" t="str">
        <f t="shared" si="10"/>
        <v>○</v>
      </c>
    </row>
    <row r="20" spans="1:55" ht="15" customHeight="1">
      <c r="A20" s="39"/>
      <c r="B20" s="46"/>
      <c r="C20" s="928"/>
      <c r="D20" s="929"/>
      <c r="E20" s="930"/>
      <c r="F20" s="928"/>
      <c r="G20" s="930"/>
      <c r="H20" s="893"/>
      <c r="I20" s="896"/>
      <c r="J20" s="894"/>
      <c r="K20" s="886" t="s">
        <v>1051</v>
      </c>
      <c r="L20" s="1393"/>
      <c r="M20" s="1393"/>
      <c r="N20" s="1393"/>
      <c r="O20" s="1394"/>
      <c r="P20" s="1044">
        <v>136</v>
      </c>
      <c r="Q20" s="1379"/>
      <c r="R20" s="1044">
        <v>130</v>
      </c>
      <c r="S20" s="1379"/>
      <c r="T20" s="200"/>
      <c r="U20" s="303"/>
      <c r="V20" s="204">
        <f t="shared" si="0"/>
        <v>0</v>
      </c>
      <c r="W20" s="200"/>
      <c r="X20" s="201"/>
      <c r="Y20" s="220">
        <f t="shared" si="1"/>
        <v>0</v>
      </c>
      <c r="Z20" s="41"/>
      <c r="AA20" s="949"/>
      <c r="AB20" s="950"/>
      <c r="AC20" s="950"/>
      <c r="AD20" s="950"/>
      <c r="AE20" s="950"/>
      <c r="AF20" s="950"/>
      <c r="AG20" s="950"/>
      <c r="AH20" s="950"/>
      <c r="AI20" s="1342"/>
      <c r="AJ20" s="1200"/>
      <c r="AK20" s="1201"/>
      <c r="AL20" s="1201"/>
      <c r="AM20" s="1202"/>
      <c r="AN20" s="429"/>
      <c r="AO20" s="430"/>
      <c r="AP20" s="246">
        <f t="shared" si="8"/>
        <v>0</v>
      </c>
      <c r="AQ20" s="332"/>
      <c r="AR20" s="218"/>
      <c r="AS20" s="247">
        <f t="shared" si="9"/>
        <v>0</v>
      </c>
      <c r="AT20" s="24"/>
      <c r="AW20" s="483">
        <f t="shared" si="5"/>
        <v>0</v>
      </c>
      <c r="AX20" s="483">
        <f t="shared" si="6"/>
        <v>0</v>
      </c>
      <c r="AY20" s="484" t="str">
        <f t="shared" si="7"/>
        <v>○</v>
      </c>
      <c r="BA20" s="483">
        <f t="shared" si="11"/>
        <v>0</v>
      </c>
      <c r="BB20" s="483">
        <f t="shared" si="12"/>
        <v>0</v>
      </c>
      <c r="BC20" s="484" t="str">
        <f t="shared" si="10"/>
        <v>○</v>
      </c>
    </row>
    <row r="21" spans="1:55" ht="15" customHeight="1">
      <c r="A21" s="39"/>
      <c r="B21" s="46"/>
      <c r="C21" s="977" t="s">
        <v>223</v>
      </c>
      <c r="D21" s="978"/>
      <c r="E21" s="979"/>
      <c r="F21" s="880">
        <v>304</v>
      </c>
      <c r="G21" s="907"/>
      <c r="H21" s="880" t="s">
        <v>73</v>
      </c>
      <c r="I21" s="1013"/>
      <c r="J21" s="907"/>
      <c r="K21" s="884" t="s">
        <v>172</v>
      </c>
      <c r="L21" s="897"/>
      <c r="M21" s="897"/>
      <c r="N21" s="897"/>
      <c r="O21" s="895"/>
      <c r="P21" s="1243">
        <v>101</v>
      </c>
      <c r="Q21" s="1385"/>
      <c r="R21" s="1243">
        <v>240</v>
      </c>
      <c r="S21" s="1385"/>
      <c r="T21" s="328"/>
      <c r="U21" s="301"/>
      <c r="V21" s="305">
        <f t="shared" si="0"/>
        <v>0</v>
      </c>
      <c r="W21" s="223"/>
      <c r="X21" s="224"/>
      <c r="Y21" s="296">
        <f t="shared" si="1"/>
        <v>0</v>
      </c>
      <c r="Z21" s="41"/>
      <c r="AA21" s="949"/>
      <c r="AB21" s="950"/>
      <c r="AC21" s="950"/>
      <c r="AD21" s="950"/>
      <c r="AE21" s="950"/>
      <c r="AF21" s="950"/>
      <c r="AG21" s="950"/>
      <c r="AH21" s="950"/>
      <c r="AI21" s="1342"/>
      <c r="AJ21" s="1200"/>
      <c r="AK21" s="1201"/>
      <c r="AL21" s="1201"/>
      <c r="AM21" s="1202"/>
      <c r="AN21" s="429"/>
      <c r="AO21" s="430"/>
      <c r="AP21" s="246">
        <f t="shared" si="8"/>
        <v>0</v>
      </c>
      <c r="AQ21" s="332"/>
      <c r="AR21" s="218"/>
      <c r="AS21" s="247">
        <f t="shared" si="9"/>
        <v>0</v>
      </c>
      <c r="AT21" s="24"/>
      <c r="AW21" s="483">
        <f t="shared" si="5"/>
        <v>0</v>
      </c>
      <c r="AX21" s="483">
        <f t="shared" si="6"/>
        <v>0</v>
      </c>
      <c r="AY21" s="484" t="str">
        <f t="shared" si="7"/>
        <v>○</v>
      </c>
      <c r="BA21" s="483">
        <f t="shared" si="11"/>
        <v>0</v>
      </c>
      <c r="BB21" s="483">
        <f t="shared" si="12"/>
        <v>0</v>
      </c>
      <c r="BC21" s="484" t="str">
        <f t="shared" si="10"/>
        <v>○</v>
      </c>
    </row>
    <row r="22" spans="1:55" ht="15" customHeight="1">
      <c r="A22" s="39"/>
      <c r="B22" s="46"/>
      <c r="C22" s="980"/>
      <c r="D22" s="981"/>
      <c r="E22" s="982"/>
      <c r="F22" s="1014"/>
      <c r="G22" s="1016"/>
      <c r="H22" s="1014"/>
      <c r="I22" s="1015"/>
      <c r="J22" s="1016"/>
      <c r="K22" s="888" t="s">
        <v>576</v>
      </c>
      <c r="L22" s="1386"/>
      <c r="M22" s="1386"/>
      <c r="N22" s="1386"/>
      <c r="O22" s="1387"/>
      <c r="P22" s="1066">
        <v>102</v>
      </c>
      <c r="Q22" s="1384"/>
      <c r="R22" s="1066">
        <v>70</v>
      </c>
      <c r="S22" s="1384"/>
      <c r="T22" s="542"/>
      <c r="U22" s="306"/>
      <c r="V22" s="307">
        <f t="shared" si="0"/>
        <v>0</v>
      </c>
      <c r="W22" s="332"/>
      <c r="X22" s="216"/>
      <c r="Y22" s="219">
        <f t="shared" si="1"/>
        <v>0</v>
      </c>
      <c r="Z22" s="41"/>
      <c r="AA22" s="949"/>
      <c r="AB22" s="950"/>
      <c r="AC22" s="950"/>
      <c r="AD22" s="950"/>
      <c r="AE22" s="950"/>
      <c r="AF22" s="950"/>
      <c r="AG22" s="950"/>
      <c r="AH22" s="950"/>
      <c r="AI22" s="1342"/>
      <c r="AJ22" s="1200"/>
      <c r="AK22" s="1201"/>
      <c r="AL22" s="1201"/>
      <c r="AM22" s="1202"/>
      <c r="AN22" s="429"/>
      <c r="AO22" s="430"/>
      <c r="AP22" s="246">
        <f t="shared" si="8"/>
        <v>0</v>
      </c>
      <c r="AQ22" s="332"/>
      <c r="AR22" s="218"/>
      <c r="AS22" s="247">
        <f t="shared" si="9"/>
        <v>0</v>
      </c>
      <c r="AT22" s="24"/>
      <c r="AW22" s="483">
        <f t="shared" si="5"/>
        <v>0</v>
      </c>
      <c r="AX22" s="483">
        <f t="shared" si="6"/>
        <v>0</v>
      </c>
      <c r="AY22" s="484" t="str">
        <f t="shared" si="7"/>
        <v>○</v>
      </c>
      <c r="BA22" s="483">
        <f t="shared" si="11"/>
        <v>0</v>
      </c>
      <c r="BB22" s="483">
        <f t="shared" si="12"/>
        <v>0</v>
      </c>
      <c r="BC22" s="484" t="str">
        <f t="shared" si="10"/>
        <v>○</v>
      </c>
    </row>
    <row r="23" spans="1:55" ht="15" customHeight="1">
      <c r="A23" s="39"/>
      <c r="B23" s="46"/>
      <c r="C23" s="980"/>
      <c r="D23" s="981"/>
      <c r="E23" s="982"/>
      <c r="F23" s="1014"/>
      <c r="G23" s="1016"/>
      <c r="H23" s="1014"/>
      <c r="I23" s="1015"/>
      <c r="J23" s="1016"/>
      <c r="K23" s="888" t="s">
        <v>224</v>
      </c>
      <c r="L23" s="1386"/>
      <c r="M23" s="1386"/>
      <c r="N23" s="1386"/>
      <c r="O23" s="1387"/>
      <c r="P23" s="1066">
        <v>103</v>
      </c>
      <c r="Q23" s="1384"/>
      <c r="R23" s="1066">
        <v>210</v>
      </c>
      <c r="S23" s="1384"/>
      <c r="T23" s="215"/>
      <c r="U23" s="306"/>
      <c r="V23" s="308">
        <f t="shared" si="0"/>
        <v>0</v>
      </c>
      <c r="W23" s="215"/>
      <c r="X23" s="216"/>
      <c r="Y23" s="286">
        <f t="shared" si="1"/>
        <v>0</v>
      </c>
      <c r="Z23" s="41"/>
      <c r="AA23" s="949"/>
      <c r="AB23" s="950"/>
      <c r="AC23" s="950"/>
      <c r="AD23" s="950"/>
      <c r="AE23" s="950"/>
      <c r="AF23" s="950"/>
      <c r="AG23" s="950"/>
      <c r="AH23" s="950"/>
      <c r="AI23" s="1342"/>
      <c r="AJ23" s="1200"/>
      <c r="AK23" s="1201"/>
      <c r="AL23" s="1201"/>
      <c r="AM23" s="1202"/>
      <c r="AN23" s="429"/>
      <c r="AO23" s="430"/>
      <c r="AP23" s="246">
        <f t="shared" si="8"/>
        <v>0</v>
      </c>
      <c r="AQ23" s="332"/>
      <c r="AR23" s="218"/>
      <c r="AS23" s="247">
        <f t="shared" si="9"/>
        <v>0</v>
      </c>
      <c r="AT23" s="24"/>
      <c r="AW23" s="483">
        <f t="shared" si="5"/>
        <v>0</v>
      </c>
      <c r="AX23" s="483">
        <f t="shared" si="6"/>
        <v>0</v>
      </c>
      <c r="AY23" s="484" t="str">
        <f t="shared" si="7"/>
        <v>○</v>
      </c>
      <c r="BA23" s="483">
        <f t="shared" si="11"/>
        <v>0</v>
      </c>
      <c r="BB23" s="483">
        <f t="shared" si="12"/>
        <v>0</v>
      </c>
      <c r="BC23" s="484" t="str">
        <f t="shared" si="10"/>
        <v>○</v>
      </c>
    </row>
    <row r="24" spans="1:55" ht="15" customHeight="1">
      <c r="A24" s="39"/>
      <c r="B24" s="46"/>
      <c r="C24" s="980"/>
      <c r="D24" s="981"/>
      <c r="E24" s="982"/>
      <c r="F24" s="1014"/>
      <c r="G24" s="1016"/>
      <c r="H24" s="1014"/>
      <c r="I24" s="1015"/>
      <c r="J24" s="1016"/>
      <c r="K24" s="878" t="s">
        <v>247</v>
      </c>
      <c r="L24" s="1095"/>
      <c r="M24" s="1095"/>
      <c r="N24" s="1095"/>
      <c r="O24" s="879"/>
      <c r="P24" s="1333">
        <v>105</v>
      </c>
      <c r="Q24" s="1406"/>
      <c r="R24" s="1333">
        <v>160</v>
      </c>
      <c r="S24" s="1405"/>
      <c r="T24" s="541"/>
      <c r="U24" s="309"/>
      <c r="V24" s="308">
        <f t="shared" si="0"/>
        <v>0</v>
      </c>
      <c r="W24" s="541"/>
      <c r="X24" s="538"/>
      <c r="Y24" s="286">
        <f t="shared" si="1"/>
        <v>0</v>
      </c>
      <c r="Z24" s="41"/>
      <c r="AA24" s="951"/>
      <c r="AB24" s="952"/>
      <c r="AC24" s="952"/>
      <c r="AD24" s="952"/>
      <c r="AE24" s="952"/>
      <c r="AF24" s="952"/>
      <c r="AG24" s="952"/>
      <c r="AH24" s="952"/>
      <c r="AI24" s="1343"/>
      <c r="AJ24" s="1272"/>
      <c r="AK24" s="1273"/>
      <c r="AL24" s="1273"/>
      <c r="AM24" s="1274"/>
      <c r="AN24" s="431"/>
      <c r="AO24" s="432"/>
      <c r="AP24" s="259">
        <f t="shared" si="8"/>
        <v>0</v>
      </c>
      <c r="AQ24" s="330"/>
      <c r="AR24" s="203"/>
      <c r="AS24" s="260">
        <f t="shared" si="9"/>
        <v>0</v>
      </c>
      <c r="AT24" s="24"/>
      <c r="AW24" s="483">
        <f t="shared" si="5"/>
        <v>0</v>
      </c>
      <c r="AX24" s="483">
        <f t="shared" si="6"/>
        <v>0</v>
      </c>
      <c r="AY24" s="484" t="str">
        <f t="shared" si="7"/>
        <v>○</v>
      </c>
      <c r="BA24" s="483">
        <f t="shared" si="11"/>
        <v>0</v>
      </c>
      <c r="BB24" s="483">
        <f t="shared" si="12"/>
        <v>0</v>
      </c>
      <c r="BC24" s="484" t="str">
        <f t="shared" si="10"/>
        <v>○</v>
      </c>
    </row>
    <row r="25" spans="1:55" ht="15" customHeight="1">
      <c r="A25" s="39"/>
      <c r="B25" s="46"/>
      <c r="C25" s="980"/>
      <c r="D25" s="981"/>
      <c r="E25" s="982"/>
      <c r="F25" s="1014"/>
      <c r="G25" s="1016"/>
      <c r="H25" s="1014"/>
      <c r="I25" s="1015"/>
      <c r="J25" s="1016"/>
      <c r="K25" s="888" t="s">
        <v>971</v>
      </c>
      <c r="L25" s="1386"/>
      <c r="M25" s="1386"/>
      <c r="N25" s="1386"/>
      <c r="O25" s="1387"/>
      <c r="P25" s="1066">
        <v>140</v>
      </c>
      <c r="Q25" s="1384"/>
      <c r="R25" s="1066">
        <v>90</v>
      </c>
      <c r="S25" s="1384"/>
      <c r="T25" s="541"/>
      <c r="U25" s="309"/>
      <c r="V25" s="307">
        <f t="shared" si="0"/>
        <v>0</v>
      </c>
      <c r="W25" s="541"/>
      <c r="X25" s="538"/>
      <c r="Y25" s="219">
        <f t="shared" si="1"/>
        <v>0</v>
      </c>
      <c r="Z25" s="47"/>
      <c r="AA25" s="192"/>
      <c r="AB25" s="154"/>
      <c r="AC25" s="154"/>
      <c r="AD25" s="154"/>
      <c r="AE25" s="154"/>
      <c r="AF25" s="154"/>
      <c r="AG25" s="154"/>
      <c r="AH25" s="154"/>
      <c r="AI25" s="154"/>
      <c r="AJ25" s="154"/>
      <c r="AK25" s="154"/>
      <c r="AL25" s="154"/>
      <c r="AM25" s="154"/>
      <c r="AN25" s="154"/>
      <c r="AO25" s="154"/>
      <c r="AP25" s="154"/>
      <c r="AQ25" s="193"/>
      <c r="AR25" s="193"/>
      <c r="AS25" s="193"/>
      <c r="AT25" s="24"/>
      <c r="AW25" s="483">
        <f t="shared" si="5"/>
        <v>0</v>
      </c>
      <c r="AX25" s="483">
        <f t="shared" si="6"/>
        <v>0</v>
      </c>
      <c r="AY25" s="484" t="str">
        <f t="shared" si="7"/>
        <v>○</v>
      </c>
      <c r="BA25" s="483"/>
      <c r="BB25" s="483"/>
      <c r="BC25" s="484"/>
    </row>
    <row r="26" spans="1:55" ht="15" customHeight="1">
      <c r="A26" s="39"/>
      <c r="B26" s="46"/>
      <c r="C26" s="980"/>
      <c r="D26" s="981"/>
      <c r="E26" s="982"/>
      <c r="F26" s="1014"/>
      <c r="G26" s="1016"/>
      <c r="H26" s="1014"/>
      <c r="I26" s="1015"/>
      <c r="J26" s="1016"/>
      <c r="K26" s="888" t="s">
        <v>2437</v>
      </c>
      <c r="L26" s="1386"/>
      <c r="M26" s="1386"/>
      <c r="N26" s="1386"/>
      <c r="O26" s="1387"/>
      <c r="P26" s="1066">
        <v>924</v>
      </c>
      <c r="Q26" s="1384"/>
      <c r="R26" s="1066">
        <v>70</v>
      </c>
      <c r="S26" s="1384"/>
      <c r="T26" s="215"/>
      <c r="U26" s="306"/>
      <c r="V26" s="308">
        <f t="shared" si="0"/>
        <v>0</v>
      </c>
      <c r="W26" s="215"/>
      <c r="X26" s="216"/>
      <c r="Y26" s="540">
        <f t="shared" si="1"/>
        <v>0</v>
      </c>
      <c r="Z26" s="41"/>
      <c r="AA26" s="961" t="s">
        <v>57</v>
      </c>
      <c r="AB26" s="908" t="s">
        <v>68</v>
      </c>
      <c r="AC26" s="964"/>
      <c r="AD26" s="909"/>
      <c r="AE26" s="908" t="s">
        <v>70</v>
      </c>
      <c r="AF26" s="909"/>
      <c r="AG26" s="908" t="s">
        <v>69</v>
      </c>
      <c r="AH26" s="964"/>
      <c r="AI26" s="909"/>
      <c r="AJ26" s="908" t="s">
        <v>70</v>
      </c>
      <c r="AK26" s="909"/>
      <c r="AL26" s="908" t="s">
        <v>71</v>
      </c>
      <c r="AM26" s="909"/>
      <c r="AN26" s="914" t="s">
        <v>72</v>
      </c>
      <c r="AO26" s="915"/>
      <c r="AP26" s="933" t="s">
        <v>53</v>
      </c>
      <c r="AQ26" s="989"/>
      <c r="AR26" s="989"/>
      <c r="AS26" s="990"/>
      <c r="AT26" s="24"/>
      <c r="AW26" s="483">
        <f t="shared" si="5"/>
        <v>0</v>
      </c>
      <c r="AX26" s="483">
        <f t="shared" si="6"/>
        <v>0</v>
      </c>
      <c r="AY26" s="484" t="str">
        <f t="shared" si="7"/>
        <v>○</v>
      </c>
      <c r="BA26" s="483"/>
      <c r="BB26" s="483"/>
      <c r="BC26" s="484"/>
    </row>
    <row r="27" spans="1:55" ht="15" customHeight="1">
      <c r="A27" s="39"/>
      <c r="B27" s="46"/>
      <c r="C27" s="983"/>
      <c r="D27" s="984"/>
      <c r="E27" s="985"/>
      <c r="F27" s="893"/>
      <c r="G27" s="894"/>
      <c r="H27" s="893"/>
      <c r="I27" s="896"/>
      <c r="J27" s="894"/>
      <c r="K27" s="886" t="s">
        <v>2484</v>
      </c>
      <c r="L27" s="890"/>
      <c r="M27" s="890"/>
      <c r="N27" s="890"/>
      <c r="O27" s="887"/>
      <c r="P27" s="1044">
        <v>192</v>
      </c>
      <c r="Q27" s="1045"/>
      <c r="R27" s="1044">
        <v>160</v>
      </c>
      <c r="S27" s="1045"/>
      <c r="T27" s="542"/>
      <c r="U27" s="379"/>
      <c r="V27" s="308">
        <f t="shared" si="0"/>
        <v>0</v>
      </c>
      <c r="W27" s="542"/>
      <c r="X27" s="539"/>
      <c r="Y27" s="540">
        <f t="shared" si="1"/>
        <v>0</v>
      </c>
      <c r="Z27" s="41"/>
      <c r="AA27" s="962"/>
      <c r="AB27" s="910"/>
      <c r="AC27" s="965"/>
      <c r="AD27" s="911"/>
      <c r="AE27" s="910"/>
      <c r="AF27" s="911"/>
      <c r="AG27" s="910"/>
      <c r="AH27" s="965"/>
      <c r="AI27" s="911"/>
      <c r="AJ27" s="910"/>
      <c r="AK27" s="911"/>
      <c r="AL27" s="910"/>
      <c r="AM27" s="911"/>
      <c r="AN27" s="628"/>
      <c r="AO27" s="648"/>
      <c r="AP27" s="1435"/>
      <c r="AQ27" s="626"/>
      <c r="AR27" s="626"/>
      <c r="AS27" s="627"/>
      <c r="AT27" s="24"/>
      <c r="AW27" s="483">
        <f t="shared" ref="AW27" si="13">T27-W27</f>
        <v>0</v>
      </c>
      <c r="AX27" s="483">
        <f t="shared" ref="AX27" si="14">U27-X27</f>
        <v>0</v>
      </c>
      <c r="AY27" s="484" t="str">
        <f t="shared" ref="AY27" si="15">IF(AW27&lt;0,"×",IF(AX27&lt;0,"×","○"))</f>
        <v>○</v>
      </c>
      <c r="BA27" s="483"/>
      <c r="BB27" s="483"/>
      <c r="BC27" s="484"/>
    </row>
    <row r="28" spans="1:55" ht="15" customHeight="1">
      <c r="A28" s="39"/>
      <c r="B28" s="46"/>
      <c r="C28" s="1318" t="s">
        <v>942</v>
      </c>
      <c r="D28" s="1319"/>
      <c r="E28" s="1320"/>
      <c r="F28" s="880">
        <v>305</v>
      </c>
      <c r="G28" s="907"/>
      <c r="H28" s="880" t="s">
        <v>73</v>
      </c>
      <c r="I28" s="1013"/>
      <c r="J28" s="907"/>
      <c r="K28" s="884" t="s">
        <v>574</v>
      </c>
      <c r="L28" s="897"/>
      <c r="M28" s="897"/>
      <c r="N28" s="897"/>
      <c r="O28" s="895"/>
      <c r="P28" s="1243">
        <v>162</v>
      </c>
      <c r="Q28" s="1385"/>
      <c r="R28" s="1243">
        <v>48</v>
      </c>
      <c r="S28" s="1385"/>
      <c r="T28" s="223"/>
      <c r="U28" s="301"/>
      <c r="V28" s="212">
        <f t="shared" si="0"/>
        <v>0</v>
      </c>
      <c r="W28" s="223"/>
      <c r="X28" s="224"/>
      <c r="Y28" s="214">
        <f t="shared" si="1"/>
        <v>0</v>
      </c>
      <c r="Z28" s="47"/>
      <c r="AA28" s="962"/>
      <c r="AB28" s="910"/>
      <c r="AC28" s="965"/>
      <c r="AD28" s="911"/>
      <c r="AE28" s="910"/>
      <c r="AF28" s="911"/>
      <c r="AG28" s="910"/>
      <c r="AH28" s="965"/>
      <c r="AI28" s="911"/>
      <c r="AJ28" s="910"/>
      <c r="AK28" s="911"/>
      <c r="AL28" s="910"/>
      <c r="AM28" s="911"/>
      <c r="AN28" s="908" t="s">
        <v>51</v>
      </c>
      <c r="AO28" s="1433" t="s">
        <v>52</v>
      </c>
      <c r="AP28" s="1435"/>
      <c r="AQ28" s="999" t="s">
        <v>2222</v>
      </c>
      <c r="AR28" s="1000"/>
      <c r="AS28" s="1001"/>
      <c r="AT28" s="24"/>
      <c r="AW28" s="483">
        <f t="shared" si="5"/>
        <v>0</v>
      </c>
      <c r="AX28" s="483">
        <f t="shared" si="6"/>
        <v>0</v>
      </c>
      <c r="AY28" s="484" t="str">
        <f t="shared" si="7"/>
        <v>○</v>
      </c>
      <c r="BA28" s="483"/>
      <c r="BB28" s="483"/>
      <c r="BC28" s="484"/>
    </row>
    <row r="29" spans="1:55" ht="15" customHeight="1">
      <c r="A29" s="39"/>
      <c r="B29" s="46"/>
      <c r="C29" s="1321"/>
      <c r="D29" s="1322"/>
      <c r="E29" s="1323"/>
      <c r="F29" s="1014"/>
      <c r="G29" s="1016"/>
      <c r="H29" s="1014"/>
      <c r="I29" s="1015"/>
      <c r="J29" s="1016"/>
      <c r="K29" s="888" t="s">
        <v>575</v>
      </c>
      <c r="L29" s="967"/>
      <c r="M29" s="967"/>
      <c r="N29" s="967"/>
      <c r="O29" s="889"/>
      <c r="P29" s="888">
        <v>170</v>
      </c>
      <c r="Q29" s="889"/>
      <c r="R29" s="888">
        <v>84</v>
      </c>
      <c r="S29" s="889"/>
      <c r="T29" s="215"/>
      <c r="U29" s="306"/>
      <c r="V29" s="307">
        <f t="shared" si="0"/>
        <v>0</v>
      </c>
      <c r="W29" s="215"/>
      <c r="X29" s="216"/>
      <c r="Y29" s="219">
        <f t="shared" si="1"/>
        <v>0</v>
      </c>
      <c r="Z29" s="47"/>
      <c r="AA29" s="963"/>
      <c r="AB29" s="912"/>
      <c r="AC29" s="966"/>
      <c r="AD29" s="913"/>
      <c r="AE29" s="912"/>
      <c r="AF29" s="913"/>
      <c r="AG29" s="912"/>
      <c r="AH29" s="966"/>
      <c r="AI29" s="913"/>
      <c r="AJ29" s="912"/>
      <c r="AK29" s="913"/>
      <c r="AL29" s="912"/>
      <c r="AM29" s="913"/>
      <c r="AN29" s="912"/>
      <c r="AO29" s="1434"/>
      <c r="AP29" s="988"/>
      <c r="AQ29" s="409" t="s">
        <v>51</v>
      </c>
      <c r="AR29" s="410" t="s">
        <v>52</v>
      </c>
      <c r="AS29" s="405" t="s">
        <v>53</v>
      </c>
      <c r="AT29" s="24"/>
      <c r="AW29" s="483">
        <f t="shared" si="5"/>
        <v>0</v>
      </c>
      <c r="AX29" s="483">
        <f t="shared" si="6"/>
        <v>0</v>
      </c>
      <c r="AY29" s="484" t="str">
        <f t="shared" si="7"/>
        <v>○</v>
      </c>
      <c r="BA29" s="483"/>
      <c r="BB29" s="483"/>
      <c r="BC29" s="484"/>
    </row>
    <row r="30" spans="1:55" ht="15" customHeight="1">
      <c r="A30" s="39"/>
      <c r="B30" s="46"/>
      <c r="C30" s="1324"/>
      <c r="D30" s="1325"/>
      <c r="E30" s="1326"/>
      <c r="F30" s="893"/>
      <c r="G30" s="894"/>
      <c r="H30" s="893"/>
      <c r="I30" s="896"/>
      <c r="J30" s="894"/>
      <c r="K30" s="886" t="s">
        <v>577</v>
      </c>
      <c r="L30" s="890"/>
      <c r="M30" s="890"/>
      <c r="N30" s="890"/>
      <c r="O30" s="887"/>
      <c r="P30" s="886">
        <v>163</v>
      </c>
      <c r="Q30" s="887"/>
      <c r="R30" s="886">
        <v>108</v>
      </c>
      <c r="S30" s="887"/>
      <c r="T30" s="200"/>
      <c r="U30" s="303"/>
      <c r="V30" s="204">
        <f t="shared" si="0"/>
        <v>0</v>
      </c>
      <c r="W30" s="200"/>
      <c r="X30" s="201"/>
      <c r="Y30" s="220">
        <f t="shared" si="1"/>
        <v>0</v>
      </c>
      <c r="Z30" s="47"/>
      <c r="AA30" s="1265" t="s">
        <v>183</v>
      </c>
      <c r="AB30" s="1432" t="s">
        <v>258</v>
      </c>
      <c r="AC30" s="1096"/>
      <c r="AD30" s="1008"/>
      <c r="AE30" s="923">
        <v>402</v>
      </c>
      <c r="AF30" s="1008"/>
      <c r="AG30" s="923" t="s">
        <v>248</v>
      </c>
      <c r="AH30" s="1096"/>
      <c r="AI30" s="1008"/>
      <c r="AJ30" s="1022">
        <v>110</v>
      </c>
      <c r="AK30" s="1409"/>
      <c r="AL30" s="1022">
        <v>40</v>
      </c>
      <c r="AM30" s="1024"/>
      <c r="AN30" s="205"/>
      <c r="AO30" s="206"/>
      <c r="AP30" s="326">
        <f t="shared" ref="AP30:AP46" si="16">AN30+AO30</f>
        <v>0</v>
      </c>
      <c r="AQ30" s="325"/>
      <c r="AR30" s="292"/>
      <c r="AS30" s="209">
        <f t="shared" ref="AS30:AS46" si="17">AQ30+AR30</f>
        <v>0</v>
      </c>
      <c r="AT30" s="24"/>
      <c r="AW30" s="483">
        <f t="shared" si="5"/>
        <v>0</v>
      </c>
      <c r="AX30" s="483">
        <f t="shared" si="6"/>
        <v>0</v>
      </c>
      <c r="AY30" s="484" t="str">
        <f t="shared" si="7"/>
        <v>○</v>
      </c>
      <c r="BA30" s="483">
        <f t="shared" si="11"/>
        <v>0</v>
      </c>
      <c r="BB30" s="483">
        <f t="shared" si="12"/>
        <v>0</v>
      </c>
      <c r="BC30" s="484" t="str">
        <f t="shared" si="10"/>
        <v>○</v>
      </c>
    </row>
    <row r="31" spans="1:55" ht="15" customHeight="1">
      <c r="A31" s="39"/>
      <c r="B31" s="46"/>
      <c r="C31" s="977" t="s">
        <v>978</v>
      </c>
      <c r="D31" s="978"/>
      <c r="E31" s="979"/>
      <c r="F31" s="880">
        <v>306</v>
      </c>
      <c r="G31" s="907"/>
      <c r="H31" s="880" t="s">
        <v>73</v>
      </c>
      <c r="I31" s="1013"/>
      <c r="J31" s="907"/>
      <c r="K31" s="884" t="s">
        <v>172</v>
      </c>
      <c r="L31" s="891"/>
      <c r="M31" s="891"/>
      <c r="N31" s="891"/>
      <c r="O31" s="885"/>
      <c r="P31" s="884">
        <v>101</v>
      </c>
      <c r="Q31" s="885"/>
      <c r="R31" s="884">
        <v>50</v>
      </c>
      <c r="S31" s="885"/>
      <c r="T31" s="223"/>
      <c r="U31" s="301"/>
      <c r="V31" s="226">
        <f t="shared" si="0"/>
        <v>0</v>
      </c>
      <c r="W31" s="223"/>
      <c r="X31" s="224"/>
      <c r="Y31" s="214">
        <f t="shared" si="1"/>
        <v>0</v>
      </c>
      <c r="Z31" s="47"/>
      <c r="AA31" s="1438"/>
      <c r="AB31" s="1436"/>
      <c r="AC31" s="1437"/>
      <c r="AD31" s="1410"/>
      <c r="AE31" s="1407"/>
      <c r="AF31" s="1410"/>
      <c r="AG31" s="1407"/>
      <c r="AH31" s="1437"/>
      <c r="AI31" s="1410"/>
      <c r="AJ31" s="1407"/>
      <c r="AK31" s="1410"/>
      <c r="AL31" s="1407"/>
      <c r="AM31" s="1408"/>
      <c r="AN31" s="513"/>
      <c r="AO31" s="514"/>
      <c r="AP31" s="515"/>
      <c r="AQ31" s="516"/>
      <c r="AR31" s="517"/>
      <c r="AS31" s="518"/>
      <c r="AT31" s="24"/>
      <c r="AW31" s="483">
        <f t="shared" si="5"/>
        <v>0</v>
      </c>
      <c r="AX31" s="483">
        <f t="shared" si="6"/>
        <v>0</v>
      </c>
      <c r="AY31" s="484" t="str">
        <f t="shared" si="7"/>
        <v>○</v>
      </c>
      <c r="BA31" s="483"/>
      <c r="BB31" s="483"/>
      <c r="BC31" s="484"/>
    </row>
    <row r="32" spans="1:55" ht="15" customHeight="1">
      <c r="A32" s="39"/>
      <c r="B32" s="46"/>
      <c r="C32" s="980"/>
      <c r="D32" s="981"/>
      <c r="E32" s="982"/>
      <c r="F32" s="1014"/>
      <c r="G32" s="1016"/>
      <c r="H32" s="925"/>
      <c r="I32" s="1332"/>
      <c r="J32" s="926"/>
      <c r="K32" s="888" t="s">
        <v>171</v>
      </c>
      <c r="L32" s="967"/>
      <c r="M32" s="967"/>
      <c r="N32" s="967"/>
      <c r="O32" s="889"/>
      <c r="P32" s="888">
        <v>805</v>
      </c>
      <c r="Q32" s="889"/>
      <c r="R32" s="888">
        <v>175</v>
      </c>
      <c r="S32" s="889"/>
      <c r="T32" s="215"/>
      <c r="U32" s="306"/>
      <c r="V32" s="307">
        <f t="shared" si="0"/>
        <v>0</v>
      </c>
      <c r="W32" s="215"/>
      <c r="X32" s="216"/>
      <c r="Y32" s="219">
        <f t="shared" si="1"/>
        <v>0</v>
      </c>
      <c r="Z32" s="47"/>
      <c r="AA32" s="1438"/>
      <c r="AB32" s="977" t="s">
        <v>2203</v>
      </c>
      <c r="AC32" s="1426"/>
      <c r="AD32" s="1427"/>
      <c r="AE32" s="880">
        <v>404</v>
      </c>
      <c r="AF32" s="881"/>
      <c r="AG32" s="884" t="s">
        <v>121</v>
      </c>
      <c r="AH32" s="1097"/>
      <c r="AI32" s="1076"/>
      <c r="AJ32" s="884">
        <v>326</v>
      </c>
      <c r="AK32" s="1076"/>
      <c r="AL32" s="884">
        <v>40</v>
      </c>
      <c r="AM32" s="885"/>
      <c r="AN32" s="223"/>
      <c r="AO32" s="224"/>
      <c r="AP32" s="327">
        <f t="shared" si="16"/>
        <v>0</v>
      </c>
      <c r="AQ32" s="328"/>
      <c r="AR32" s="293"/>
      <c r="AS32" s="214">
        <f t="shared" si="17"/>
        <v>0</v>
      </c>
      <c r="AT32" s="24"/>
      <c r="AW32" s="483">
        <f t="shared" si="5"/>
        <v>0</v>
      </c>
      <c r="AX32" s="483">
        <f t="shared" si="6"/>
        <v>0</v>
      </c>
      <c r="AY32" s="484" t="str">
        <f t="shared" si="7"/>
        <v>○</v>
      </c>
      <c r="BA32" s="483">
        <f t="shared" si="11"/>
        <v>0</v>
      </c>
      <c r="BB32" s="483">
        <f t="shared" si="12"/>
        <v>0</v>
      </c>
      <c r="BC32" s="484" t="str">
        <f t="shared" si="10"/>
        <v>○</v>
      </c>
    </row>
    <row r="33" spans="1:55" ht="15" customHeight="1">
      <c r="A33" s="39"/>
      <c r="B33" s="46"/>
      <c r="C33" s="983"/>
      <c r="D33" s="984"/>
      <c r="E33" s="985"/>
      <c r="F33" s="893"/>
      <c r="G33" s="894"/>
      <c r="H33" s="886" t="s">
        <v>959</v>
      </c>
      <c r="I33" s="890"/>
      <c r="J33" s="887"/>
      <c r="K33" s="886"/>
      <c r="L33" s="890"/>
      <c r="M33" s="890"/>
      <c r="N33" s="890"/>
      <c r="O33" s="887"/>
      <c r="P33" s="886">
        <v>315</v>
      </c>
      <c r="Q33" s="887"/>
      <c r="R33" s="886">
        <v>140</v>
      </c>
      <c r="S33" s="887"/>
      <c r="T33" s="200"/>
      <c r="U33" s="303"/>
      <c r="V33" s="204">
        <f t="shared" si="0"/>
        <v>0</v>
      </c>
      <c r="W33" s="200"/>
      <c r="X33" s="201"/>
      <c r="Y33" s="220">
        <f t="shared" si="1"/>
        <v>0</v>
      </c>
      <c r="Z33" s="47"/>
      <c r="AA33" s="1438"/>
      <c r="AB33" s="1428"/>
      <c r="AC33" s="1429"/>
      <c r="AD33" s="1430"/>
      <c r="AE33" s="903"/>
      <c r="AF33" s="905"/>
      <c r="AG33" s="886" t="s">
        <v>75</v>
      </c>
      <c r="AH33" s="1431"/>
      <c r="AI33" s="1043"/>
      <c r="AJ33" s="886">
        <v>305</v>
      </c>
      <c r="AK33" s="1043"/>
      <c r="AL33" s="886">
        <v>40</v>
      </c>
      <c r="AM33" s="887"/>
      <c r="AN33" s="200"/>
      <c r="AO33" s="201"/>
      <c r="AP33" s="329">
        <f t="shared" si="16"/>
        <v>0</v>
      </c>
      <c r="AQ33" s="330"/>
      <c r="AR33" s="297"/>
      <c r="AS33" s="220">
        <f t="shared" si="17"/>
        <v>0</v>
      </c>
      <c r="AT33" s="24"/>
      <c r="AW33" s="483">
        <f t="shared" si="5"/>
        <v>0</v>
      </c>
      <c r="AX33" s="483">
        <f t="shared" si="6"/>
        <v>0</v>
      </c>
      <c r="AY33" s="484" t="str">
        <f t="shared" si="7"/>
        <v>○</v>
      </c>
      <c r="BA33" s="483">
        <f t="shared" si="11"/>
        <v>0</v>
      </c>
      <c r="BB33" s="483">
        <f t="shared" si="12"/>
        <v>0</v>
      </c>
      <c r="BC33" s="484" t="str">
        <f t="shared" si="10"/>
        <v>○</v>
      </c>
    </row>
    <row r="34" spans="1:55" ht="15" customHeight="1">
      <c r="A34" s="39"/>
      <c r="B34" s="46"/>
      <c r="C34" s="1301" t="s">
        <v>1052</v>
      </c>
      <c r="D34" s="1013"/>
      <c r="E34" s="907"/>
      <c r="F34" s="880">
        <v>307</v>
      </c>
      <c r="G34" s="907"/>
      <c r="H34" s="880" t="s">
        <v>73</v>
      </c>
      <c r="I34" s="1013"/>
      <c r="J34" s="907"/>
      <c r="K34" s="884" t="s">
        <v>172</v>
      </c>
      <c r="L34" s="891"/>
      <c r="M34" s="891"/>
      <c r="N34" s="891"/>
      <c r="O34" s="885"/>
      <c r="P34" s="884">
        <v>101</v>
      </c>
      <c r="Q34" s="885"/>
      <c r="R34" s="884">
        <v>60</v>
      </c>
      <c r="S34" s="885"/>
      <c r="T34" s="223"/>
      <c r="U34" s="301"/>
      <c r="V34" s="226">
        <f t="shared" si="0"/>
        <v>0</v>
      </c>
      <c r="W34" s="223"/>
      <c r="X34" s="224"/>
      <c r="Y34" s="214">
        <f t="shared" si="1"/>
        <v>0</v>
      </c>
      <c r="Z34" s="47"/>
      <c r="AA34" s="1438"/>
      <c r="AB34" s="923" t="s">
        <v>86</v>
      </c>
      <c r="AC34" s="1096"/>
      <c r="AD34" s="1008"/>
      <c r="AE34" s="1022">
        <v>405</v>
      </c>
      <c r="AF34" s="1409"/>
      <c r="AG34" s="923" t="s">
        <v>249</v>
      </c>
      <c r="AH34" s="1096"/>
      <c r="AI34" s="1008"/>
      <c r="AJ34" s="923">
        <v>110</v>
      </c>
      <c r="AK34" s="1008"/>
      <c r="AL34" s="923">
        <v>40</v>
      </c>
      <c r="AM34" s="924"/>
      <c r="AN34" s="205"/>
      <c r="AO34" s="206"/>
      <c r="AP34" s="326">
        <f t="shared" si="16"/>
        <v>0</v>
      </c>
      <c r="AQ34" s="325"/>
      <c r="AR34" s="292"/>
      <c r="AS34" s="209">
        <f t="shared" si="17"/>
        <v>0</v>
      </c>
      <c r="AT34" s="24"/>
      <c r="AW34" s="483">
        <f t="shared" si="5"/>
        <v>0</v>
      </c>
      <c r="AX34" s="483">
        <f t="shared" si="6"/>
        <v>0</v>
      </c>
      <c r="AY34" s="484" t="str">
        <f t="shared" si="7"/>
        <v>○</v>
      </c>
      <c r="BA34" s="483">
        <f t="shared" si="11"/>
        <v>0</v>
      </c>
      <c r="BB34" s="483">
        <f t="shared" si="12"/>
        <v>0</v>
      </c>
      <c r="BC34" s="484" t="str">
        <f t="shared" si="10"/>
        <v>○</v>
      </c>
    </row>
    <row r="35" spans="1:55" ht="15" customHeight="1">
      <c r="A35" s="39"/>
      <c r="B35" s="46"/>
      <c r="C35" s="1014"/>
      <c r="D35" s="1015"/>
      <c r="E35" s="1016"/>
      <c r="F35" s="1014"/>
      <c r="G35" s="1016"/>
      <c r="H35" s="1014"/>
      <c r="I35" s="1015"/>
      <c r="J35" s="1016"/>
      <c r="K35" s="888" t="s">
        <v>1054</v>
      </c>
      <c r="L35" s="967"/>
      <c r="M35" s="967"/>
      <c r="N35" s="967"/>
      <c r="O35" s="889"/>
      <c r="P35" s="888">
        <v>195</v>
      </c>
      <c r="Q35" s="889"/>
      <c r="R35" s="888">
        <v>80</v>
      </c>
      <c r="S35" s="889"/>
      <c r="T35" s="215"/>
      <c r="U35" s="306"/>
      <c r="V35" s="307">
        <f t="shared" si="0"/>
        <v>0</v>
      </c>
      <c r="W35" s="215"/>
      <c r="X35" s="216"/>
      <c r="Y35" s="219">
        <f t="shared" si="1"/>
        <v>0</v>
      </c>
      <c r="Z35" s="41"/>
      <c r="AA35" s="1438"/>
      <c r="AB35" s="880" t="s">
        <v>180</v>
      </c>
      <c r="AC35" s="902"/>
      <c r="AD35" s="881"/>
      <c r="AE35" s="884">
        <v>406</v>
      </c>
      <c r="AF35" s="1076"/>
      <c r="AG35" s="880" t="s">
        <v>937</v>
      </c>
      <c r="AH35" s="1013"/>
      <c r="AI35" s="907"/>
      <c r="AJ35" s="884">
        <v>110</v>
      </c>
      <c r="AK35" s="1076"/>
      <c r="AL35" s="1243">
        <v>120</v>
      </c>
      <c r="AM35" s="1244"/>
      <c r="AN35" s="223"/>
      <c r="AO35" s="224"/>
      <c r="AP35" s="327">
        <f t="shared" si="16"/>
        <v>0</v>
      </c>
      <c r="AQ35" s="328"/>
      <c r="AR35" s="293"/>
      <c r="AS35" s="214">
        <f t="shared" si="17"/>
        <v>0</v>
      </c>
      <c r="AT35" s="24"/>
      <c r="AW35" s="483">
        <f t="shared" si="5"/>
        <v>0</v>
      </c>
      <c r="AX35" s="483">
        <f t="shared" si="6"/>
        <v>0</v>
      </c>
      <c r="AY35" s="484" t="str">
        <f t="shared" si="7"/>
        <v>○</v>
      </c>
      <c r="BA35" s="483">
        <f t="shared" si="11"/>
        <v>0</v>
      </c>
      <c r="BB35" s="483">
        <f t="shared" si="12"/>
        <v>0</v>
      </c>
      <c r="BC35" s="484" t="str">
        <f t="shared" si="10"/>
        <v>○</v>
      </c>
    </row>
    <row r="36" spans="1:55" ht="15" customHeight="1">
      <c r="A36" s="39"/>
      <c r="B36" s="46"/>
      <c r="C36" s="893"/>
      <c r="D36" s="896"/>
      <c r="E36" s="894"/>
      <c r="F36" s="893"/>
      <c r="G36" s="894"/>
      <c r="H36" s="893"/>
      <c r="I36" s="896"/>
      <c r="J36" s="894"/>
      <c r="K36" s="886" t="s">
        <v>1053</v>
      </c>
      <c r="L36" s="890"/>
      <c r="M36" s="890"/>
      <c r="N36" s="890"/>
      <c r="O36" s="887"/>
      <c r="P36" s="886">
        <v>139</v>
      </c>
      <c r="Q36" s="887"/>
      <c r="R36" s="886">
        <v>130</v>
      </c>
      <c r="S36" s="887"/>
      <c r="T36" s="200"/>
      <c r="U36" s="303"/>
      <c r="V36" s="204">
        <f t="shared" si="0"/>
        <v>0</v>
      </c>
      <c r="W36" s="200"/>
      <c r="X36" s="201"/>
      <c r="Y36" s="220">
        <f t="shared" si="1"/>
        <v>0</v>
      </c>
      <c r="Z36" s="41"/>
      <c r="AA36" s="1438"/>
      <c r="AB36" s="903"/>
      <c r="AC36" s="904"/>
      <c r="AD36" s="905"/>
      <c r="AE36" s="886">
        <v>407</v>
      </c>
      <c r="AF36" s="1043"/>
      <c r="AG36" s="886" t="s">
        <v>938</v>
      </c>
      <c r="AH36" s="890"/>
      <c r="AI36" s="887"/>
      <c r="AJ36" s="886">
        <v>110</v>
      </c>
      <c r="AK36" s="1043"/>
      <c r="AL36" s="886">
        <v>40</v>
      </c>
      <c r="AM36" s="887"/>
      <c r="AN36" s="200"/>
      <c r="AO36" s="201"/>
      <c r="AP36" s="329">
        <f t="shared" si="16"/>
        <v>0</v>
      </c>
      <c r="AQ36" s="330"/>
      <c r="AR36" s="297"/>
      <c r="AS36" s="220">
        <f t="shared" si="17"/>
        <v>0</v>
      </c>
      <c r="AT36" s="24"/>
      <c r="AW36" s="483">
        <f t="shared" si="5"/>
        <v>0</v>
      </c>
      <c r="AX36" s="483">
        <f t="shared" si="6"/>
        <v>0</v>
      </c>
      <c r="AY36" s="484" t="str">
        <f t="shared" si="7"/>
        <v>○</v>
      </c>
      <c r="BA36" s="483">
        <f t="shared" si="11"/>
        <v>0</v>
      </c>
      <c r="BB36" s="483">
        <f t="shared" si="12"/>
        <v>0</v>
      </c>
      <c r="BC36" s="484" t="str">
        <f t="shared" si="10"/>
        <v>○</v>
      </c>
    </row>
    <row r="37" spans="1:55" ht="15" customHeight="1">
      <c r="A37" s="39"/>
      <c r="B37" s="46"/>
      <c r="C37" s="880" t="s">
        <v>173</v>
      </c>
      <c r="D37" s="1013"/>
      <c r="E37" s="907"/>
      <c r="F37" s="880">
        <v>308</v>
      </c>
      <c r="G37" s="907"/>
      <c r="H37" s="880" t="s">
        <v>73</v>
      </c>
      <c r="I37" s="1013"/>
      <c r="J37" s="907"/>
      <c r="K37" s="884" t="s">
        <v>172</v>
      </c>
      <c r="L37" s="891"/>
      <c r="M37" s="891"/>
      <c r="N37" s="891"/>
      <c r="O37" s="885"/>
      <c r="P37" s="884">
        <v>101</v>
      </c>
      <c r="Q37" s="885"/>
      <c r="R37" s="884">
        <v>50</v>
      </c>
      <c r="S37" s="885"/>
      <c r="T37" s="607"/>
      <c r="U37" s="310"/>
      <c r="V37" s="212">
        <f t="shared" si="0"/>
        <v>0</v>
      </c>
      <c r="W37" s="607"/>
      <c r="X37" s="544"/>
      <c r="Y37" s="584">
        <f t="shared" si="1"/>
        <v>0</v>
      </c>
      <c r="Z37" s="41"/>
      <c r="AA37" s="1438"/>
      <c r="AB37" s="880" t="s">
        <v>132</v>
      </c>
      <c r="AC37" s="902"/>
      <c r="AD37" s="881"/>
      <c r="AE37" s="880">
        <v>408</v>
      </c>
      <c r="AF37" s="881"/>
      <c r="AG37" s="884" t="s">
        <v>102</v>
      </c>
      <c r="AH37" s="1097"/>
      <c r="AI37" s="1076"/>
      <c r="AJ37" s="884">
        <v>301</v>
      </c>
      <c r="AK37" s="1076"/>
      <c r="AL37" s="884">
        <v>40</v>
      </c>
      <c r="AM37" s="885"/>
      <c r="AN37" s="223"/>
      <c r="AO37" s="224"/>
      <c r="AP37" s="327">
        <f t="shared" si="16"/>
        <v>0</v>
      </c>
      <c r="AQ37" s="328"/>
      <c r="AR37" s="293"/>
      <c r="AS37" s="214">
        <f t="shared" si="17"/>
        <v>0</v>
      </c>
      <c r="AT37" s="24"/>
      <c r="AW37" s="483">
        <f t="shared" si="5"/>
        <v>0</v>
      </c>
      <c r="AX37" s="483">
        <f t="shared" si="6"/>
        <v>0</v>
      </c>
      <c r="AY37" s="484" t="str">
        <f t="shared" si="7"/>
        <v>○</v>
      </c>
      <c r="BA37" s="483">
        <f t="shared" si="11"/>
        <v>0</v>
      </c>
      <c r="BB37" s="483">
        <f t="shared" si="12"/>
        <v>0</v>
      </c>
      <c r="BC37" s="484" t="str">
        <f t="shared" si="10"/>
        <v>○</v>
      </c>
    </row>
    <row r="38" spans="1:55" ht="15" customHeight="1">
      <c r="A38" s="39"/>
      <c r="B38" s="46"/>
      <c r="C38" s="1014"/>
      <c r="D38" s="1015"/>
      <c r="E38" s="1016"/>
      <c r="F38" s="1014"/>
      <c r="G38" s="1016"/>
      <c r="H38" s="1014"/>
      <c r="I38" s="1015"/>
      <c r="J38" s="1016"/>
      <c r="K38" s="888" t="s">
        <v>2274</v>
      </c>
      <c r="L38" s="967"/>
      <c r="M38" s="967"/>
      <c r="N38" s="967"/>
      <c r="O38" s="889"/>
      <c r="P38" s="888">
        <v>925</v>
      </c>
      <c r="Q38" s="889"/>
      <c r="R38" s="888">
        <v>30</v>
      </c>
      <c r="S38" s="889"/>
      <c r="T38" s="332"/>
      <c r="U38" s="306"/>
      <c r="V38" s="199">
        <f t="shared" si="0"/>
        <v>0</v>
      </c>
      <c r="W38" s="332"/>
      <c r="X38" s="216"/>
      <c r="Y38" s="219">
        <f t="shared" si="1"/>
        <v>0</v>
      </c>
      <c r="Z38" s="47"/>
      <c r="AA38" s="1438"/>
      <c r="AB38" s="903"/>
      <c r="AC38" s="904"/>
      <c r="AD38" s="905"/>
      <c r="AE38" s="903"/>
      <c r="AF38" s="905"/>
      <c r="AG38" s="886" t="s">
        <v>75</v>
      </c>
      <c r="AH38" s="1431"/>
      <c r="AI38" s="1043"/>
      <c r="AJ38" s="886">
        <v>305</v>
      </c>
      <c r="AK38" s="1043"/>
      <c r="AL38" s="886">
        <v>40</v>
      </c>
      <c r="AM38" s="887"/>
      <c r="AN38" s="200"/>
      <c r="AO38" s="201"/>
      <c r="AP38" s="329">
        <f t="shared" si="16"/>
        <v>0</v>
      </c>
      <c r="AQ38" s="330"/>
      <c r="AR38" s="297"/>
      <c r="AS38" s="220">
        <f t="shared" si="17"/>
        <v>0</v>
      </c>
      <c r="AT38" s="24"/>
      <c r="AW38" s="483">
        <f t="shared" si="5"/>
        <v>0</v>
      </c>
      <c r="AX38" s="483">
        <f t="shared" si="6"/>
        <v>0</v>
      </c>
      <c r="AY38" s="484" t="str">
        <f t="shared" si="7"/>
        <v>○</v>
      </c>
      <c r="BA38" s="483">
        <f t="shared" si="11"/>
        <v>0</v>
      </c>
      <c r="BB38" s="483">
        <f t="shared" si="12"/>
        <v>0</v>
      </c>
      <c r="BC38" s="484" t="str">
        <f t="shared" si="10"/>
        <v>○</v>
      </c>
    </row>
    <row r="39" spans="1:55" ht="15" customHeight="1">
      <c r="A39" s="39"/>
      <c r="B39" s="46"/>
      <c r="C39" s="1014"/>
      <c r="D39" s="1015"/>
      <c r="E39" s="1016"/>
      <c r="F39" s="1014"/>
      <c r="G39" s="1016"/>
      <c r="H39" s="1014"/>
      <c r="I39" s="1015"/>
      <c r="J39" s="1016"/>
      <c r="K39" s="886" t="s">
        <v>171</v>
      </c>
      <c r="L39" s="890"/>
      <c r="M39" s="890"/>
      <c r="N39" s="890"/>
      <c r="O39" s="887"/>
      <c r="P39" s="886">
        <v>139</v>
      </c>
      <c r="Q39" s="887"/>
      <c r="R39" s="886">
        <v>70</v>
      </c>
      <c r="S39" s="887"/>
      <c r="T39" s="332"/>
      <c r="U39" s="306"/>
      <c r="V39" s="217">
        <f t="shared" ref="V39" si="18">T39+U39</f>
        <v>0</v>
      </c>
      <c r="W39" s="332"/>
      <c r="X39" s="216"/>
      <c r="Y39" s="219">
        <f t="shared" ref="Y39" si="19">W39+X39</f>
        <v>0</v>
      </c>
      <c r="Z39" s="47"/>
      <c r="AA39" s="1438"/>
      <c r="AB39" s="880" t="s">
        <v>578</v>
      </c>
      <c r="AC39" s="902"/>
      <c r="AD39" s="881"/>
      <c r="AE39" s="884">
        <v>420</v>
      </c>
      <c r="AF39" s="1076"/>
      <c r="AG39" s="884" t="s">
        <v>182</v>
      </c>
      <c r="AH39" s="1097"/>
      <c r="AI39" s="1076"/>
      <c r="AJ39" s="884">
        <v>110</v>
      </c>
      <c r="AK39" s="1076"/>
      <c r="AL39" s="884">
        <v>80</v>
      </c>
      <c r="AM39" s="885"/>
      <c r="AN39" s="223"/>
      <c r="AO39" s="224"/>
      <c r="AP39" s="327">
        <f t="shared" si="16"/>
        <v>0</v>
      </c>
      <c r="AQ39" s="328"/>
      <c r="AR39" s="293"/>
      <c r="AS39" s="214">
        <f t="shared" si="17"/>
        <v>0</v>
      </c>
      <c r="AT39" s="24"/>
      <c r="AW39" s="483">
        <f t="shared" si="5"/>
        <v>0</v>
      </c>
      <c r="AX39" s="483">
        <f t="shared" si="6"/>
        <v>0</v>
      </c>
      <c r="AY39" s="484" t="str">
        <f t="shared" si="7"/>
        <v>○</v>
      </c>
      <c r="BA39" s="483">
        <f t="shared" si="11"/>
        <v>0</v>
      </c>
      <c r="BB39" s="483">
        <f t="shared" si="12"/>
        <v>0</v>
      </c>
      <c r="BC39" s="484" t="str">
        <f t="shared" si="10"/>
        <v>○</v>
      </c>
    </row>
    <row r="40" spans="1:55" ht="15" customHeight="1">
      <c r="A40" s="39"/>
      <c r="B40" s="46"/>
      <c r="C40" s="906"/>
      <c r="D40" s="906"/>
      <c r="E40" s="906"/>
      <c r="F40" s="877"/>
      <c r="G40" s="877"/>
      <c r="H40" s="906"/>
      <c r="I40" s="906"/>
      <c r="J40" s="906"/>
      <c r="K40" s="906"/>
      <c r="L40" s="906"/>
      <c r="M40" s="906"/>
      <c r="N40" s="906"/>
      <c r="O40" s="906"/>
      <c r="P40" s="877"/>
      <c r="Q40" s="877"/>
      <c r="R40" s="877"/>
      <c r="S40" s="877"/>
      <c r="T40" s="556"/>
      <c r="U40" s="557"/>
      <c r="V40" s="517"/>
      <c r="W40" s="556"/>
      <c r="X40" s="558"/>
      <c r="Y40" s="518"/>
      <c r="Z40" s="47"/>
      <c r="AA40" s="1438"/>
      <c r="AB40" s="903"/>
      <c r="AC40" s="904"/>
      <c r="AD40" s="905"/>
      <c r="AE40" s="886">
        <v>421</v>
      </c>
      <c r="AF40" s="1043"/>
      <c r="AG40" s="886" t="s">
        <v>572</v>
      </c>
      <c r="AH40" s="1431"/>
      <c r="AI40" s="1043"/>
      <c r="AJ40" s="886">
        <v>110</v>
      </c>
      <c r="AK40" s="1043"/>
      <c r="AL40" s="886">
        <v>40</v>
      </c>
      <c r="AM40" s="887"/>
      <c r="AN40" s="200"/>
      <c r="AO40" s="201"/>
      <c r="AP40" s="329">
        <f t="shared" si="16"/>
        <v>0</v>
      </c>
      <c r="AQ40" s="330"/>
      <c r="AR40" s="297"/>
      <c r="AS40" s="220">
        <f t="shared" si="17"/>
        <v>0</v>
      </c>
      <c r="AT40" s="24"/>
      <c r="AW40" s="483">
        <f t="shared" si="5"/>
        <v>0</v>
      </c>
      <c r="AX40" s="483">
        <f t="shared" si="6"/>
        <v>0</v>
      </c>
      <c r="AY40" s="484" t="str">
        <f t="shared" si="7"/>
        <v>○</v>
      </c>
      <c r="BA40" s="483">
        <f t="shared" si="11"/>
        <v>0</v>
      </c>
      <c r="BB40" s="483">
        <f t="shared" si="12"/>
        <v>0</v>
      </c>
      <c r="BC40" s="484" t="str">
        <f t="shared" si="10"/>
        <v>○</v>
      </c>
    </row>
    <row r="41" spans="1:55" ht="15" customHeight="1">
      <c r="A41" s="39"/>
      <c r="B41" s="46"/>
      <c r="C41" s="880" t="s">
        <v>2276</v>
      </c>
      <c r="D41" s="1013"/>
      <c r="E41" s="907"/>
      <c r="F41" s="880">
        <v>309</v>
      </c>
      <c r="G41" s="907"/>
      <c r="H41" s="880" t="s">
        <v>73</v>
      </c>
      <c r="I41" s="1013"/>
      <c r="J41" s="907"/>
      <c r="K41" s="923"/>
      <c r="L41" s="939"/>
      <c r="M41" s="939"/>
      <c r="N41" s="939"/>
      <c r="O41" s="924"/>
      <c r="P41" s="884">
        <v>110</v>
      </c>
      <c r="Q41" s="885"/>
      <c r="R41" s="884">
        <v>175</v>
      </c>
      <c r="S41" s="885"/>
      <c r="T41" s="325"/>
      <c r="U41" s="301"/>
      <c r="V41" s="226">
        <f t="shared" si="0"/>
        <v>0</v>
      </c>
      <c r="W41" s="325"/>
      <c r="X41" s="224"/>
      <c r="Y41" s="214">
        <f t="shared" si="1"/>
        <v>0</v>
      </c>
      <c r="Z41" s="41"/>
      <c r="AA41" s="1438"/>
      <c r="AB41" s="923" t="s">
        <v>145</v>
      </c>
      <c r="AC41" s="1096"/>
      <c r="AD41" s="1008"/>
      <c r="AE41" s="923">
        <v>409</v>
      </c>
      <c r="AF41" s="1008"/>
      <c r="AG41" s="923" t="s">
        <v>73</v>
      </c>
      <c r="AH41" s="1096"/>
      <c r="AI41" s="1008"/>
      <c r="AJ41" s="923">
        <v>110</v>
      </c>
      <c r="AK41" s="1008"/>
      <c r="AL41" s="923">
        <v>40</v>
      </c>
      <c r="AM41" s="924"/>
      <c r="AN41" s="205"/>
      <c r="AO41" s="206"/>
      <c r="AP41" s="326">
        <f t="shared" si="16"/>
        <v>0</v>
      </c>
      <c r="AQ41" s="325"/>
      <c r="AR41" s="292"/>
      <c r="AS41" s="209">
        <f t="shared" si="17"/>
        <v>0</v>
      </c>
      <c r="AT41" s="24"/>
      <c r="AW41" s="483">
        <f t="shared" si="5"/>
        <v>0</v>
      </c>
      <c r="AX41" s="483">
        <f t="shared" si="6"/>
        <v>0</v>
      </c>
      <c r="AY41" s="484" t="str">
        <f t="shared" si="7"/>
        <v>○</v>
      </c>
      <c r="BA41" s="483">
        <f t="shared" si="11"/>
        <v>0</v>
      </c>
      <c r="BB41" s="483">
        <f t="shared" si="12"/>
        <v>0</v>
      </c>
      <c r="BC41" s="484" t="str">
        <f t="shared" si="10"/>
        <v>○</v>
      </c>
    </row>
    <row r="42" spans="1:55" ht="15" customHeight="1">
      <c r="A42" s="39"/>
      <c r="B42" s="46"/>
      <c r="C42" s="977" t="s">
        <v>605</v>
      </c>
      <c r="D42" s="978"/>
      <c r="E42" s="979"/>
      <c r="F42" s="880">
        <v>310</v>
      </c>
      <c r="G42" s="907"/>
      <c r="H42" s="880" t="s">
        <v>73</v>
      </c>
      <c r="I42" s="1013"/>
      <c r="J42" s="907"/>
      <c r="K42" s="884" t="s">
        <v>172</v>
      </c>
      <c r="L42" s="891"/>
      <c r="M42" s="891"/>
      <c r="N42" s="891"/>
      <c r="O42" s="885"/>
      <c r="P42" s="884">
        <v>101</v>
      </c>
      <c r="Q42" s="885"/>
      <c r="R42" s="884">
        <v>30</v>
      </c>
      <c r="S42" s="885"/>
      <c r="T42" s="223"/>
      <c r="U42" s="301"/>
      <c r="V42" s="226">
        <f t="shared" ref="V42:V70" si="20">T42+U42</f>
        <v>0</v>
      </c>
      <c r="W42" s="223"/>
      <c r="X42" s="224"/>
      <c r="Y42" s="214">
        <f t="shared" ref="Y42:Y70" si="21">W42+X42</f>
        <v>0</v>
      </c>
      <c r="Z42" s="47"/>
      <c r="AA42" s="1438"/>
      <c r="AB42" s="880" t="s">
        <v>181</v>
      </c>
      <c r="AC42" s="902"/>
      <c r="AD42" s="881"/>
      <c r="AE42" s="884">
        <v>417</v>
      </c>
      <c r="AF42" s="1076"/>
      <c r="AG42" s="884" t="s">
        <v>182</v>
      </c>
      <c r="AH42" s="1097"/>
      <c r="AI42" s="1076"/>
      <c r="AJ42" s="884">
        <v>110</v>
      </c>
      <c r="AK42" s="1076"/>
      <c r="AL42" s="1243">
        <v>40</v>
      </c>
      <c r="AM42" s="1244"/>
      <c r="AN42" s="223"/>
      <c r="AO42" s="224"/>
      <c r="AP42" s="327">
        <f t="shared" si="16"/>
        <v>0</v>
      </c>
      <c r="AQ42" s="328"/>
      <c r="AR42" s="293"/>
      <c r="AS42" s="214">
        <f t="shared" si="17"/>
        <v>0</v>
      </c>
      <c r="AT42" s="24"/>
      <c r="AW42" s="483">
        <f t="shared" si="5"/>
        <v>0</v>
      </c>
      <c r="AX42" s="483">
        <f t="shared" si="6"/>
        <v>0</v>
      </c>
      <c r="AY42" s="484" t="str">
        <f t="shared" si="7"/>
        <v>○</v>
      </c>
      <c r="BA42" s="483">
        <f t="shared" si="11"/>
        <v>0</v>
      </c>
      <c r="BB42" s="483">
        <f t="shared" si="12"/>
        <v>0</v>
      </c>
      <c r="BC42" s="484" t="str">
        <f t="shared" si="10"/>
        <v>○</v>
      </c>
    </row>
    <row r="43" spans="1:55" ht="15" customHeight="1">
      <c r="A43" s="39"/>
      <c r="B43" s="46"/>
      <c r="C43" s="980"/>
      <c r="D43" s="981"/>
      <c r="E43" s="982"/>
      <c r="F43" s="1014"/>
      <c r="G43" s="1016"/>
      <c r="H43" s="1014"/>
      <c r="I43" s="1015"/>
      <c r="J43" s="1016"/>
      <c r="K43" s="888" t="s">
        <v>1012</v>
      </c>
      <c r="L43" s="967"/>
      <c r="M43" s="967"/>
      <c r="N43" s="967"/>
      <c r="O43" s="889"/>
      <c r="P43" s="888">
        <v>136</v>
      </c>
      <c r="Q43" s="889"/>
      <c r="R43" s="888">
        <v>90</v>
      </c>
      <c r="S43" s="889"/>
      <c r="T43" s="215"/>
      <c r="U43" s="306"/>
      <c r="V43" s="307">
        <f t="shared" si="20"/>
        <v>0</v>
      </c>
      <c r="W43" s="215"/>
      <c r="X43" s="216"/>
      <c r="Y43" s="219">
        <f t="shared" si="21"/>
        <v>0</v>
      </c>
      <c r="Z43" s="47"/>
      <c r="AA43" s="1438"/>
      <c r="AB43" s="882"/>
      <c r="AC43" s="976"/>
      <c r="AD43" s="883"/>
      <c r="AE43" s="888">
        <v>418</v>
      </c>
      <c r="AF43" s="916"/>
      <c r="AG43" s="888" t="s">
        <v>572</v>
      </c>
      <c r="AH43" s="1446"/>
      <c r="AI43" s="916"/>
      <c r="AJ43" s="888">
        <v>110</v>
      </c>
      <c r="AK43" s="916"/>
      <c r="AL43" s="1066">
        <v>40</v>
      </c>
      <c r="AM43" s="1068"/>
      <c r="AN43" s="215"/>
      <c r="AO43" s="216"/>
      <c r="AP43" s="331">
        <f t="shared" si="16"/>
        <v>0</v>
      </c>
      <c r="AQ43" s="332"/>
      <c r="AR43" s="294"/>
      <c r="AS43" s="219">
        <f t="shared" si="17"/>
        <v>0</v>
      </c>
      <c r="AT43" s="24"/>
      <c r="AW43" s="483">
        <f t="shared" si="5"/>
        <v>0</v>
      </c>
      <c r="AX43" s="483">
        <f t="shared" si="6"/>
        <v>0</v>
      </c>
      <c r="AY43" s="484" t="str">
        <f t="shared" si="7"/>
        <v>○</v>
      </c>
      <c r="BA43" s="483">
        <f t="shared" si="11"/>
        <v>0</v>
      </c>
      <c r="BB43" s="483">
        <f t="shared" si="12"/>
        <v>0</v>
      </c>
      <c r="BC43" s="484" t="str">
        <f t="shared" si="10"/>
        <v>○</v>
      </c>
    </row>
    <row r="44" spans="1:55" ht="15" customHeight="1">
      <c r="A44" s="39"/>
      <c r="B44" s="46"/>
      <c r="C44" s="983"/>
      <c r="D44" s="984"/>
      <c r="E44" s="985"/>
      <c r="F44" s="893"/>
      <c r="G44" s="894"/>
      <c r="H44" s="893"/>
      <c r="I44" s="896"/>
      <c r="J44" s="894"/>
      <c r="K44" s="886" t="s">
        <v>171</v>
      </c>
      <c r="L44" s="890"/>
      <c r="M44" s="890"/>
      <c r="N44" s="890"/>
      <c r="O44" s="887"/>
      <c r="P44" s="1044">
        <v>139</v>
      </c>
      <c r="Q44" s="1045"/>
      <c r="R44" s="1044">
        <v>120</v>
      </c>
      <c r="S44" s="1045"/>
      <c r="T44" s="200"/>
      <c r="U44" s="303"/>
      <c r="V44" s="204">
        <f t="shared" si="20"/>
        <v>0</v>
      </c>
      <c r="W44" s="200"/>
      <c r="X44" s="201"/>
      <c r="Y44" s="220">
        <f t="shared" si="21"/>
        <v>0</v>
      </c>
      <c r="Z44" s="41"/>
      <c r="AA44" s="1438"/>
      <c r="AB44" s="903"/>
      <c r="AC44" s="904"/>
      <c r="AD44" s="905"/>
      <c r="AE44" s="886">
        <v>419</v>
      </c>
      <c r="AF44" s="1043"/>
      <c r="AG44" s="886" t="s">
        <v>573</v>
      </c>
      <c r="AH44" s="1431"/>
      <c r="AI44" s="1043"/>
      <c r="AJ44" s="886">
        <v>110</v>
      </c>
      <c r="AK44" s="1043"/>
      <c r="AL44" s="886">
        <v>40</v>
      </c>
      <c r="AM44" s="887"/>
      <c r="AN44" s="200"/>
      <c r="AO44" s="201"/>
      <c r="AP44" s="329">
        <f t="shared" si="16"/>
        <v>0</v>
      </c>
      <c r="AQ44" s="330"/>
      <c r="AR44" s="297"/>
      <c r="AS44" s="220">
        <f t="shared" si="17"/>
        <v>0</v>
      </c>
      <c r="AT44" s="24"/>
      <c r="AW44" s="483">
        <f t="shared" si="5"/>
        <v>0</v>
      </c>
      <c r="AX44" s="483">
        <f t="shared" si="6"/>
        <v>0</v>
      </c>
      <c r="AY44" s="484" t="str">
        <f t="shared" si="7"/>
        <v>○</v>
      </c>
      <c r="BA44" s="483">
        <f t="shared" si="11"/>
        <v>0</v>
      </c>
      <c r="BB44" s="483">
        <f t="shared" si="12"/>
        <v>0</v>
      </c>
      <c r="BC44" s="484" t="str">
        <f t="shared" si="10"/>
        <v>○</v>
      </c>
    </row>
    <row r="45" spans="1:55" ht="15" customHeight="1">
      <c r="A45" s="39"/>
      <c r="B45" s="46"/>
      <c r="C45" s="880" t="s">
        <v>225</v>
      </c>
      <c r="D45" s="1013"/>
      <c r="E45" s="907"/>
      <c r="F45" s="880">
        <v>311</v>
      </c>
      <c r="G45" s="907"/>
      <c r="H45" s="884" t="s">
        <v>73</v>
      </c>
      <c r="I45" s="891"/>
      <c r="J45" s="885"/>
      <c r="K45" s="884" t="s">
        <v>2483</v>
      </c>
      <c r="L45" s="891"/>
      <c r="M45" s="891"/>
      <c r="N45" s="891"/>
      <c r="O45" s="885"/>
      <c r="P45" s="1243">
        <v>110</v>
      </c>
      <c r="Q45" s="1244"/>
      <c r="R45" s="1243">
        <v>300</v>
      </c>
      <c r="S45" s="1244"/>
      <c r="T45" s="328"/>
      <c r="U45" s="301"/>
      <c r="V45" s="226">
        <f t="shared" si="20"/>
        <v>0</v>
      </c>
      <c r="W45" s="328"/>
      <c r="X45" s="224"/>
      <c r="Y45" s="214">
        <f t="shared" si="21"/>
        <v>0</v>
      </c>
      <c r="Z45" s="41"/>
      <c r="AA45" s="1438"/>
      <c r="AB45" s="1443" t="s">
        <v>910</v>
      </c>
      <c r="AC45" s="1444"/>
      <c r="AD45" s="1445"/>
      <c r="AE45" s="923">
        <v>413</v>
      </c>
      <c r="AF45" s="1008"/>
      <c r="AG45" s="923" t="s">
        <v>73</v>
      </c>
      <c r="AH45" s="1096"/>
      <c r="AI45" s="1008"/>
      <c r="AJ45" s="923">
        <v>110</v>
      </c>
      <c r="AK45" s="1008"/>
      <c r="AL45" s="1022">
        <v>40</v>
      </c>
      <c r="AM45" s="1024"/>
      <c r="AN45" s="205"/>
      <c r="AO45" s="206"/>
      <c r="AP45" s="326">
        <f t="shared" si="16"/>
        <v>0</v>
      </c>
      <c r="AQ45" s="325"/>
      <c r="AR45" s="292"/>
      <c r="AS45" s="209">
        <f t="shared" si="17"/>
        <v>0</v>
      </c>
      <c r="AT45" s="24"/>
      <c r="AW45" s="483">
        <f t="shared" si="5"/>
        <v>0</v>
      </c>
      <c r="AX45" s="483">
        <f t="shared" si="6"/>
        <v>0</v>
      </c>
      <c r="AY45" s="484" t="str">
        <f t="shared" si="7"/>
        <v>○</v>
      </c>
      <c r="BA45" s="483">
        <f t="shared" si="11"/>
        <v>0</v>
      </c>
      <c r="BB45" s="483">
        <f t="shared" si="12"/>
        <v>0</v>
      </c>
      <c r="BC45" s="484" t="str">
        <f t="shared" si="10"/>
        <v>○</v>
      </c>
    </row>
    <row r="46" spans="1:55" ht="15" customHeight="1">
      <c r="A46" s="39"/>
      <c r="B46" s="46"/>
      <c r="C46" s="893"/>
      <c r="D46" s="896"/>
      <c r="E46" s="894"/>
      <c r="F46" s="893"/>
      <c r="G46" s="894"/>
      <c r="H46" s="886" t="s">
        <v>579</v>
      </c>
      <c r="I46" s="890"/>
      <c r="J46" s="887"/>
      <c r="K46" s="886"/>
      <c r="L46" s="890"/>
      <c r="M46" s="890"/>
      <c r="N46" s="890"/>
      <c r="O46" s="887"/>
      <c r="P46" s="1044">
        <v>853</v>
      </c>
      <c r="Q46" s="1045"/>
      <c r="R46" s="1044">
        <v>30</v>
      </c>
      <c r="S46" s="1045"/>
      <c r="T46" s="200"/>
      <c r="U46" s="303"/>
      <c r="V46" s="204">
        <f t="shared" si="20"/>
        <v>0</v>
      </c>
      <c r="W46" s="200"/>
      <c r="X46" s="201"/>
      <c r="Y46" s="220">
        <f t="shared" si="21"/>
        <v>0</v>
      </c>
      <c r="Z46" s="41"/>
      <c r="AA46" s="1438"/>
      <c r="AB46" s="923" t="s">
        <v>154</v>
      </c>
      <c r="AC46" s="1096"/>
      <c r="AD46" s="1008"/>
      <c r="AE46" s="923">
        <v>410</v>
      </c>
      <c r="AF46" s="1008"/>
      <c r="AG46" s="923" t="s">
        <v>73</v>
      </c>
      <c r="AH46" s="1096"/>
      <c r="AI46" s="1008"/>
      <c r="AJ46" s="923">
        <v>110</v>
      </c>
      <c r="AK46" s="1008"/>
      <c r="AL46" s="923">
        <v>40</v>
      </c>
      <c r="AM46" s="924"/>
      <c r="AN46" s="205"/>
      <c r="AO46" s="206"/>
      <c r="AP46" s="326">
        <f t="shared" si="16"/>
        <v>0</v>
      </c>
      <c r="AQ46" s="325"/>
      <c r="AR46" s="292"/>
      <c r="AS46" s="209">
        <f t="shared" si="17"/>
        <v>0</v>
      </c>
      <c r="AT46" s="24"/>
      <c r="AW46" s="483">
        <f t="shared" si="5"/>
        <v>0</v>
      </c>
      <c r="AX46" s="483">
        <f t="shared" si="6"/>
        <v>0</v>
      </c>
      <c r="AY46" s="484" t="str">
        <f t="shared" si="7"/>
        <v>○</v>
      </c>
      <c r="BA46" s="483">
        <f t="shared" si="11"/>
        <v>0</v>
      </c>
      <c r="BB46" s="483">
        <f t="shared" si="12"/>
        <v>0</v>
      </c>
      <c r="BC46" s="484" t="str">
        <f t="shared" si="10"/>
        <v>○</v>
      </c>
    </row>
    <row r="47" spans="1:55" ht="15" customHeight="1">
      <c r="A47" s="39"/>
      <c r="B47" s="46"/>
      <c r="C47" s="880" t="s">
        <v>2408</v>
      </c>
      <c r="D47" s="1013"/>
      <c r="E47" s="907"/>
      <c r="F47" s="880">
        <v>312</v>
      </c>
      <c r="G47" s="907"/>
      <c r="H47" s="884" t="s">
        <v>242</v>
      </c>
      <c r="I47" s="891"/>
      <c r="J47" s="885"/>
      <c r="K47" s="884"/>
      <c r="L47" s="891"/>
      <c r="M47" s="891"/>
      <c r="N47" s="891"/>
      <c r="O47" s="885"/>
      <c r="P47" s="884">
        <v>110</v>
      </c>
      <c r="Q47" s="885"/>
      <c r="R47" s="884">
        <v>70</v>
      </c>
      <c r="S47" s="885"/>
      <c r="T47" s="223"/>
      <c r="U47" s="301"/>
      <c r="V47" s="226">
        <f t="shared" si="20"/>
        <v>0</v>
      </c>
      <c r="W47" s="223"/>
      <c r="X47" s="224"/>
      <c r="Y47" s="214">
        <f t="shared" si="21"/>
        <v>0</v>
      </c>
      <c r="Z47" s="41"/>
      <c r="AA47" s="1439"/>
      <c r="AB47" s="1440"/>
      <c r="AC47" s="1441"/>
      <c r="AD47" s="1442"/>
      <c r="AE47" s="1144"/>
      <c r="AF47" s="1442"/>
      <c r="AG47" s="1144"/>
      <c r="AH47" s="1441"/>
      <c r="AI47" s="1442"/>
      <c r="AJ47" s="1144"/>
      <c r="AK47" s="1442"/>
      <c r="AL47" s="1144"/>
      <c r="AM47" s="1146"/>
      <c r="AN47" s="507"/>
      <c r="AO47" s="508"/>
      <c r="AP47" s="509"/>
      <c r="AQ47" s="510"/>
      <c r="AR47" s="511"/>
      <c r="AS47" s="512"/>
      <c r="AT47" s="24"/>
      <c r="AW47" s="483">
        <f>T47-W47</f>
        <v>0</v>
      </c>
      <c r="AX47" s="483">
        <f t="shared" si="6"/>
        <v>0</v>
      </c>
      <c r="AY47" s="484" t="str">
        <f t="shared" si="7"/>
        <v>○</v>
      </c>
      <c r="BA47" s="483"/>
      <c r="BB47" s="483"/>
      <c r="BC47" s="484"/>
    </row>
    <row r="48" spans="1:55" ht="15" customHeight="1">
      <c r="A48" s="39"/>
      <c r="B48" s="46"/>
      <c r="C48" s="1014"/>
      <c r="D48" s="1015"/>
      <c r="E48" s="1016"/>
      <c r="F48" s="1014"/>
      <c r="G48" s="1016"/>
      <c r="H48" s="1014" t="s">
        <v>1066</v>
      </c>
      <c r="I48" s="1015"/>
      <c r="J48" s="1016"/>
      <c r="K48" s="888"/>
      <c r="L48" s="967"/>
      <c r="M48" s="967"/>
      <c r="N48" s="967"/>
      <c r="O48" s="889"/>
      <c r="P48" s="888">
        <v>143</v>
      </c>
      <c r="Q48" s="889"/>
      <c r="R48" s="925">
        <v>120</v>
      </c>
      <c r="S48" s="926"/>
      <c r="T48" s="215"/>
      <c r="U48" s="306"/>
      <c r="V48" s="307">
        <f t="shared" si="20"/>
        <v>0</v>
      </c>
      <c r="W48" s="215"/>
      <c r="X48" s="216"/>
      <c r="Y48" s="219">
        <f t="shared" si="21"/>
        <v>0</v>
      </c>
      <c r="Z48" s="41"/>
      <c r="AA48" s="961" t="s">
        <v>191</v>
      </c>
      <c r="AB48" s="977" t="s">
        <v>865</v>
      </c>
      <c r="AC48" s="1426"/>
      <c r="AD48" s="1427"/>
      <c r="AE48" s="880">
        <v>422</v>
      </c>
      <c r="AF48" s="881"/>
      <c r="AG48" s="884" t="s">
        <v>182</v>
      </c>
      <c r="AH48" s="1097"/>
      <c r="AI48" s="1076"/>
      <c r="AJ48" s="884">
        <v>110</v>
      </c>
      <c r="AK48" s="1076"/>
      <c r="AL48" s="1243">
        <v>90</v>
      </c>
      <c r="AM48" s="1244"/>
      <c r="AN48" s="223"/>
      <c r="AO48" s="224"/>
      <c r="AP48" s="327">
        <f t="shared" ref="AP48:AP58" si="22">AN48+AO48</f>
        <v>0</v>
      </c>
      <c r="AQ48" s="328"/>
      <c r="AR48" s="293"/>
      <c r="AS48" s="214">
        <f t="shared" ref="AS48:AS58" si="23">AQ48+AR48</f>
        <v>0</v>
      </c>
      <c r="AT48" s="24"/>
      <c r="AW48" s="483">
        <f t="shared" si="5"/>
        <v>0</v>
      </c>
      <c r="AX48" s="483">
        <f t="shared" si="6"/>
        <v>0</v>
      </c>
      <c r="AY48" s="484" t="str">
        <f t="shared" si="7"/>
        <v>○</v>
      </c>
      <c r="BA48" s="483">
        <f t="shared" si="11"/>
        <v>0</v>
      </c>
      <c r="BB48" s="483">
        <f t="shared" si="12"/>
        <v>0</v>
      </c>
      <c r="BC48" s="484" t="str">
        <f t="shared" si="10"/>
        <v>○</v>
      </c>
    </row>
    <row r="49" spans="1:55" ht="15" customHeight="1">
      <c r="A49" s="39"/>
      <c r="B49" s="46"/>
      <c r="C49" s="1014"/>
      <c r="D49" s="1015"/>
      <c r="E49" s="1016"/>
      <c r="F49" s="1014"/>
      <c r="G49" s="1016"/>
      <c r="H49" s="878" t="s">
        <v>1065</v>
      </c>
      <c r="I49" s="1335"/>
      <c r="J49" s="921"/>
      <c r="K49" s="888"/>
      <c r="L49" s="967"/>
      <c r="M49" s="967"/>
      <c r="N49" s="967"/>
      <c r="O49" s="889"/>
      <c r="P49" s="888">
        <v>751</v>
      </c>
      <c r="Q49" s="889"/>
      <c r="R49" s="888">
        <v>35</v>
      </c>
      <c r="S49" s="889"/>
      <c r="T49" s="215"/>
      <c r="U49" s="306"/>
      <c r="V49" s="307">
        <f t="shared" si="20"/>
        <v>0</v>
      </c>
      <c r="W49" s="215"/>
      <c r="X49" s="216"/>
      <c r="Y49" s="219">
        <f t="shared" si="21"/>
        <v>0</v>
      </c>
      <c r="Z49" s="73"/>
      <c r="AA49" s="1438"/>
      <c r="AB49" s="1428"/>
      <c r="AC49" s="1429"/>
      <c r="AD49" s="1430"/>
      <c r="AE49" s="886">
        <v>423</v>
      </c>
      <c r="AF49" s="887"/>
      <c r="AG49" s="886" t="s">
        <v>572</v>
      </c>
      <c r="AH49" s="1431"/>
      <c r="AI49" s="1043"/>
      <c r="AJ49" s="886">
        <v>110</v>
      </c>
      <c r="AK49" s="1043"/>
      <c r="AL49" s="1044">
        <v>30</v>
      </c>
      <c r="AM49" s="1045"/>
      <c r="AN49" s="200"/>
      <c r="AO49" s="201"/>
      <c r="AP49" s="329">
        <f t="shared" si="22"/>
        <v>0</v>
      </c>
      <c r="AQ49" s="330"/>
      <c r="AR49" s="297"/>
      <c r="AS49" s="220">
        <f t="shared" si="23"/>
        <v>0</v>
      </c>
      <c r="AT49" s="24"/>
      <c r="AW49" s="483">
        <f t="shared" si="5"/>
        <v>0</v>
      </c>
      <c r="AX49" s="483">
        <f t="shared" si="6"/>
        <v>0</v>
      </c>
      <c r="AY49" s="484" t="str">
        <f t="shared" si="7"/>
        <v>○</v>
      </c>
      <c r="BA49" s="483">
        <f t="shared" si="11"/>
        <v>0</v>
      </c>
      <c r="BB49" s="483">
        <f t="shared" si="12"/>
        <v>0</v>
      </c>
      <c r="BC49" s="484" t="str">
        <f t="shared" si="10"/>
        <v>○</v>
      </c>
    </row>
    <row r="50" spans="1:55" ht="15" customHeight="1">
      <c r="A50" s="39"/>
      <c r="B50" s="46"/>
      <c r="C50" s="893"/>
      <c r="D50" s="896"/>
      <c r="E50" s="894"/>
      <c r="F50" s="893"/>
      <c r="G50" s="894"/>
      <c r="H50" s="886" t="s">
        <v>1064</v>
      </c>
      <c r="I50" s="890"/>
      <c r="J50" s="887"/>
      <c r="K50" s="886"/>
      <c r="L50" s="890"/>
      <c r="M50" s="890"/>
      <c r="N50" s="890"/>
      <c r="O50" s="887"/>
      <c r="P50" s="1044">
        <v>603</v>
      </c>
      <c r="Q50" s="1045"/>
      <c r="R50" s="1044">
        <v>105</v>
      </c>
      <c r="S50" s="1045"/>
      <c r="T50" s="200"/>
      <c r="U50" s="303"/>
      <c r="V50" s="204">
        <f t="shared" si="20"/>
        <v>0</v>
      </c>
      <c r="W50" s="200"/>
      <c r="X50" s="201"/>
      <c r="Y50" s="220">
        <f t="shared" si="21"/>
        <v>0</v>
      </c>
      <c r="Z50" s="41"/>
      <c r="AA50" s="1438"/>
      <c r="AB50" s="977" t="s">
        <v>911</v>
      </c>
      <c r="AC50" s="1426"/>
      <c r="AD50" s="1427"/>
      <c r="AE50" s="880">
        <v>416</v>
      </c>
      <c r="AF50" s="881"/>
      <c r="AG50" s="884" t="s">
        <v>263</v>
      </c>
      <c r="AH50" s="1097"/>
      <c r="AI50" s="1076"/>
      <c r="AJ50" s="884">
        <v>311</v>
      </c>
      <c r="AK50" s="1076"/>
      <c r="AL50" s="1243">
        <v>40</v>
      </c>
      <c r="AM50" s="1244"/>
      <c r="AN50" s="223"/>
      <c r="AO50" s="224"/>
      <c r="AP50" s="327">
        <f t="shared" si="22"/>
        <v>0</v>
      </c>
      <c r="AQ50" s="328"/>
      <c r="AR50" s="293"/>
      <c r="AS50" s="214">
        <f t="shared" si="23"/>
        <v>0</v>
      </c>
      <c r="AT50" s="24"/>
      <c r="AW50" s="483">
        <f t="shared" si="5"/>
        <v>0</v>
      </c>
      <c r="AX50" s="483">
        <f t="shared" si="6"/>
        <v>0</v>
      </c>
      <c r="AY50" s="484" t="str">
        <f t="shared" si="7"/>
        <v>○</v>
      </c>
      <c r="BA50" s="483">
        <f t="shared" si="11"/>
        <v>0</v>
      </c>
      <c r="BB50" s="483">
        <f t="shared" si="12"/>
        <v>0</v>
      </c>
      <c r="BC50" s="484" t="str">
        <f t="shared" si="10"/>
        <v>○</v>
      </c>
    </row>
    <row r="51" spans="1:55" ht="15" customHeight="1">
      <c r="A51" s="39"/>
      <c r="B51" s="46"/>
      <c r="C51" s="880" t="s">
        <v>2409</v>
      </c>
      <c r="D51" s="1013"/>
      <c r="E51" s="907"/>
      <c r="F51" s="941">
        <v>313</v>
      </c>
      <c r="G51" s="942"/>
      <c r="H51" s="880" t="s">
        <v>73</v>
      </c>
      <c r="I51" s="1013"/>
      <c r="J51" s="907"/>
      <c r="K51" s="884" t="s">
        <v>950</v>
      </c>
      <c r="L51" s="891"/>
      <c r="M51" s="891"/>
      <c r="N51" s="891"/>
      <c r="O51" s="885"/>
      <c r="P51" s="1243">
        <v>111</v>
      </c>
      <c r="Q51" s="1244"/>
      <c r="R51" s="1243">
        <v>135</v>
      </c>
      <c r="S51" s="1244"/>
      <c r="T51" s="223"/>
      <c r="U51" s="301"/>
      <c r="V51" s="226">
        <f t="shared" si="20"/>
        <v>0</v>
      </c>
      <c r="W51" s="223"/>
      <c r="X51" s="224"/>
      <c r="Y51" s="214">
        <f t="shared" si="21"/>
        <v>0</v>
      </c>
      <c r="Z51" s="41"/>
      <c r="AA51" s="1439"/>
      <c r="AB51" s="1428"/>
      <c r="AC51" s="1429"/>
      <c r="AD51" s="1430"/>
      <c r="AE51" s="903"/>
      <c r="AF51" s="905"/>
      <c r="AG51" s="886" t="s">
        <v>2436</v>
      </c>
      <c r="AH51" s="1431"/>
      <c r="AI51" s="1043"/>
      <c r="AJ51" s="886">
        <v>301</v>
      </c>
      <c r="AK51" s="1043"/>
      <c r="AL51" s="886">
        <v>40</v>
      </c>
      <c r="AM51" s="887"/>
      <c r="AN51" s="200"/>
      <c r="AO51" s="201"/>
      <c r="AP51" s="329">
        <f t="shared" si="22"/>
        <v>0</v>
      </c>
      <c r="AQ51" s="330"/>
      <c r="AR51" s="297"/>
      <c r="AS51" s="220">
        <f t="shared" si="23"/>
        <v>0</v>
      </c>
      <c r="AT51" s="24"/>
      <c r="AW51" s="483">
        <f t="shared" si="5"/>
        <v>0</v>
      </c>
      <c r="AX51" s="483">
        <f t="shared" si="6"/>
        <v>0</v>
      </c>
      <c r="AY51" s="484" t="str">
        <f t="shared" si="7"/>
        <v>○</v>
      </c>
      <c r="BA51" s="483">
        <f t="shared" si="11"/>
        <v>0</v>
      </c>
      <c r="BB51" s="483">
        <f t="shared" si="12"/>
        <v>0</v>
      </c>
      <c r="BC51" s="484" t="str">
        <f t="shared" si="10"/>
        <v>○</v>
      </c>
    </row>
    <row r="52" spans="1:55" ht="15" customHeight="1" thickBot="1">
      <c r="A52" s="39"/>
      <c r="B52" s="46"/>
      <c r="C52" s="1014"/>
      <c r="D52" s="1015"/>
      <c r="E52" s="1016"/>
      <c r="F52" s="943"/>
      <c r="G52" s="944"/>
      <c r="H52" s="1014"/>
      <c r="I52" s="1015"/>
      <c r="J52" s="1016"/>
      <c r="K52" s="888" t="s">
        <v>2275</v>
      </c>
      <c r="L52" s="967"/>
      <c r="M52" s="967"/>
      <c r="N52" s="967"/>
      <c r="O52" s="889"/>
      <c r="P52" s="1066">
        <v>112</v>
      </c>
      <c r="Q52" s="1068"/>
      <c r="R52" s="1066">
        <v>280</v>
      </c>
      <c r="S52" s="1068"/>
      <c r="T52" s="215"/>
      <c r="U52" s="306"/>
      <c r="V52" s="307">
        <f t="shared" si="20"/>
        <v>0</v>
      </c>
      <c r="W52" s="215"/>
      <c r="X52" s="216"/>
      <c r="Y52" s="219">
        <f t="shared" si="21"/>
        <v>0</v>
      </c>
      <c r="Z52" s="41"/>
      <c r="AA52" s="941" t="s">
        <v>184</v>
      </c>
      <c r="AB52" s="1357"/>
      <c r="AC52" s="1357"/>
      <c r="AD52" s="1357"/>
      <c r="AE52" s="1357"/>
      <c r="AF52" s="1357"/>
      <c r="AG52" s="1357"/>
      <c r="AH52" s="1357"/>
      <c r="AI52" s="1357"/>
      <c r="AJ52" s="1357"/>
      <c r="AK52" s="1358"/>
      <c r="AL52" s="1370">
        <f>SUM(AL30:AM51)</f>
        <v>960</v>
      </c>
      <c r="AM52" s="1371"/>
      <c r="AN52" s="313">
        <f>SUM(AN30:AN51)</f>
        <v>0</v>
      </c>
      <c r="AO52" s="314">
        <f>SUM(AO30:AO51)</f>
        <v>0</v>
      </c>
      <c r="AP52" s="333">
        <f t="shared" si="22"/>
        <v>0</v>
      </c>
      <c r="AQ52" s="315">
        <f>SUM(AQ30:AQ51)</f>
        <v>0</v>
      </c>
      <c r="AR52" s="334">
        <f>SUM(AR30:AR51)</f>
        <v>0</v>
      </c>
      <c r="AS52" s="236">
        <f t="shared" si="23"/>
        <v>0</v>
      </c>
      <c r="AT52" s="24"/>
      <c r="AW52" s="483">
        <f t="shared" ref="AW52:AW71" si="24">T52-W52</f>
        <v>0</v>
      </c>
      <c r="AX52" s="483">
        <f t="shared" ref="AX52:AX71" si="25">U52-X52</f>
        <v>0</v>
      </c>
      <c r="AY52" s="484" t="str">
        <f t="shared" ref="AY52:AY71" si="26">IF(AW52&lt;0,"×",IF(AX52&lt;0,"×","○"))</f>
        <v>○</v>
      </c>
      <c r="BA52" s="483"/>
      <c r="BB52" s="483"/>
      <c r="BC52" s="484"/>
    </row>
    <row r="53" spans="1:55" ht="15" customHeight="1">
      <c r="A53" s="39"/>
      <c r="B53" s="46"/>
      <c r="C53" s="1014"/>
      <c r="D53" s="1015"/>
      <c r="E53" s="1016"/>
      <c r="F53" s="943"/>
      <c r="G53" s="944"/>
      <c r="H53" s="893"/>
      <c r="I53" s="896"/>
      <c r="J53" s="894"/>
      <c r="K53" s="878" t="s">
        <v>2482</v>
      </c>
      <c r="L53" s="1335"/>
      <c r="M53" s="1335"/>
      <c r="N53" s="1335"/>
      <c r="O53" s="921"/>
      <c r="P53" s="1333">
        <v>113</v>
      </c>
      <c r="Q53" s="1334"/>
      <c r="R53" s="1333">
        <v>245</v>
      </c>
      <c r="S53" s="1334"/>
      <c r="T53" s="541"/>
      <c r="U53" s="309"/>
      <c r="V53" s="308">
        <f t="shared" ref="V53" si="27">T53+U53</f>
        <v>0</v>
      </c>
      <c r="W53" s="541"/>
      <c r="X53" s="538"/>
      <c r="Y53" s="540">
        <f t="shared" ref="Y53" si="28">W53+X53</f>
        <v>0</v>
      </c>
      <c r="Z53" s="41"/>
      <c r="AA53" s="1359" t="s">
        <v>185</v>
      </c>
      <c r="AB53" s="1360"/>
      <c r="AC53" s="1360"/>
      <c r="AD53" s="1360"/>
      <c r="AE53" s="1360"/>
      <c r="AF53" s="1361"/>
      <c r="AG53" s="1365" t="s">
        <v>186</v>
      </c>
      <c r="AH53" s="1366"/>
      <c r="AI53" s="1367"/>
      <c r="AJ53" s="1365" t="s">
        <v>250</v>
      </c>
      <c r="AK53" s="1376"/>
      <c r="AL53" s="1377"/>
      <c r="AM53" s="1378"/>
      <c r="AN53" s="335">
        <f>SUM(AN64:AN67)</f>
        <v>0</v>
      </c>
      <c r="AO53" s="336">
        <f>SUM(AO64:AO67)</f>
        <v>0</v>
      </c>
      <c r="AP53" s="337">
        <f t="shared" si="22"/>
        <v>0</v>
      </c>
      <c r="AQ53" s="338">
        <f>SUM(AQ64:AQ67)</f>
        <v>0</v>
      </c>
      <c r="AR53" s="339">
        <f>SUM(AR64:AR67)</f>
        <v>0</v>
      </c>
      <c r="AS53" s="340">
        <f t="shared" si="23"/>
        <v>0</v>
      </c>
      <c r="AT53" s="24"/>
      <c r="AW53" s="483">
        <f t="shared" si="24"/>
        <v>0</v>
      </c>
      <c r="AX53" s="483">
        <f t="shared" si="25"/>
        <v>0</v>
      </c>
      <c r="AY53" s="484" t="str">
        <f t="shared" si="26"/>
        <v>○</v>
      </c>
      <c r="BA53" s="483"/>
      <c r="BB53" s="483"/>
      <c r="BC53" s="484"/>
    </row>
    <row r="54" spans="1:55" ht="15" customHeight="1" thickBot="1">
      <c r="A54" s="39"/>
      <c r="B54" s="46"/>
      <c r="C54" s="906"/>
      <c r="D54" s="906"/>
      <c r="E54" s="906"/>
      <c r="F54" s="877"/>
      <c r="G54" s="877"/>
      <c r="H54" s="1316"/>
      <c r="I54" s="1316"/>
      <c r="J54" s="1316"/>
      <c r="K54" s="1316"/>
      <c r="L54" s="1316"/>
      <c r="M54" s="1316"/>
      <c r="N54" s="1316"/>
      <c r="O54" s="1316"/>
      <c r="P54" s="1317"/>
      <c r="Q54" s="1317"/>
      <c r="R54" s="1317"/>
      <c r="S54" s="1317"/>
      <c r="T54" s="556"/>
      <c r="U54" s="557"/>
      <c r="V54" s="517"/>
      <c r="W54" s="556"/>
      <c r="X54" s="558"/>
      <c r="Y54" s="518"/>
      <c r="Z54" s="41"/>
      <c r="AA54" s="1362"/>
      <c r="AB54" s="1363"/>
      <c r="AC54" s="1363"/>
      <c r="AD54" s="1363"/>
      <c r="AE54" s="1363"/>
      <c r="AF54" s="1364"/>
      <c r="AG54" s="1368" t="s">
        <v>187</v>
      </c>
      <c r="AH54" s="1372"/>
      <c r="AI54" s="1373"/>
      <c r="AJ54" s="1368" t="s">
        <v>251</v>
      </c>
      <c r="AK54" s="1369"/>
      <c r="AL54" s="1374"/>
      <c r="AM54" s="1375"/>
      <c r="AN54" s="341">
        <f>SUM(AN68:AN71)</f>
        <v>0</v>
      </c>
      <c r="AO54" s="342">
        <f>SUM(AO68:AO71)</f>
        <v>0</v>
      </c>
      <c r="AP54" s="343">
        <f t="shared" si="22"/>
        <v>0</v>
      </c>
      <c r="AQ54" s="344">
        <f>SUM(AQ68:AQ71)</f>
        <v>0</v>
      </c>
      <c r="AR54" s="345">
        <f>SUM(AR68:AR71)</f>
        <v>0</v>
      </c>
      <c r="AS54" s="346">
        <f t="shared" si="23"/>
        <v>0</v>
      </c>
      <c r="AT54" s="24"/>
      <c r="AW54" s="483">
        <f>T54-W54</f>
        <v>0</v>
      </c>
      <c r="AX54" s="483">
        <f>U54-X54</f>
        <v>0</v>
      </c>
      <c r="AY54" s="484" t="str">
        <f>IF(AW54&lt;0,"×",IF(AX54&lt;0,"×","○"))</f>
        <v>○</v>
      </c>
      <c r="BA54" s="483"/>
      <c r="BB54" s="483"/>
      <c r="BC54" s="484"/>
    </row>
    <row r="55" spans="1:55" ht="15" customHeight="1">
      <c r="A55" s="39"/>
      <c r="B55" s="46"/>
      <c r="C55" s="977" t="s">
        <v>955</v>
      </c>
      <c r="D55" s="978"/>
      <c r="E55" s="979"/>
      <c r="F55" s="880">
        <v>314</v>
      </c>
      <c r="G55" s="907"/>
      <c r="H55" s="880" t="s">
        <v>73</v>
      </c>
      <c r="I55" s="1013"/>
      <c r="J55" s="907"/>
      <c r="K55" s="888" t="s">
        <v>1057</v>
      </c>
      <c r="L55" s="967"/>
      <c r="M55" s="967"/>
      <c r="N55" s="967"/>
      <c r="O55" s="889"/>
      <c r="P55" s="1066">
        <v>139</v>
      </c>
      <c r="Q55" s="1068"/>
      <c r="R55" s="1066">
        <v>40</v>
      </c>
      <c r="S55" s="1068"/>
      <c r="T55" s="215"/>
      <c r="U55" s="306"/>
      <c r="V55" s="307">
        <f t="shared" si="20"/>
        <v>0</v>
      </c>
      <c r="W55" s="215"/>
      <c r="X55" s="216"/>
      <c r="Y55" s="219">
        <f t="shared" si="21"/>
        <v>0</v>
      </c>
      <c r="Z55" s="41"/>
      <c r="AA55" s="928" t="s">
        <v>188</v>
      </c>
      <c r="AB55" s="1285"/>
      <c r="AC55" s="1285"/>
      <c r="AD55" s="1285"/>
      <c r="AE55" s="1285"/>
      <c r="AF55" s="1285"/>
      <c r="AG55" s="1285"/>
      <c r="AH55" s="1285"/>
      <c r="AI55" s="1285"/>
      <c r="AJ55" s="1285"/>
      <c r="AK55" s="1285"/>
      <c r="AL55" s="1285"/>
      <c r="AM55" s="1249"/>
      <c r="AN55" s="298">
        <f>SUM(AN53:AN54)</f>
        <v>0</v>
      </c>
      <c r="AO55" s="299">
        <f>SUM(AO53:AO54)</f>
        <v>0</v>
      </c>
      <c r="AP55" s="347">
        <f t="shared" si="22"/>
        <v>0</v>
      </c>
      <c r="AQ55" s="323">
        <f>SUM(AQ53:AQ54)</f>
        <v>0</v>
      </c>
      <c r="AR55" s="348">
        <f>SUM(AR53:AR54)</f>
        <v>0</v>
      </c>
      <c r="AS55" s="222">
        <f t="shared" si="23"/>
        <v>0</v>
      </c>
      <c r="AT55" s="24"/>
      <c r="AW55" s="483">
        <f t="shared" si="24"/>
        <v>0</v>
      </c>
      <c r="AX55" s="483">
        <f t="shared" si="25"/>
        <v>0</v>
      </c>
      <c r="AY55" s="484" t="str">
        <f t="shared" si="26"/>
        <v>○</v>
      </c>
      <c r="BA55" s="483"/>
      <c r="BB55" s="483"/>
      <c r="BC55" s="484"/>
    </row>
    <row r="56" spans="1:55" ht="15" customHeight="1">
      <c r="A56" s="39"/>
      <c r="B56" s="46"/>
      <c r="C56" s="980"/>
      <c r="D56" s="981"/>
      <c r="E56" s="982"/>
      <c r="F56" s="1014"/>
      <c r="G56" s="1016"/>
      <c r="H56" s="1014"/>
      <c r="I56" s="1015"/>
      <c r="J56" s="1016"/>
      <c r="K56" s="888" t="s">
        <v>1058</v>
      </c>
      <c r="L56" s="967"/>
      <c r="M56" s="967"/>
      <c r="N56" s="967"/>
      <c r="O56" s="889"/>
      <c r="P56" s="1066">
        <v>920</v>
      </c>
      <c r="Q56" s="1068"/>
      <c r="R56" s="1066">
        <v>40</v>
      </c>
      <c r="S56" s="1068"/>
      <c r="T56" s="215"/>
      <c r="U56" s="306"/>
      <c r="V56" s="307">
        <f t="shared" si="20"/>
        <v>0</v>
      </c>
      <c r="W56" s="215"/>
      <c r="X56" s="216"/>
      <c r="Y56" s="219">
        <f t="shared" si="21"/>
        <v>0</v>
      </c>
      <c r="Z56" s="73"/>
      <c r="AA56" s="1208" t="s">
        <v>189</v>
      </c>
      <c r="AB56" s="1209"/>
      <c r="AC56" s="1209"/>
      <c r="AD56" s="1209"/>
      <c r="AE56" s="1209"/>
      <c r="AF56" s="1209"/>
      <c r="AG56" s="1209"/>
      <c r="AH56" s="1209"/>
      <c r="AI56" s="1209"/>
      <c r="AJ56" s="1209"/>
      <c r="AK56" s="1209"/>
      <c r="AL56" s="1209"/>
      <c r="AM56" s="1210"/>
      <c r="AN56" s="313">
        <f>AN52+AN53</f>
        <v>0</v>
      </c>
      <c r="AO56" s="314">
        <f>AO52+AO53</f>
        <v>0</v>
      </c>
      <c r="AP56" s="333">
        <f t="shared" si="22"/>
        <v>0</v>
      </c>
      <c r="AQ56" s="315">
        <f>AQ52+AQ53</f>
        <v>0</v>
      </c>
      <c r="AR56" s="334">
        <f>AR52+AR53</f>
        <v>0</v>
      </c>
      <c r="AS56" s="236">
        <f t="shared" si="23"/>
        <v>0</v>
      </c>
      <c r="AT56" s="24"/>
      <c r="AW56" s="483">
        <f t="shared" si="24"/>
        <v>0</v>
      </c>
      <c r="AX56" s="483">
        <f t="shared" si="25"/>
        <v>0</v>
      </c>
      <c r="AY56" s="484" t="str">
        <f t="shared" si="26"/>
        <v>○</v>
      </c>
      <c r="BA56" s="483"/>
      <c r="BB56" s="483"/>
      <c r="BC56" s="484"/>
    </row>
    <row r="57" spans="1:55" ht="15" customHeight="1">
      <c r="A57" s="39"/>
      <c r="B57" s="46"/>
      <c r="C57" s="980"/>
      <c r="D57" s="981"/>
      <c r="E57" s="982"/>
      <c r="F57" s="1014"/>
      <c r="G57" s="1016"/>
      <c r="H57" s="1014"/>
      <c r="I57" s="1015"/>
      <c r="J57" s="1016"/>
      <c r="K57" s="888" t="s">
        <v>1059</v>
      </c>
      <c r="L57" s="967"/>
      <c r="M57" s="967"/>
      <c r="N57" s="967"/>
      <c r="O57" s="889"/>
      <c r="P57" s="1066">
        <v>922</v>
      </c>
      <c r="Q57" s="1068"/>
      <c r="R57" s="1066">
        <v>150</v>
      </c>
      <c r="S57" s="1068"/>
      <c r="T57" s="215"/>
      <c r="U57" s="306"/>
      <c r="V57" s="307">
        <f t="shared" si="20"/>
        <v>0</v>
      </c>
      <c r="W57" s="215"/>
      <c r="X57" s="216"/>
      <c r="Y57" s="219">
        <f t="shared" si="21"/>
        <v>0</v>
      </c>
      <c r="Z57" s="73"/>
      <c r="AA57" s="1208" t="s">
        <v>190</v>
      </c>
      <c r="AB57" s="1209"/>
      <c r="AC57" s="1209"/>
      <c r="AD57" s="1209"/>
      <c r="AE57" s="1209"/>
      <c r="AF57" s="1209"/>
      <c r="AG57" s="1209"/>
      <c r="AH57" s="1209"/>
      <c r="AI57" s="1209"/>
      <c r="AJ57" s="1209"/>
      <c r="AK57" s="1209"/>
      <c r="AL57" s="1209"/>
      <c r="AM57" s="1210"/>
      <c r="AN57" s="313">
        <f>AN54</f>
        <v>0</v>
      </c>
      <c r="AO57" s="314">
        <f>AO54</f>
        <v>0</v>
      </c>
      <c r="AP57" s="333">
        <f t="shared" si="22"/>
        <v>0</v>
      </c>
      <c r="AQ57" s="315">
        <f>AQ54</f>
        <v>0</v>
      </c>
      <c r="AR57" s="334">
        <f>AR54</f>
        <v>0</v>
      </c>
      <c r="AS57" s="236">
        <f t="shared" si="23"/>
        <v>0</v>
      </c>
      <c r="AT57" s="24"/>
      <c r="AW57" s="483">
        <f t="shared" si="24"/>
        <v>0</v>
      </c>
      <c r="AX57" s="483">
        <f t="shared" si="25"/>
        <v>0</v>
      </c>
      <c r="AY57" s="484" t="str">
        <f t="shared" si="26"/>
        <v>○</v>
      </c>
      <c r="BA57" s="483"/>
      <c r="BB57" s="483"/>
      <c r="BC57" s="484"/>
    </row>
    <row r="58" spans="1:55" ht="15" customHeight="1">
      <c r="A58" s="39"/>
      <c r="B58" s="46"/>
      <c r="C58" s="980"/>
      <c r="D58" s="981"/>
      <c r="E58" s="982"/>
      <c r="F58" s="1014"/>
      <c r="G58" s="1016"/>
      <c r="H58" s="925"/>
      <c r="I58" s="1332"/>
      <c r="J58" s="926"/>
      <c r="K58" s="888" t="s">
        <v>2273</v>
      </c>
      <c r="L58" s="967"/>
      <c r="M58" s="967"/>
      <c r="N58" s="967"/>
      <c r="O58" s="889"/>
      <c r="P58" s="1066">
        <v>925</v>
      </c>
      <c r="Q58" s="1068"/>
      <c r="R58" s="1066">
        <v>40</v>
      </c>
      <c r="S58" s="1068"/>
      <c r="T58" s="215"/>
      <c r="U58" s="306"/>
      <c r="V58" s="307">
        <f t="shared" ref="V58" si="29">T58+U58</f>
        <v>0</v>
      </c>
      <c r="W58" s="215"/>
      <c r="X58" s="216"/>
      <c r="Y58" s="219">
        <f t="shared" ref="Y58" si="30">W58+X58</f>
        <v>0</v>
      </c>
      <c r="Z58" s="73"/>
      <c r="AA58" s="1354" t="s">
        <v>2225</v>
      </c>
      <c r="AB58" s="1355"/>
      <c r="AC58" s="1355"/>
      <c r="AD58" s="1355"/>
      <c r="AE58" s="1355"/>
      <c r="AF58" s="1355"/>
      <c r="AG58" s="1355"/>
      <c r="AH58" s="1355"/>
      <c r="AI58" s="1355"/>
      <c r="AJ58" s="1355"/>
      <c r="AK58" s="1355"/>
      <c r="AL58" s="1355"/>
      <c r="AM58" s="1356"/>
      <c r="AN58" s="349">
        <f>AN52+AN55</f>
        <v>0</v>
      </c>
      <c r="AO58" s="350">
        <f>AO52+AO55</f>
        <v>0</v>
      </c>
      <c r="AP58" s="326">
        <f t="shared" si="22"/>
        <v>0</v>
      </c>
      <c r="AQ58" s="351">
        <f>AQ52+AQ55</f>
        <v>0</v>
      </c>
      <c r="AR58" s="352">
        <f>AR52+AR55</f>
        <v>0</v>
      </c>
      <c r="AS58" s="209">
        <f t="shared" si="23"/>
        <v>0</v>
      </c>
      <c r="AT58" s="24"/>
      <c r="AW58" s="483">
        <f t="shared" si="24"/>
        <v>0</v>
      </c>
      <c r="AX58" s="483">
        <f t="shared" si="25"/>
        <v>0</v>
      </c>
      <c r="AY58" s="484" t="str">
        <f t="shared" si="26"/>
        <v>○</v>
      </c>
      <c r="BA58" s="483"/>
      <c r="BB58" s="483"/>
      <c r="BC58" s="484"/>
    </row>
    <row r="59" spans="1:55" ht="15" customHeight="1">
      <c r="A59" s="39"/>
      <c r="B59" s="46"/>
      <c r="C59" s="980"/>
      <c r="D59" s="981"/>
      <c r="E59" s="982"/>
      <c r="F59" s="1014"/>
      <c r="G59" s="1016"/>
      <c r="H59" s="888" t="s">
        <v>2438</v>
      </c>
      <c r="I59" s="967"/>
      <c r="J59" s="889"/>
      <c r="K59" s="888" t="s">
        <v>2485</v>
      </c>
      <c r="L59" s="967"/>
      <c r="M59" s="967"/>
      <c r="N59" s="967"/>
      <c r="O59" s="889"/>
      <c r="P59" s="1066">
        <v>401</v>
      </c>
      <c r="Q59" s="1068"/>
      <c r="R59" s="1066">
        <v>60</v>
      </c>
      <c r="S59" s="1068"/>
      <c r="T59" s="215"/>
      <c r="U59" s="306"/>
      <c r="V59" s="307">
        <f t="shared" si="20"/>
        <v>0</v>
      </c>
      <c r="W59" s="215"/>
      <c r="X59" s="216"/>
      <c r="Y59" s="219">
        <f t="shared" si="21"/>
        <v>0</v>
      </c>
      <c r="Z59" s="73"/>
      <c r="AA59" s="41"/>
      <c r="AB59" s="41"/>
      <c r="AC59" s="41"/>
      <c r="AD59" s="73"/>
      <c r="AE59" s="41"/>
      <c r="AF59" s="73"/>
      <c r="AG59" s="41"/>
      <c r="AH59" s="73"/>
      <c r="AI59" s="73"/>
      <c r="AJ59" s="73"/>
      <c r="AK59" s="73"/>
      <c r="AL59" s="73"/>
      <c r="AM59" s="73"/>
      <c r="AN59" s="40"/>
      <c r="AO59" s="23"/>
      <c r="AP59" s="23"/>
      <c r="AQ59" s="23"/>
      <c r="AR59" s="23"/>
      <c r="AS59" s="23"/>
      <c r="AT59" s="24"/>
      <c r="AW59" s="483">
        <f t="shared" si="24"/>
        <v>0</v>
      </c>
      <c r="AX59" s="483">
        <f t="shared" si="25"/>
        <v>0</v>
      </c>
      <c r="AY59" s="484" t="str">
        <f t="shared" si="26"/>
        <v>○</v>
      </c>
      <c r="BA59" s="483"/>
      <c r="BB59" s="483"/>
      <c r="BC59" s="484"/>
    </row>
    <row r="60" spans="1:55" ht="15" customHeight="1">
      <c r="A60" s="39"/>
      <c r="B60" s="46"/>
      <c r="C60" s="983"/>
      <c r="D60" s="984"/>
      <c r="E60" s="985"/>
      <c r="F60" s="893"/>
      <c r="G60" s="894"/>
      <c r="H60" s="886" t="s">
        <v>958</v>
      </c>
      <c r="I60" s="890"/>
      <c r="J60" s="887"/>
      <c r="K60" s="886" t="s">
        <v>956</v>
      </c>
      <c r="L60" s="890"/>
      <c r="M60" s="890"/>
      <c r="N60" s="890"/>
      <c r="O60" s="887"/>
      <c r="P60" s="1044">
        <v>803</v>
      </c>
      <c r="Q60" s="1045"/>
      <c r="R60" s="886">
        <v>60</v>
      </c>
      <c r="S60" s="887"/>
      <c r="T60" s="200"/>
      <c r="U60" s="303"/>
      <c r="V60" s="204">
        <f t="shared" si="20"/>
        <v>0</v>
      </c>
      <c r="W60" s="200"/>
      <c r="X60" s="201"/>
      <c r="Y60" s="220">
        <f t="shared" si="21"/>
        <v>0</v>
      </c>
      <c r="Z60" s="73"/>
      <c r="AA60" s="41"/>
      <c r="AB60" s="41"/>
      <c r="AC60" s="41"/>
      <c r="AD60" s="41"/>
      <c r="AE60" s="41"/>
      <c r="AF60" s="73"/>
      <c r="AG60" s="41"/>
      <c r="AH60" s="73"/>
      <c r="AI60" s="73"/>
      <c r="AJ60" s="73"/>
      <c r="AK60" s="73"/>
      <c r="AL60" s="73"/>
      <c r="AM60" s="73"/>
      <c r="AN60" s="40"/>
      <c r="AO60" s="23"/>
      <c r="AP60" s="23"/>
      <c r="AQ60" s="23"/>
      <c r="AR60" s="23"/>
      <c r="AS60" s="23"/>
      <c r="AT60" s="24"/>
      <c r="AW60" s="483">
        <f t="shared" si="24"/>
        <v>0</v>
      </c>
      <c r="AX60" s="483">
        <f t="shared" si="25"/>
        <v>0</v>
      </c>
      <c r="AY60" s="484" t="str">
        <f t="shared" si="26"/>
        <v>○</v>
      </c>
      <c r="BA60" s="483"/>
      <c r="BB60" s="483"/>
      <c r="BC60" s="484"/>
    </row>
    <row r="61" spans="1:55" ht="15" customHeight="1">
      <c r="A61" s="39"/>
      <c r="B61" s="46"/>
      <c r="C61" s="1399" t="s">
        <v>2410</v>
      </c>
      <c r="D61" s="1400"/>
      <c r="E61" s="1401"/>
      <c r="F61" s="880">
        <v>315</v>
      </c>
      <c r="G61" s="907"/>
      <c r="H61" s="880" t="s">
        <v>73</v>
      </c>
      <c r="I61" s="1013"/>
      <c r="J61" s="907"/>
      <c r="K61" s="884" t="s">
        <v>2487</v>
      </c>
      <c r="L61" s="891"/>
      <c r="M61" s="891"/>
      <c r="N61" s="891"/>
      <c r="O61" s="885"/>
      <c r="P61" s="1243">
        <v>101</v>
      </c>
      <c r="Q61" s="1244"/>
      <c r="R61" s="1243">
        <v>80</v>
      </c>
      <c r="S61" s="1244"/>
      <c r="T61" s="328"/>
      <c r="U61" s="559"/>
      <c r="V61" s="226">
        <f t="shared" si="20"/>
        <v>0</v>
      </c>
      <c r="W61" s="544"/>
      <c r="X61" s="225"/>
      <c r="Y61" s="214">
        <f t="shared" si="21"/>
        <v>0</v>
      </c>
      <c r="Z61" s="41"/>
      <c r="AA61" s="169" t="s">
        <v>2394</v>
      </c>
      <c r="AB61" s="23"/>
      <c r="AC61" s="41"/>
      <c r="AD61" s="41"/>
      <c r="AE61" s="41"/>
      <c r="AF61" s="41"/>
      <c r="AG61" s="41"/>
      <c r="AH61" s="41"/>
      <c r="AI61" s="41"/>
      <c r="AJ61" s="41"/>
      <c r="AK61" s="41"/>
      <c r="AL61" s="41"/>
      <c r="AM61" s="41"/>
      <c r="AN61" s="40"/>
      <c r="AO61" s="23"/>
      <c r="AP61" s="23"/>
      <c r="AQ61" s="23"/>
      <c r="AR61" s="23"/>
      <c r="AS61" s="23"/>
      <c r="AT61" s="24"/>
      <c r="AW61" s="483">
        <f t="shared" si="24"/>
        <v>0</v>
      </c>
      <c r="AX61" s="483">
        <f t="shared" si="25"/>
        <v>0</v>
      </c>
      <c r="AY61" s="484" t="str">
        <f t="shared" si="26"/>
        <v>○</v>
      </c>
      <c r="BA61" s="483"/>
      <c r="BB61" s="483"/>
      <c r="BC61" s="484"/>
    </row>
    <row r="62" spans="1:55" ht="15" customHeight="1">
      <c r="A62" s="39"/>
      <c r="B62" s="46"/>
      <c r="C62" s="1402"/>
      <c r="D62" s="1403"/>
      <c r="E62" s="1404"/>
      <c r="F62" s="1014"/>
      <c r="G62" s="1016"/>
      <c r="H62" s="1014"/>
      <c r="I62" s="1015"/>
      <c r="J62" s="1016"/>
      <c r="K62" s="888" t="s">
        <v>2486</v>
      </c>
      <c r="L62" s="967"/>
      <c r="M62" s="967"/>
      <c r="N62" s="967"/>
      <c r="O62" s="889"/>
      <c r="P62" s="1066">
        <v>183</v>
      </c>
      <c r="Q62" s="1068"/>
      <c r="R62" s="1066">
        <v>75</v>
      </c>
      <c r="S62" s="1068"/>
      <c r="T62" s="539"/>
      <c r="U62" s="306"/>
      <c r="V62" s="307">
        <f t="shared" si="20"/>
        <v>0</v>
      </c>
      <c r="W62" s="215"/>
      <c r="X62" s="218"/>
      <c r="Y62" s="219">
        <f t="shared" si="21"/>
        <v>0</v>
      </c>
      <c r="Z62" s="41"/>
      <c r="AA62" s="1208" t="s">
        <v>1</v>
      </c>
      <c r="AB62" s="1209"/>
      <c r="AC62" s="1209"/>
      <c r="AD62" s="1209"/>
      <c r="AE62" s="1209"/>
      <c r="AF62" s="1209"/>
      <c r="AG62" s="1209"/>
      <c r="AH62" s="1209"/>
      <c r="AI62" s="1209"/>
      <c r="AJ62" s="1209"/>
      <c r="AK62" s="1348" t="s">
        <v>253</v>
      </c>
      <c r="AL62" s="1349"/>
      <c r="AM62" s="1350"/>
      <c r="AN62" s="914" t="s">
        <v>72</v>
      </c>
      <c r="AO62" s="915"/>
      <c r="AP62" s="933" t="s">
        <v>53</v>
      </c>
      <c r="AQ62" s="989"/>
      <c r="AR62" s="989"/>
      <c r="AS62" s="990"/>
      <c r="AT62" s="24"/>
      <c r="AW62" s="483">
        <f t="shared" si="24"/>
        <v>0</v>
      </c>
      <c r="AX62" s="483">
        <f t="shared" si="25"/>
        <v>0</v>
      </c>
      <c r="AY62" s="484" t="str">
        <f t="shared" si="26"/>
        <v>○</v>
      </c>
      <c r="BA62" s="483"/>
      <c r="BB62" s="483"/>
      <c r="BC62" s="484"/>
    </row>
    <row r="63" spans="1:55" ht="15" customHeight="1">
      <c r="A63" s="39"/>
      <c r="B63" s="46"/>
      <c r="C63" s="880" t="s">
        <v>226</v>
      </c>
      <c r="D63" s="1013"/>
      <c r="E63" s="907"/>
      <c r="F63" s="880">
        <v>316</v>
      </c>
      <c r="G63" s="907"/>
      <c r="H63" s="884" t="s">
        <v>73</v>
      </c>
      <c r="I63" s="891"/>
      <c r="J63" s="885"/>
      <c r="K63" s="884" t="s">
        <v>1063</v>
      </c>
      <c r="L63" s="891"/>
      <c r="M63" s="891"/>
      <c r="N63" s="891"/>
      <c r="O63" s="885"/>
      <c r="P63" s="884">
        <v>121</v>
      </c>
      <c r="Q63" s="885"/>
      <c r="R63" s="884">
        <v>280</v>
      </c>
      <c r="S63" s="885"/>
      <c r="T63" s="223"/>
      <c r="U63" s="301"/>
      <c r="V63" s="226">
        <f t="shared" si="20"/>
        <v>0</v>
      </c>
      <c r="W63" s="223"/>
      <c r="X63" s="224"/>
      <c r="Y63" s="214">
        <f t="shared" si="21"/>
        <v>0</v>
      </c>
      <c r="Z63" s="73"/>
      <c r="AA63" s="1214"/>
      <c r="AB63" s="1215"/>
      <c r="AC63" s="1215"/>
      <c r="AD63" s="1215"/>
      <c r="AE63" s="1215"/>
      <c r="AF63" s="1215"/>
      <c r="AG63" s="1215"/>
      <c r="AH63" s="1215"/>
      <c r="AI63" s="1215"/>
      <c r="AJ63" s="1215"/>
      <c r="AK63" s="1351"/>
      <c r="AL63" s="1352"/>
      <c r="AM63" s="1353"/>
      <c r="AN63" s="625"/>
      <c r="AO63" s="629"/>
      <c r="AP63" s="988"/>
      <c r="AQ63" s="409" t="s">
        <v>51</v>
      </c>
      <c r="AR63" s="404" t="s">
        <v>52</v>
      </c>
      <c r="AS63" s="405" t="s">
        <v>53</v>
      </c>
      <c r="AT63" s="24"/>
      <c r="AW63" s="483">
        <f t="shared" si="24"/>
        <v>0</v>
      </c>
      <c r="AX63" s="483">
        <f t="shared" si="25"/>
        <v>0</v>
      </c>
      <c r="AY63" s="484" t="str">
        <f t="shared" si="26"/>
        <v>○</v>
      </c>
      <c r="BA63" s="483"/>
      <c r="BB63" s="483"/>
      <c r="BC63" s="484"/>
    </row>
    <row r="64" spans="1:55" ht="15" customHeight="1">
      <c r="A64" s="39"/>
      <c r="B64" s="46"/>
      <c r="C64" s="893"/>
      <c r="D64" s="896"/>
      <c r="E64" s="894"/>
      <c r="F64" s="893"/>
      <c r="G64" s="894"/>
      <c r="H64" s="886" t="s">
        <v>155</v>
      </c>
      <c r="I64" s="890"/>
      <c r="J64" s="887"/>
      <c r="K64" s="886"/>
      <c r="L64" s="890"/>
      <c r="M64" s="890"/>
      <c r="N64" s="890"/>
      <c r="O64" s="887"/>
      <c r="P64" s="1044">
        <v>404</v>
      </c>
      <c r="Q64" s="1045"/>
      <c r="R64" s="1044">
        <v>60</v>
      </c>
      <c r="S64" s="1045"/>
      <c r="T64" s="200"/>
      <c r="U64" s="303"/>
      <c r="V64" s="204">
        <f t="shared" si="20"/>
        <v>0</v>
      </c>
      <c r="W64" s="200"/>
      <c r="X64" s="201"/>
      <c r="Y64" s="220">
        <f t="shared" si="21"/>
        <v>0</v>
      </c>
      <c r="Z64" s="73"/>
      <c r="AA64" s="1336" t="s">
        <v>2214</v>
      </c>
      <c r="AB64" s="1337"/>
      <c r="AC64" s="997"/>
      <c r="AD64" s="998"/>
      <c r="AE64" s="998"/>
      <c r="AF64" s="998"/>
      <c r="AG64" s="998"/>
      <c r="AH64" s="998"/>
      <c r="AI64" s="998"/>
      <c r="AJ64" s="1344"/>
      <c r="AK64" s="1345"/>
      <c r="AL64" s="1346"/>
      <c r="AM64" s="1347"/>
      <c r="AN64" s="223"/>
      <c r="AO64" s="224"/>
      <c r="AP64" s="212">
        <f>SUM(AN64:AO64)</f>
        <v>0</v>
      </c>
      <c r="AQ64" s="223"/>
      <c r="AR64" s="225"/>
      <c r="AS64" s="226">
        <f>SUM(AQ64:AR64)</f>
        <v>0</v>
      </c>
      <c r="AT64" s="24"/>
      <c r="AW64" s="483">
        <f t="shared" si="24"/>
        <v>0</v>
      </c>
      <c r="AX64" s="483">
        <f t="shared" si="25"/>
        <v>0</v>
      </c>
      <c r="AY64" s="484" t="str">
        <f t="shared" si="26"/>
        <v>○</v>
      </c>
      <c r="BA64" s="483">
        <f t="shared" si="11"/>
        <v>0</v>
      </c>
      <c r="BB64" s="483">
        <f t="shared" si="12"/>
        <v>0</v>
      </c>
      <c r="BC64" s="484" t="str">
        <f t="shared" si="10"/>
        <v>○</v>
      </c>
    </row>
    <row r="65" spans="1:55" ht="15" customHeight="1">
      <c r="A65" s="39"/>
      <c r="B65" s="46"/>
      <c r="C65" s="880" t="s">
        <v>175</v>
      </c>
      <c r="D65" s="1013"/>
      <c r="E65" s="907"/>
      <c r="F65" s="941">
        <v>317</v>
      </c>
      <c r="G65" s="942"/>
      <c r="H65" s="880" t="s">
        <v>73</v>
      </c>
      <c r="I65" s="1013"/>
      <c r="J65" s="907"/>
      <c r="K65" s="884" t="s">
        <v>174</v>
      </c>
      <c r="L65" s="891"/>
      <c r="M65" s="891"/>
      <c r="N65" s="891"/>
      <c r="O65" s="885"/>
      <c r="P65" s="1243">
        <v>751</v>
      </c>
      <c r="Q65" s="1244"/>
      <c r="R65" s="1243">
        <v>30</v>
      </c>
      <c r="S65" s="1244"/>
      <c r="T65" s="223"/>
      <c r="U65" s="301"/>
      <c r="V65" s="226">
        <f t="shared" si="20"/>
        <v>0</v>
      </c>
      <c r="W65" s="223"/>
      <c r="X65" s="224"/>
      <c r="Y65" s="214">
        <f t="shared" si="21"/>
        <v>0</v>
      </c>
      <c r="Z65" s="73"/>
      <c r="AA65" s="1338"/>
      <c r="AB65" s="1339"/>
      <c r="AC65" s="949"/>
      <c r="AD65" s="950"/>
      <c r="AE65" s="950"/>
      <c r="AF65" s="950"/>
      <c r="AG65" s="950"/>
      <c r="AH65" s="950"/>
      <c r="AI65" s="950"/>
      <c r="AJ65" s="1342"/>
      <c r="AK65" s="1200"/>
      <c r="AL65" s="1201"/>
      <c r="AM65" s="1202"/>
      <c r="AN65" s="215"/>
      <c r="AO65" s="216"/>
      <c r="AP65" s="217">
        <f t="shared" ref="AP65:AP71" si="31">SUM(AN65:AO65)</f>
        <v>0</v>
      </c>
      <c r="AQ65" s="215"/>
      <c r="AR65" s="218"/>
      <c r="AS65" s="307">
        <f t="shared" ref="AS65:AS71" si="32">SUM(AQ65:AR65)</f>
        <v>0</v>
      </c>
      <c r="AT65" s="24"/>
      <c r="AW65" s="483">
        <f t="shared" si="24"/>
        <v>0</v>
      </c>
      <c r="AX65" s="483">
        <f t="shared" si="25"/>
        <v>0</v>
      </c>
      <c r="AY65" s="484" t="str">
        <f t="shared" si="26"/>
        <v>○</v>
      </c>
      <c r="BA65" s="483">
        <f t="shared" si="11"/>
        <v>0</v>
      </c>
      <c r="BB65" s="483">
        <f t="shared" si="12"/>
        <v>0</v>
      </c>
      <c r="BC65" s="484" t="str">
        <f t="shared" si="10"/>
        <v>○</v>
      </c>
    </row>
    <row r="66" spans="1:55" ht="15" customHeight="1">
      <c r="A66" s="39"/>
      <c r="B66" s="46"/>
      <c r="C66" s="1014"/>
      <c r="D66" s="1015"/>
      <c r="E66" s="1016"/>
      <c r="F66" s="943"/>
      <c r="G66" s="944"/>
      <c r="H66" s="1014"/>
      <c r="I66" s="1015"/>
      <c r="J66" s="1016"/>
      <c r="K66" s="888" t="s">
        <v>864</v>
      </c>
      <c r="L66" s="967"/>
      <c r="M66" s="967"/>
      <c r="N66" s="967"/>
      <c r="O66" s="889"/>
      <c r="P66" s="1066">
        <v>122</v>
      </c>
      <c r="Q66" s="1068"/>
      <c r="R66" s="1066">
        <v>120</v>
      </c>
      <c r="S66" s="1068"/>
      <c r="T66" s="215"/>
      <c r="U66" s="306"/>
      <c r="V66" s="307">
        <f t="shared" si="20"/>
        <v>0</v>
      </c>
      <c r="W66" s="215"/>
      <c r="X66" s="216"/>
      <c r="Y66" s="219">
        <f t="shared" si="21"/>
        <v>0</v>
      </c>
      <c r="Z66" s="73"/>
      <c r="AA66" s="1338"/>
      <c r="AB66" s="1339"/>
      <c r="AC66" s="949"/>
      <c r="AD66" s="950"/>
      <c r="AE66" s="950"/>
      <c r="AF66" s="950"/>
      <c r="AG66" s="950"/>
      <c r="AH66" s="950"/>
      <c r="AI66" s="950"/>
      <c r="AJ66" s="1342"/>
      <c r="AK66" s="1200"/>
      <c r="AL66" s="1201"/>
      <c r="AM66" s="1202"/>
      <c r="AN66" s="215"/>
      <c r="AO66" s="216"/>
      <c r="AP66" s="217">
        <f t="shared" si="31"/>
        <v>0</v>
      </c>
      <c r="AQ66" s="215"/>
      <c r="AR66" s="218"/>
      <c r="AS66" s="307">
        <f t="shared" si="32"/>
        <v>0</v>
      </c>
      <c r="AT66" s="24"/>
      <c r="AW66" s="483">
        <f t="shared" si="24"/>
        <v>0</v>
      </c>
      <c r="AX66" s="483">
        <f t="shared" si="25"/>
        <v>0</v>
      </c>
      <c r="AY66" s="484" t="str">
        <f t="shared" si="26"/>
        <v>○</v>
      </c>
      <c r="BA66" s="483">
        <f t="shared" si="11"/>
        <v>0</v>
      </c>
      <c r="BB66" s="483">
        <f t="shared" si="12"/>
        <v>0</v>
      </c>
      <c r="BC66" s="484" t="str">
        <f t="shared" si="10"/>
        <v>○</v>
      </c>
    </row>
    <row r="67" spans="1:55" ht="15" customHeight="1">
      <c r="A67" s="39"/>
      <c r="B67" s="73"/>
      <c r="C67" s="893"/>
      <c r="D67" s="896"/>
      <c r="E67" s="894"/>
      <c r="F67" s="928"/>
      <c r="G67" s="930"/>
      <c r="H67" s="893"/>
      <c r="I67" s="896"/>
      <c r="J67" s="894"/>
      <c r="K67" s="886" t="s">
        <v>1015</v>
      </c>
      <c r="L67" s="890"/>
      <c r="M67" s="890"/>
      <c r="N67" s="890"/>
      <c r="O67" s="887"/>
      <c r="P67" s="1044">
        <v>920</v>
      </c>
      <c r="Q67" s="1045"/>
      <c r="R67" s="1044">
        <v>30</v>
      </c>
      <c r="S67" s="1045"/>
      <c r="T67" s="200"/>
      <c r="U67" s="303"/>
      <c r="V67" s="204">
        <f t="shared" si="20"/>
        <v>0</v>
      </c>
      <c r="W67" s="200"/>
      <c r="X67" s="201"/>
      <c r="Y67" s="220">
        <f t="shared" si="21"/>
        <v>0</v>
      </c>
      <c r="Z67" s="73"/>
      <c r="AA67" s="1340"/>
      <c r="AB67" s="1341"/>
      <c r="AC67" s="951"/>
      <c r="AD67" s="952"/>
      <c r="AE67" s="952"/>
      <c r="AF67" s="952"/>
      <c r="AG67" s="952"/>
      <c r="AH67" s="952"/>
      <c r="AI67" s="952"/>
      <c r="AJ67" s="1343"/>
      <c r="AK67" s="1272"/>
      <c r="AL67" s="1273"/>
      <c r="AM67" s="1274"/>
      <c r="AN67" s="200"/>
      <c r="AO67" s="201"/>
      <c r="AP67" s="202">
        <f t="shared" si="31"/>
        <v>0</v>
      </c>
      <c r="AQ67" s="200"/>
      <c r="AR67" s="203"/>
      <c r="AS67" s="204">
        <f t="shared" si="32"/>
        <v>0</v>
      </c>
      <c r="AT67" s="24"/>
      <c r="AW67" s="483">
        <f t="shared" si="24"/>
        <v>0</v>
      </c>
      <c r="AX67" s="483">
        <f t="shared" si="25"/>
        <v>0</v>
      </c>
      <c r="AY67" s="484" t="str">
        <f t="shared" si="26"/>
        <v>○</v>
      </c>
      <c r="BA67" s="483">
        <f t="shared" si="11"/>
        <v>0</v>
      </c>
      <c r="BB67" s="483">
        <f t="shared" si="12"/>
        <v>0</v>
      </c>
      <c r="BC67" s="484" t="str">
        <f t="shared" si="10"/>
        <v>○</v>
      </c>
    </row>
    <row r="68" spans="1:55" ht="15" customHeight="1">
      <c r="A68" s="39"/>
      <c r="B68" s="73"/>
      <c r="C68" s="923" t="s">
        <v>176</v>
      </c>
      <c r="D68" s="939"/>
      <c r="E68" s="924"/>
      <c r="F68" s="1022">
        <v>319</v>
      </c>
      <c r="G68" s="1024"/>
      <c r="H68" s="923" t="s">
        <v>73</v>
      </c>
      <c r="I68" s="939"/>
      <c r="J68" s="924"/>
      <c r="K68" s="923"/>
      <c r="L68" s="939"/>
      <c r="M68" s="939"/>
      <c r="N68" s="939"/>
      <c r="O68" s="924"/>
      <c r="P68" s="1022">
        <v>110</v>
      </c>
      <c r="Q68" s="1024"/>
      <c r="R68" s="1022">
        <v>120</v>
      </c>
      <c r="S68" s="1024"/>
      <c r="T68" s="205"/>
      <c r="U68" s="311"/>
      <c r="V68" s="312">
        <f t="shared" si="20"/>
        <v>0</v>
      </c>
      <c r="W68" s="205"/>
      <c r="X68" s="206"/>
      <c r="Y68" s="209">
        <f t="shared" si="21"/>
        <v>0</v>
      </c>
      <c r="Z68" s="73"/>
      <c r="AA68" s="1336" t="s">
        <v>2213</v>
      </c>
      <c r="AB68" s="1337"/>
      <c r="AC68" s="997"/>
      <c r="AD68" s="998"/>
      <c r="AE68" s="998"/>
      <c r="AF68" s="998"/>
      <c r="AG68" s="998"/>
      <c r="AH68" s="998"/>
      <c r="AI68" s="998"/>
      <c r="AJ68" s="1344"/>
      <c r="AK68" s="1345"/>
      <c r="AL68" s="1346"/>
      <c r="AM68" s="1347"/>
      <c r="AN68" s="223"/>
      <c r="AO68" s="224"/>
      <c r="AP68" s="212">
        <f t="shared" si="31"/>
        <v>0</v>
      </c>
      <c r="AQ68" s="223"/>
      <c r="AR68" s="225"/>
      <c r="AS68" s="226">
        <f t="shared" si="32"/>
        <v>0</v>
      </c>
      <c r="AT68" s="24"/>
      <c r="AW68" s="483">
        <f t="shared" si="24"/>
        <v>0</v>
      </c>
      <c r="AX68" s="483">
        <f t="shared" si="25"/>
        <v>0</v>
      </c>
      <c r="AY68" s="484" t="str">
        <f t="shared" si="26"/>
        <v>○</v>
      </c>
      <c r="BA68" s="483">
        <f t="shared" si="11"/>
        <v>0</v>
      </c>
      <c r="BB68" s="483">
        <f t="shared" si="12"/>
        <v>0</v>
      </c>
      <c r="BC68" s="484" t="str">
        <f t="shared" si="10"/>
        <v>○</v>
      </c>
    </row>
    <row r="69" spans="1:55" ht="15" customHeight="1">
      <c r="A69" s="39"/>
      <c r="B69" s="73"/>
      <c r="C69" s="1318" t="s">
        <v>2202</v>
      </c>
      <c r="D69" s="1327"/>
      <c r="E69" s="1328"/>
      <c r="F69" s="941">
        <v>320</v>
      </c>
      <c r="G69" s="942"/>
      <c r="H69" s="880" t="s">
        <v>73</v>
      </c>
      <c r="I69" s="1013"/>
      <c r="J69" s="907"/>
      <c r="K69" s="884" t="s">
        <v>864</v>
      </c>
      <c r="L69" s="891"/>
      <c r="M69" s="891"/>
      <c r="N69" s="891"/>
      <c r="O69" s="885"/>
      <c r="P69" s="1243">
        <v>122</v>
      </c>
      <c r="Q69" s="1244"/>
      <c r="R69" s="1243">
        <v>40</v>
      </c>
      <c r="S69" s="1244"/>
      <c r="T69" s="223"/>
      <c r="U69" s="301"/>
      <c r="V69" s="226">
        <f t="shared" si="20"/>
        <v>0</v>
      </c>
      <c r="W69" s="223"/>
      <c r="X69" s="224"/>
      <c r="Y69" s="214">
        <f t="shared" si="21"/>
        <v>0</v>
      </c>
      <c r="Z69" s="73"/>
      <c r="AA69" s="1338"/>
      <c r="AB69" s="1339"/>
      <c r="AC69" s="949"/>
      <c r="AD69" s="950"/>
      <c r="AE69" s="950"/>
      <c r="AF69" s="950"/>
      <c r="AG69" s="950"/>
      <c r="AH69" s="950"/>
      <c r="AI69" s="950"/>
      <c r="AJ69" s="1342"/>
      <c r="AK69" s="1200"/>
      <c r="AL69" s="1201"/>
      <c r="AM69" s="1202"/>
      <c r="AN69" s="215"/>
      <c r="AO69" s="216"/>
      <c r="AP69" s="217">
        <f t="shared" si="31"/>
        <v>0</v>
      </c>
      <c r="AQ69" s="215"/>
      <c r="AR69" s="218"/>
      <c r="AS69" s="307">
        <f t="shared" si="32"/>
        <v>0</v>
      </c>
      <c r="AT69" s="24"/>
      <c r="AW69" s="483">
        <f t="shared" si="24"/>
        <v>0</v>
      </c>
      <c r="AX69" s="483">
        <f t="shared" si="25"/>
        <v>0</v>
      </c>
      <c r="AY69" s="484" t="str">
        <f t="shared" si="26"/>
        <v>○</v>
      </c>
      <c r="BA69" s="483">
        <f t="shared" si="11"/>
        <v>0</v>
      </c>
      <c r="BB69" s="483">
        <f t="shared" si="12"/>
        <v>0</v>
      </c>
      <c r="BC69" s="484" t="str">
        <f t="shared" si="10"/>
        <v>○</v>
      </c>
    </row>
    <row r="70" spans="1:55" ht="15.95" customHeight="1">
      <c r="A70" s="39"/>
      <c r="B70" s="73"/>
      <c r="C70" s="1329"/>
      <c r="D70" s="1330"/>
      <c r="E70" s="1331"/>
      <c r="F70" s="943"/>
      <c r="G70" s="944"/>
      <c r="H70" s="1014"/>
      <c r="I70" s="1015"/>
      <c r="J70" s="1016"/>
      <c r="K70" s="888" t="s">
        <v>951</v>
      </c>
      <c r="L70" s="967"/>
      <c r="M70" s="967"/>
      <c r="N70" s="967"/>
      <c r="O70" s="889"/>
      <c r="P70" s="1066">
        <v>114</v>
      </c>
      <c r="Q70" s="1068"/>
      <c r="R70" s="1066">
        <v>80</v>
      </c>
      <c r="S70" s="1068"/>
      <c r="T70" s="215"/>
      <c r="U70" s="306"/>
      <c r="V70" s="307">
        <f t="shared" si="20"/>
        <v>0</v>
      </c>
      <c r="W70" s="215"/>
      <c r="X70" s="216"/>
      <c r="Y70" s="219">
        <f t="shared" si="21"/>
        <v>0</v>
      </c>
      <c r="Z70" s="73"/>
      <c r="AA70" s="1338"/>
      <c r="AB70" s="1339"/>
      <c r="AC70" s="949"/>
      <c r="AD70" s="950"/>
      <c r="AE70" s="950"/>
      <c r="AF70" s="950"/>
      <c r="AG70" s="950"/>
      <c r="AH70" s="950"/>
      <c r="AI70" s="950"/>
      <c r="AJ70" s="1342"/>
      <c r="AK70" s="1200"/>
      <c r="AL70" s="1201"/>
      <c r="AM70" s="1202"/>
      <c r="AN70" s="215"/>
      <c r="AO70" s="216"/>
      <c r="AP70" s="217">
        <f t="shared" si="31"/>
        <v>0</v>
      </c>
      <c r="AQ70" s="215"/>
      <c r="AR70" s="218"/>
      <c r="AS70" s="307">
        <f t="shared" si="32"/>
        <v>0</v>
      </c>
      <c r="AT70" s="24"/>
      <c r="AW70" s="483">
        <f t="shared" si="24"/>
        <v>0</v>
      </c>
      <c r="AX70" s="483">
        <f t="shared" si="25"/>
        <v>0</v>
      </c>
      <c r="AY70" s="484" t="str">
        <f t="shared" si="26"/>
        <v>○</v>
      </c>
      <c r="BA70" s="483">
        <f t="shared" si="11"/>
        <v>0</v>
      </c>
      <c r="BB70" s="483">
        <f t="shared" si="12"/>
        <v>0</v>
      </c>
      <c r="BC70" s="484" t="str">
        <f t="shared" si="10"/>
        <v>○</v>
      </c>
    </row>
    <row r="71" spans="1:55" ht="13.5" customHeight="1">
      <c r="A71" s="39"/>
      <c r="B71" s="73"/>
      <c r="C71" s="906"/>
      <c r="D71" s="906"/>
      <c r="E71" s="906"/>
      <c r="F71" s="877"/>
      <c r="G71" s="877"/>
      <c r="H71" s="906"/>
      <c r="I71" s="906"/>
      <c r="J71" s="906"/>
      <c r="K71" s="906"/>
      <c r="L71" s="906"/>
      <c r="M71" s="906"/>
      <c r="N71" s="906"/>
      <c r="O71" s="906"/>
      <c r="P71" s="877"/>
      <c r="Q71" s="877"/>
      <c r="R71" s="877"/>
      <c r="S71" s="877"/>
      <c r="T71" s="556"/>
      <c r="U71" s="557"/>
      <c r="V71" s="517"/>
      <c r="W71" s="556"/>
      <c r="X71" s="558"/>
      <c r="Y71" s="518"/>
      <c r="Z71" s="73"/>
      <c r="AA71" s="1340"/>
      <c r="AB71" s="1341"/>
      <c r="AC71" s="951"/>
      <c r="AD71" s="952"/>
      <c r="AE71" s="952"/>
      <c r="AF71" s="952"/>
      <c r="AG71" s="952"/>
      <c r="AH71" s="952"/>
      <c r="AI71" s="952"/>
      <c r="AJ71" s="1343"/>
      <c r="AK71" s="1272"/>
      <c r="AL71" s="1273"/>
      <c r="AM71" s="1274"/>
      <c r="AN71" s="200"/>
      <c r="AO71" s="201"/>
      <c r="AP71" s="202">
        <f t="shared" si="31"/>
        <v>0</v>
      </c>
      <c r="AQ71" s="200"/>
      <c r="AR71" s="203"/>
      <c r="AS71" s="204">
        <f t="shared" si="32"/>
        <v>0</v>
      </c>
      <c r="AT71" s="24"/>
      <c r="AW71" s="483">
        <f t="shared" si="24"/>
        <v>0</v>
      </c>
      <c r="AX71" s="483">
        <f t="shared" si="25"/>
        <v>0</v>
      </c>
      <c r="AY71" s="484" t="str">
        <f t="shared" si="26"/>
        <v>○</v>
      </c>
      <c r="BA71" s="483">
        <f t="shared" si="11"/>
        <v>0</v>
      </c>
      <c r="BB71" s="483">
        <f t="shared" si="12"/>
        <v>0</v>
      </c>
      <c r="BC71" s="484" t="str">
        <f t="shared" si="10"/>
        <v>○</v>
      </c>
    </row>
    <row r="72" spans="1:55">
      <c r="A72" s="131"/>
      <c r="B72" s="132"/>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60"/>
    </row>
    <row r="73" spans="1:55">
      <c r="A73" s="22"/>
      <c r="B73" s="23"/>
      <c r="Z73" s="23"/>
    </row>
    <row r="74" spans="1:55">
      <c r="A74" s="23"/>
      <c r="B74" s="23"/>
      <c r="Z74" s="23"/>
    </row>
    <row r="75" spans="1:55" ht="13.5">
      <c r="A75" s="23"/>
      <c r="B75" s="23"/>
      <c r="E75" s="68"/>
      <c r="F75" s="56"/>
      <c r="G75" s="56"/>
      <c r="H75" s="68"/>
      <c r="I75" s="56"/>
      <c r="J75" s="68"/>
      <c r="K75" s="56"/>
      <c r="L75" s="56"/>
      <c r="M75" s="68"/>
      <c r="N75" s="56"/>
      <c r="O75" s="68"/>
      <c r="P75" s="56"/>
      <c r="Z75" s="23"/>
    </row>
    <row r="76" spans="1:55" ht="13.5">
      <c r="A76" s="23"/>
      <c r="B76" s="23"/>
      <c r="C76" s="23"/>
      <c r="D76" s="23"/>
      <c r="E76" s="74"/>
      <c r="F76" s="149"/>
      <c r="G76" s="149"/>
      <c r="H76" s="152"/>
      <c r="I76" s="149"/>
      <c r="J76" s="152"/>
      <c r="K76" s="149"/>
      <c r="L76" s="149"/>
      <c r="M76" s="152"/>
      <c r="N76" s="149"/>
      <c r="O76" s="152"/>
      <c r="P76" s="149"/>
      <c r="T76" s="23"/>
      <c r="U76" s="23"/>
      <c r="V76" s="23"/>
      <c r="W76" s="23"/>
      <c r="X76" s="23"/>
      <c r="Y76" s="23"/>
      <c r="Z76" s="23"/>
    </row>
    <row r="77" spans="1:55" ht="13.5">
      <c r="C77" s="23"/>
      <c r="D77" s="23"/>
      <c r="E77" s="130"/>
      <c r="F77" s="149"/>
      <c r="G77" s="149"/>
      <c r="H77" s="152"/>
      <c r="I77" s="149"/>
      <c r="J77" s="152"/>
      <c r="K77" s="149"/>
      <c r="L77" s="149"/>
      <c r="M77" s="152"/>
      <c r="N77" s="149"/>
      <c r="O77" s="152"/>
      <c r="P77" s="149"/>
      <c r="T77" s="23"/>
      <c r="U77" s="23"/>
      <c r="V77" s="23"/>
      <c r="W77" s="23"/>
      <c r="X77" s="23"/>
      <c r="Y77" s="23"/>
    </row>
    <row r="78" spans="1:55" ht="13.5">
      <c r="C78" s="23"/>
      <c r="D78" s="23"/>
      <c r="E78" s="129"/>
      <c r="F78" s="149"/>
      <c r="G78" s="149"/>
      <c r="H78" s="152"/>
      <c r="I78" s="149"/>
      <c r="J78" s="152"/>
      <c r="K78" s="149"/>
      <c r="L78" s="149"/>
      <c r="M78" s="152"/>
      <c r="N78" s="149"/>
      <c r="O78" s="152"/>
      <c r="P78" s="149"/>
      <c r="T78" s="23"/>
      <c r="U78" s="23"/>
      <c r="V78" s="23"/>
      <c r="W78" s="23"/>
      <c r="X78" s="23"/>
      <c r="Y78" s="23"/>
    </row>
    <row r="79" spans="1:55" ht="13.5">
      <c r="E79" s="56"/>
      <c r="F79" s="149"/>
      <c r="G79" s="149"/>
      <c r="H79" s="152"/>
      <c r="I79" s="149"/>
      <c r="J79" s="152"/>
      <c r="K79" s="149"/>
      <c r="L79" s="149"/>
      <c r="M79" s="152"/>
      <c r="N79" s="149"/>
      <c r="O79" s="152"/>
      <c r="P79" s="149"/>
    </row>
    <row r="80" spans="1:55" ht="13.5">
      <c r="F80" s="149"/>
      <c r="G80" s="149"/>
      <c r="H80" s="152"/>
      <c r="I80" s="149"/>
      <c r="J80" s="152"/>
      <c r="K80" s="149"/>
      <c r="L80" s="149"/>
      <c r="M80" s="152"/>
      <c r="N80" s="149"/>
      <c r="O80" s="152"/>
      <c r="P80" s="149"/>
    </row>
    <row r="81" spans="6:16" ht="13.5">
      <c r="F81" s="149"/>
      <c r="G81" s="149"/>
      <c r="H81" s="152"/>
      <c r="I81" s="149"/>
      <c r="J81" s="152"/>
      <c r="K81" s="149"/>
      <c r="L81" s="149"/>
      <c r="M81" s="152"/>
      <c r="N81" s="149"/>
      <c r="O81" s="152"/>
      <c r="P81" s="149"/>
    </row>
    <row r="82" spans="6:16" ht="13.5">
      <c r="F82" s="149"/>
      <c r="G82" s="149"/>
      <c r="H82" s="152"/>
      <c r="I82" s="149"/>
      <c r="J82" s="152"/>
      <c r="K82" s="149"/>
      <c r="L82" s="149"/>
      <c r="M82" s="152"/>
      <c r="N82" s="149"/>
      <c r="O82" s="152"/>
      <c r="P82" s="149"/>
    </row>
    <row r="83" spans="6:16" ht="13.5">
      <c r="F83" s="149"/>
      <c r="G83" s="149"/>
      <c r="H83" s="152"/>
      <c r="I83" s="149"/>
      <c r="J83" s="152"/>
      <c r="K83" s="149"/>
      <c r="L83" s="149"/>
      <c r="M83" s="152"/>
      <c r="N83" s="149"/>
      <c r="O83" s="152"/>
      <c r="P83" s="149"/>
    </row>
    <row r="84" spans="6:16" ht="13.5">
      <c r="F84" s="149"/>
      <c r="G84" s="149"/>
      <c r="H84" s="152"/>
      <c r="I84" s="149"/>
      <c r="J84" s="152"/>
      <c r="K84" s="149"/>
      <c r="L84" s="149"/>
      <c r="M84" s="152"/>
      <c r="N84" s="149"/>
      <c r="O84" s="152"/>
      <c r="P84" s="149"/>
    </row>
  </sheetData>
  <sheetProtection algorithmName="SHA-512" hashValue="tPDT0Fm3Gqf4ABCRzh2cCq8hhWT5PzKrTXEUAbsWcPIuzKSOjjXk7HIHEcDcfAwE+GdxAVbMQRyCEY0W5cP/9A==" saltValue="23WxQ4E11u115xIA1Ll/3A==" spinCount="100000" sheet="1" selectLockedCells="1"/>
  <customSheetViews>
    <customSheetView guid="{E0FA14D7-79E2-4DBA-B0CC-7D5B6188BCBD}" showGridLines="0">
      <pageMargins left="0.59055118110236227" right="0.59055118110236227" top="0.59055118110236227" bottom="0.59055118110236227" header="0.51181102362204722" footer="0.51181102362204722"/>
      <pageSetup paperSize="9" scale="77" orientation="portrait" r:id="rId1"/>
      <headerFooter alignWithMargins="0"/>
    </customSheetView>
  </customSheetViews>
  <mergeCells count="457">
    <mergeCell ref="AL49:AM49"/>
    <mergeCell ref="AJ41:AK41"/>
    <mergeCell ref="AJ17:AM17"/>
    <mergeCell ref="AJ23:AM23"/>
    <mergeCell ref="AJ26:AK29"/>
    <mergeCell ref="AL26:AM29"/>
    <mergeCell ref="AA23:AI23"/>
    <mergeCell ref="AJ22:AM22"/>
    <mergeCell ref="AJ24:AM24"/>
    <mergeCell ref="AJ20:AM20"/>
    <mergeCell ref="AJ21:AM21"/>
    <mergeCell ref="AJ43:AK43"/>
    <mergeCell ref="AL44:AM44"/>
    <mergeCell ref="AL46:AM46"/>
    <mergeCell ref="AL41:AM41"/>
    <mergeCell ref="AB37:AD38"/>
    <mergeCell ref="AB39:AD40"/>
    <mergeCell ref="AG42:AI42"/>
    <mergeCell ref="AE42:AF42"/>
    <mergeCell ref="AG37:AI37"/>
    <mergeCell ref="AG38:AI38"/>
    <mergeCell ref="AE39:AF39"/>
    <mergeCell ref="AE48:AF48"/>
    <mergeCell ref="AG40:AI40"/>
    <mergeCell ref="AJ51:AK51"/>
    <mergeCell ref="AJ42:AK42"/>
    <mergeCell ref="AG44:AI44"/>
    <mergeCell ref="AL45:AM45"/>
    <mergeCell ref="AG50:AI50"/>
    <mergeCell ref="AE50:AF51"/>
    <mergeCell ref="AJ46:AK46"/>
    <mergeCell ref="AJ50:AK50"/>
    <mergeCell ref="AG47:AI47"/>
    <mergeCell ref="AG45:AI45"/>
    <mergeCell ref="AE47:AF47"/>
    <mergeCell ref="AG48:AI48"/>
    <mergeCell ref="AE45:AF45"/>
    <mergeCell ref="AJ49:AK49"/>
    <mergeCell ref="AJ47:AK47"/>
    <mergeCell ref="AE46:AF46"/>
    <mergeCell ref="AL42:AM42"/>
    <mergeCell ref="AL43:AM43"/>
    <mergeCell ref="AL48:AM48"/>
    <mergeCell ref="AL50:AM50"/>
    <mergeCell ref="AL51:AM51"/>
    <mergeCell ref="AL47:AM47"/>
    <mergeCell ref="AJ44:AK44"/>
    <mergeCell ref="AJ45:AK45"/>
    <mergeCell ref="AG41:AI41"/>
    <mergeCell ref="AB41:AD41"/>
    <mergeCell ref="AJ48:AK48"/>
    <mergeCell ref="AA30:AA47"/>
    <mergeCell ref="AB47:AD47"/>
    <mergeCell ref="AB45:AD45"/>
    <mergeCell ref="AJ38:AK38"/>
    <mergeCell ref="AJ39:AK39"/>
    <mergeCell ref="AJ40:AK40"/>
    <mergeCell ref="AJ35:AK35"/>
    <mergeCell ref="AB35:AD36"/>
    <mergeCell ref="AE35:AF35"/>
    <mergeCell ref="AG39:AI39"/>
    <mergeCell ref="AJ36:AK36"/>
    <mergeCell ref="AJ37:AK37"/>
    <mergeCell ref="AB48:AD49"/>
    <mergeCell ref="AG43:AI43"/>
    <mergeCell ref="AE43:AF43"/>
    <mergeCell ref="AE41:AF41"/>
    <mergeCell ref="AA48:AA51"/>
    <mergeCell ref="AB46:AD46"/>
    <mergeCell ref="AB42:AD44"/>
    <mergeCell ref="AG34:AI34"/>
    <mergeCell ref="AE37:AF38"/>
    <mergeCell ref="AA19:AI19"/>
    <mergeCell ref="AB31:AD31"/>
    <mergeCell ref="AG32:AI32"/>
    <mergeCell ref="AG33:AI33"/>
    <mergeCell ref="AJ34:AK34"/>
    <mergeCell ref="AL32:AM32"/>
    <mergeCell ref="AL40:AM40"/>
    <mergeCell ref="AL38:AM38"/>
    <mergeCell ref="AL39:AM39"/>
    <mergeCell ref="AB34:AD34"/>
    <mergeCell ref="AE31:AF31"/>
    <mergeCell ref="AG31:AI31"/>
    <mergeCell ref="AB32:AD33"/>
    <mergeCell ref="AE32:AF33"/>
    <mergeCell ref="AE34:AF34"/>
    <mergeCell ref="AE36:AF36"/>
    <mergeCell ref="AA24:AI24"/>
    <mergeCell ref="AA26:AA29"/>
    <mergeCell ref="AB26:AD29"/>
    <mergeCell ref="AE26:AF29"/>
    <mergeCell ref="AG26:AI29"/>
    <mergeCell ref="AJ32:AK32"/>
    <mergeCell ref="AE40:AF40"/>
    <mergeCell ref="AJ33:AK33"/>
    <mergeCell ref="AN12:AO12"/>
    <mergeCell ref="AP12:AP14"/>
    <mergeCell ref="AQ12:AS12"/>
    <mergeCell ref="AN13:AN14"/>
    <mergeCell ref="AO13:AO14"/>
    <mergeCell ref="AQ13:AS13"/>
    <mergeCell ref="AJ12:AM14"/>
    <mergeCell ref="AA12:AI14"/>
    <mergeCell ref="AL33:AM33"/>
    <mergeCell ref="AN26:AO26"/>
    <mergeCell ref="AP26:AP29"/>
    <mergeCell ref="AQ26:AS26"/>
    <mergeCell ref="AN28:AN29"/>
    <mergeCell ref="AO28:AO29"/>
    <mergeCell ref="AQ28:AS28"/>
    <mergeCell ref="AA17:AI17"/>
    <mergeCell ref="AA15:AI15"/>
    <mergeCell ref="AA22:AI22"/>
    <mergeCell ref="AA21:AI21"/>
    <mergeCell ref="AA20:AI20"/>
    <mergeCell ref="AJ15:AM15"/>
    <mergeCell ref="AJ16:AM16"/>
    <mergeCell ref="AJ18:AM18"/>
    <mergeCell ref="AJ19:AM19"/>
    <mergeCell ref="P13:Q13"/>
    <mergeCell ref="K13:O13"/>
    <mergeCell ref="P11:Q11"/>
    <mergeCell ref="R11:S11"/>
    <mergeCell ref="K11:O11"/>
    <mergeCell ref="P12:Q12"/>
    <mergeCell ref="AB50:AD51"/>
    <mergeCell ref="AG46:AI46"/>
    <mergeCell ref="AE44:AF44"/>
    <mergeCell ref="AG49:AI49"/>
    <mergeCell ref="AG51:AI51"/>
    <mergeCell ref="AE49:AF49"/>
    <mergeCell ref="AG30:AI30"/>
    <mergeCell ref="AE30:AF30"/>
    <mergeCell ref="AB30:AD30"/>
    <mergeCell ref="R42:S42"/>
    <mergeCell ref="K19:O19"/>
    <mergeCell ref="P19:Q19"/>
    <mergeCell ref="R19:S19"/>
    <mergeCell ref="R29:S29"/>
    <mergeCell ref="R26:S26"/>
    <mergeCell ref="R30:S30"/>
    <mergeCell ref="K18:O18"/>
    <mergeCell ref="P18:Q18"/>
    <mergeCell ref="AD1:AT1"/>
    <mergeCell ref="AA9:AM9"/>
    <mergeCell ref="AA3:AD4"/>
    <mergeCell ref="AA7:AK7"/>
    <mergeCell ref="AA8:AK8"/>
    <mergeCell ref="AL7:AM7"/>
    <mergeCell ref="AL8:AM8"/>
    <mergeCell ref="K10:O10"/>
    <mergeCell ref="W7:Y7"/>
    <mergeCell ref="W8:Y8"/>
    <mergeCell ref="AE3:AK4"/>
    <mergeCell ref="AL3:AS4"/>
    <mergeCell ref="P10:Q10"/>
    <mergeCell ref="AG35:AI35"/>
    <mergeCell ref="AL30:AM30"/>
    <mergeCell ref="AL35:AM35"/>
    <mergeCell ref="AL31:AM31"/>
    <mergeCell ref="AG36:AI36"/>
    <mergeCell ref="AJ30:AK30"/>
    <mergeCell ref="AL37:AM37"/>
    <mergeCell ref="AJ31:AK31"/>
    <mergeCell ref="AL36:AM36"/>
    <mergeCell ref="AL34:AM34"/>
    <mergeCell ref="R38:S38"/>
    <mergeCell ref="R37:S37"/>
    <mergeCell ref="R28:S28"/>
    <mergeCell ref="K27:O27"/>
    <mergeCell ref="P27:Q27"/>
    <mergeCell ref="P35:Q35"/>
    <mergeCell ref="K30:O30"/>
    <mergeCell ref="P29:Q29"/>
    <mergeCell ref="K35:O35"/>
    <mergeCell ref="P34:Q34"/>
    <mergeCell ref="K34:O34"/>
    <mergeCell ref="P30:Q30"/>
    <mergeCell ref="K29:O29"/>
    <mergeCell ref="R36:S36"/>
    <mergeCell ref="R34:S34"/>
    <mergeCell ref="R35:S35"/>
    <mergeCell ref="R31:S31"/>
    <mergeCell ref="R33:S33"/>
    <mergeCell ref="R23:S23"/>
    <mergeCell ref="K26:O26"/>
    <mergeCell ref="K25:O25"/>
    <mergeCell ref="P25:Q25"/>
    <mergeCell ref="R32:S32"/>
    <mergeCell ref="R15:S16"/>
    <mergeCell ref="R17:S17"/>
    <mergeCell ref="R18:S18"/>
    <mergeCell ref="K20:O20"/>
    <mergeCell ref="K21:O21"/>
    <mergeCell ref="R24:S24"/>
    <mergeCell ref="R25:S25"/>
    <mergeCell ref="K23:O23"/>
    <mergeCell ref="P26:Q26"/>
    <mergeCell ref="P20:Q20"/>
    <mergeCell ref="P21:Q21"/>
    <mergeCell ref="P23:Q23"/>
    <mergeCell ref="K24:O24"/>
    <mergeCell ref="R21:S21"/>
    <mergeCell ref="R22:S22"/>
    <mergeCell ref="R20:S20"/>
    <mergeCell ref="P24:Q24"/>
    <mergeCell ref="P22:Q22"/>
    <mergeCell ref="K22:O22"/>
    <mergeCell ref="R27:S27"/>
    <mergeCell ref="P47:Q47"/>
    <mergeCell ref="P45:Q45"/>
    <mergeCell ref="C68:E68"/>
    <mergeCell ref="F65:G67"/>
    <mergeCell ref="F68:G68"/>
    <mergeCell ref="H59:J59"/>
    <mergeCell ref="H64:J64"/>
    <mergeCell ref="H65:J67"/>
    <mergeCell ref="H68:J68"/>
    <mergeCell ref="C63:E64"/>
    <mergeCell ref="F63:G64"/>
    <mergeCell ref="H63:J63"/>
    <mergeCell ref="C61:E62"/>
    <mergeCell ref="F61:G62"/>
    <mergeCell ref="H61:J62"/>
    <mergeCell ref="K64:O64"/>
    <mergeCell ref="K67:O67"/>
    <mergeCell ref="P67:Q67"/>
    <mergeCell ref="K59:O59"/>
    <mergeCell ref="K49:O49"/>
    <mergeCell ref="K48:O48"/>
    <mergeCell ref="P50:Q50"/>
    <mergeCell ref="R39:S39"/>
    <mergeCell ref="R63:S63"/>
    <mergeCell ref="R43:S43"/>
    <mergeCell ref="C65:E67"/>
    <mergeCell ref="K66:O66"/>
    <mergeCell ref="K63:O63"/>
    <mergeCell ref="P63:Q63"/>
    <mergeCell ref="P64:Q64"/>
    <mergeCell ref="P65:Q65"/>
    <mergeCell ref="K45:O45"/>
    <mergeCell ref="R50:S50"/>
    <mergeCell ref="R47:S47"/>
    <mergeCell ref="R45:S45"/>
    <mergeCell ref="R44:S44"/>
    <mergeCell ref="R46:S46"/>
    <mergeCell ref="R49:S49"/>
    <mergeCell ref="R48:S48"/>
    <mergeCell ref="K51:O51"/>
    <mergeCell ref="P52:Q52"/>
    <mergeCell ref="C54:E54"/>
    <mergeCell ref="F54:G54"/>
    <mergeCell ref="P46:Q46"/>
    <mergeCell ref="K46:O46"/>
    <mergeCell ref="F55:G60"/>
    <mergeCell ref="K44:O44"/>
    <mergeCell ref="R62:S62"/>
    <mergeCell ref="H48:J48"/>
    <mergeCell ref="C47:E50"/>
    <mergeCell ref="F47:G50"/>
    <mergeCell ref="F45:G46"/>
    <mergeCell ref="H49:J49"/>
    <mergeCell ref="H47:J47"/>
    <mergeCell ref="H34:J36"/>
    <mergeCell ref="C41:E41"/>
    <mergeCell ref="F41:G41"/>
    <mergeCell ref="H41:J41"/>
    <mergeCell ref="H37:J39"/>
    <mergeCell ref="F37:G39"/>
    <mergeCell ref="C37:E39"/>
    <mergeCell ref="C40:E40"/>
    <mergeCell ref="F40:G40"/>
    <mergeCell ref="H40:J40"/>
    <mergeCell ref="C42:E44"/>
    <mergeCell ref="F42:G44"/>
    <mergeCell ref="H45:J45"/>
    <mergeCell ref="H46:J46"/>
    <mergeCell ref="C45:E46"/>
    <mergeCell ref="H50:J50"/>
    <mergeCell ref="H42:J44"/>
    <mergeCell ref="H28:J30"/>
    <mergeCell ref="H33:J33"/>
    <mergeCell ref="C31:E33"/>
    <mergeCell ref="F31:G33"/>
    <mergeCell ref="H31:J32"/>
    <mergeCell ref="P31:Q31"/>
    <mergeCell ref="K31:O31"/>
    <mergeCell ref="P32:Q32"/>
    <mergeCell ref="K32:O32"/>
    <mergeCell ref="P33:Q33"/>
    <mergeCell ref="K33:O33"/>
    <mergeCell ref="P28:Q28"/>
    <mergeCell ref="K28:O28"/>
    <mergeCell ref="C34:E36"/>
    <mergeCell ref="F34:G36"/>
    <mergeCell ref="K36:O36"/>
    <mergeCell ref="P36:Q36"/>
    <mergeCell ref="P38:Q38"/>
    <mergeCell ref="K37:O37"/>
    <mergeCell ref="K38:O38"/>
    <mergeCell ref="P41:Q41"/>
    <mergeCell ref="P49:Q49"/>
    <mergeCell ref="K39:O39"/>
    <mergeCell ref="P39:Q39"/>
    <mergeCell ref="K40:O40"/>
    <mergeCell ref="K41:O41"/>
    <mergeCell ref="K42:O42"/>
    <mergeCell ref="K43:O43"/>
    <mergeCell ref="P43:Q43"/>
    <mergeCell ref="P44:Q44"/>
    <mergeCell ref="P42:Q42"/>
    <mergeCell ref="K47:O47"/>
    <mergeCell ref="C7:E9"/>
    <mergeCell ref="F7:G9"/>
    <mergeCell ref="H7:J9"/>
    <mergeCell ref="K7:O9"/>
    <mergeCell ref="P7:Q9"/>
    <mergeCell ref="R7:S9"/>
    <mergeCell ref="T8:T9"/>
    <mergeCell ref="U8:U9"/>
    <mergeCell ref="V7:V9"/>
    <mergeCell ref="T7:U7"/>
    <mergeCell ref="C15:E20"/>
    <mergeCell ref="F15:G20"/>
    <mergeCell ref="H15:J20"/>
    <mergeCell ref="C13:E14"/>
    <mergeCell ref="F13:G14"/>
    <mergeCell ref="H13:J14"/>
    <mergeCell ref="R12:S12"/>
    <mergeCell ref="AA18:AI18"/>
    <mergeCell ref="AA16:AI16"/>
    <mergeCell ref="C10:E12"/>
    <mergeCell ref="P14:Q14"/>
    <mergeCell ref="P17:Q17"/>
    <mergeCell ref="P15:Q15"/>
    <mergeCell ref="K17:O17"/>
    <mergeCell ref="F10:G12"/>
    <mergeCell ref="H10:J12"/>
    <mergeCell ref="R10:S10"/>
    <mergeCell ref="R13:S13"/>
    <mergeCell ref="P16:Q16"/>
    <mergeCell ref="K15:O15"/>
    <mergeCell ref="K16:O16"/>
    <mergeCell ref="K12:O12"/>
    <mergeCell ref="R14:S14"/>
    <mergeCell ref="K14:O14"/>
    <mergeCell ref="AP62:AP63"/>
    <mergeCell ref="AQ62:AS62"/>
    <mergeCell ref="AA62:AJ63"/>
    <mergeCell ref="AK62:AM63"/>
    <mergeCell ref="AN62:AO62"/>
    <mergeCell ref="AA56:AM56"/>
    <mergeCell ref="AA57:AM57"/>
    <mergeCell ref="AA58:AM58"/>
    <mergeCell ref="AA52:AK52"/>
    <mergeCell ref="AA53:AF54"/>
    <mergeCell ref="AG53:AI53"/>
    <mergeCell ref="AJ54:AK54"/>
    <mergeCell ref="AL52:AM52"/>
    <mergeCell ref="AG54:AI54"/>
    <mergeCell ref="AL54:AM54"/>
    <mergeCell ref="AJ53:AK53"/>
    <mergeCell ref="AL53:AM53"/>
    <mergeCell ref="AA55:AM55"/>
    <mergeCell ref="AK69:AM69"/>
    <mergeCell ref="AK70:AM70"/>
    <mergeCell ref="AK71:AM71"/>
    <mergeCell ref="AC64:AJ64"/>
    <mergeCell ref="AC65:AJ65"/>
    <mergeCell ref="AC66:AJ66"/>
    <mergeCell ref="AC67:AJ67"/>
    <mergeCell ref="AC68:AJ68"/>
    <mergeCell ref="AK64:AM64"/>
    <mergeCell ref="AK65:AM65"/>
    <mergeCell ref="AK67:AM67"/>
    <mergeCell ref="AK68:AM68"/>
    <mergeCell ref="AK66:AM66"/>
    <mergeCell ref="AA64:AB67"/>
    <mergeCell ref="AA68:AB71"/>
    <mergeCell ref="AC69:AJ69"/>
    <mergeCell ref="AC70:AJ70"/>
    <mergeCell ref="AC71:AJ71"/>
    <mergeCell ref="K69:O69"/>
    <mergeCell ref="P69:Q69"/>
    <mergeCell ref="R69:S69"/>
    <mergeCell ref="K71:O71"/>
    <mergeCell ref="P71:Q71"/>
    <mergeCell ref="R71:S71"/>
    <mergeCell ref="R65:S65"/>
    <mergeCell ref="R66:S66"/>
    <mergeCell ref="P66:Q66"/>
    <mergeCell ref="K65:O65"/>
    <mergeCell ref="K68:O68"/>
    <mergeCell ref="P68:Q68"/>
    <mergeCell ref="R68:S68"/>
    <mergeCell ref="R70:S70"/>
    <mergeCell ref="K70:O70"/>
    <mergeCell ref="P70:Q70"/>
    <mergeCell ref="R64:S64"/>
    <mergeCell ref="R67:S67"/>
    <mergeCell ref="R61:S61"/>
    <mergeCell ref="P58:Q58"/>
    <mergeCell ref="H55:J58"/>
    <mergeCell ref="H60:J60"/>
    <mergeCell ref="K52:O52"/>
    <mergeCell ref="R56:S56"/>
    <mergeCell ref="R57:S57"/>
    <mergeCell ref="P54:Q54"/>
    <mergeCell ref="K60:O60"/>
    <mergeCell ref="P57:Q57"/>
    <mergeCell ref="P55:Q55"/>
    <mergeCell ref="P56:Q56"/>
    <mergeCell ref="R55:S55"/>
    <mergeCell ref="P60:Q60"/>
    <mergeCell ref="K58:O58"/>
    <mergeCell ref="K54:O54"/>
    <mergeCell ref="R58:S58"/>
    <mergeCell ref="R53:S53"/>
    <mergeCell ref="H51:J53"/>
    <mergeCell ref="P53:Q53"/>
    <mergeCell ref="K53:O53"/>
    <mergeCell ref="R52:S52"/>
    <mergeCell ref="C69:E70"/>
    <mergeCell ref="C71:E71"/>
    <mergeCell ref="F69:G70"/>
    <mergeCell ref="H69:J70"/>
    <mergeCell ref="F71:G71"/>
    <mergeCell ref="H71:J71"/>
    <mergeCell ref="P61:Q61"/>
    <mergeCell ref="K61:O61"/>
    <mergeCell ref="K62:O62"/>
    <mergeCell ref="P62:Q62"/>
    <mergeCell ref="C21:E27"/>
    <mergeCell ref="F21:G27"/>
    <mergeCell ref="H21:J27"/>
    <mergeCell ref="C55:E60"/>
    <mergeCell ref="K55:O55"/>
    <mergeCell ref="K56:O56"/>
    <mergeCell ref="K57:O57"/>
    <mergeCell ref="H54:J54"/>
    <mergeCell ref="R54:S54"/>
    <mergeCell ref="P59:Q59"/>
    <mergeCell ref="R60:S60"/>
    <mergeCell ref="R59:S59"/>
    <mergeCell ref="R40:S40"/>
    <mergeCell ref="P40:Q40"/>
    <mergeCell ref="P37:Q37"/>
    <mergeCell ref="R41:S41"/>
    <mergeCell ref="R51:S51"/>
    <mergeCell ref="P51:Q51"/>
    <mergeCell ref="C51:E53"/>
    <mergeCell ref="F51:G53"/>
    <mergeCell ref="K50:O50"/>
    <mergeCell ref="P48:Q48"/>
    <mergeCell ref="C28:E30"/>
    <mergeCell ref="F28:G30"/>
  </mergeCells>
  <phoneticPr fontId="1"/>
  <dataValidations count="1">
    <dataValidation type="whole" imeMode="off" operator="greaterThanOrEqual" allowBlank="1" showInputMessage="1" showErrorMessage="1" sqref="AN7:AS9 AN15:AS24 AN30:AS58 AN64:AS71 T10:Y71" xr:uid="{00000000-0002-0000-0400-000000000000}">
      <formula1>0</formula1>
    </dataValidation>
  </dataValidations>
  <printOptions horizontalCentered="1"/>
  <pageMargins left="0.39370078740157483" right="0.39370078740157483" top="0.59055118110236227" bottom="0.59055118110236227" header="0.51181102362204722" footer="0.51181102362204722"/>
  <pageSetup paperSize="9" scale="78"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15"/>
    <pageSetUpPr fitToPage="1"/>
  </sheetPr>
  <dimension ref="A1:AY104"/>
  <sheetViews>
    <sheetView zoomScaleNormal="100" zoomScaleSheetLayoutView="100" workbookViewId="0">
      <selection activeCell="P11" sqref="P11"/>
    </sheetView>
  </sheetViews>
  <sheetFormatPr defaultColWidth="9" defaultRowHeight="12"/>
  <cols>
    <col min="1" max="14" width="2.625" style="77" customWidth="1"/>
    <col min="15" max="20" width="3.125" style="77" customWidth="1"/>
    <col min="21" max="22" width="2.625" style="77" customWidth="1"/>
    <col min="23" max="23" width="2.375" style="77" customWidth="1"/>
    <col min="24" max="25" width="2.625" style="77" customWidth="1"/>
    <col min="26" max="27" width="3.125" style="77" customWidth="1"/>
    <col min="28" max="36" width="2.625" style="77" customWidth="1"/>
    <col min="37" max="42" width="3.125" style="77" customWidth="1"/>
    <col min="43" max="43" width="2.625" style="77" customWidth="1"/>
    <col min="44" max="44" width="3.25" style="77" customWidth="1"/>
    <col min="45" max="51" width="3.25" style="45" customWidth="1"/>
    <col min="52" max="16384" width="9" style="77"/>
  </cols>
  <sheetData>
    <row r="1" spans="1:51" ht="13.5">
      <c r="A1" s="75"/>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1535" t="s">
        <v>268</v>
      </c>
      <c r="AM1" s="1536"/>
      <c r="AN1" s="1536"/>
      <c r="AO1" s="1536"/>
      <c r="AP1" s="1536"/>
      <c r="AQ1" s="1537"/>
    </row>
    <row r="2" spans="1:51">
      <c r="A2" s="78"/>
      <c r="B2" s="79"/>
      <c r="C2" s="79"/>
      <c r="D2" s="79"/>
      <c r="E2" s="79"/>
      <c r="F2" s="79"/>
      <c r="G2" s="79"/>
      <c r="H2" s="79"/>
      <c r="I2" s="79"/>
      <c r="J2" s="79"/>
      <c r="K2" s="79"/>
      <c r="L2" s="79"/>
      <c r="M2" s="79"/>
      <c r="N2" s="79"/>
      <c r="O2" s="79"/>
      <c r="P2" s="79"/>
      <c r="Q2" s="79"/>
      <c r="R2" s="79"/>
      <c r="S2" s="79"/>
      <c r="T2" s="79"/>
      <c r="U2" s="79"/>
      <c r="V2" s="79"/>
      <c r="W2" s="79"/>
      <c r="X2" s="79"/>
      <c r="Y2" s="79"/>
      <c r="Z2" s="79"/>
      <c r="AA2" s="79"/>
      <c r="AB2" s="137"/>
      <c r="AC2" s="137"/>
      <c r="AD2" s="137"/>
      <c r="AE2" s="137"/>
      <c r="AF2" s="137"/>
      <c r="AG2" s="137"/>
      <c r="AH2" s="137"/>
      <c r="AI2" s="137"/>
      <c r="AJ2" s="137"/>
      <c r="AK2" s="137"/>
      <c r="AL2" s="137"/>
      <c r="AM2" s="137"/>
      <c r="AN2" s="137"/>
      <c r="AO2" s="137"/>
      <c r="AP2" s="137"/>
      <c r="AQ2" s="162" t="str">
        <f>'1ﾍﾟｰｼﾞ'!AR2</f>
        <v>Ver.20260406</v>
      </c>
      <c r="AR2" s="79"/>
      <c r="AS2" s="23"/>
    </row>
    <row r="3" spans="1:51" ht="12" customHeight="1">
      <c r="A3" s="78"/>
      <c r="B3" s="79"/>
      <c r="C3" s="79"/>
      <c r="D3" s="79"/>
      <c r="E3" s="79"/>
      <c r="F3" s="79"/>
      <c r="G3" s="79"/>
      <c r="H3" s="79"/>
      <c r="I3" s="79"/>
      <c r="J3" s="79"/>
      <c r="K3" s="79"/>
      <c r="L3" s="79"/>
      <c r="M3" s="79"/>
      <c r="N3" s="79"/>
      <c r="O3" s="79"/>
      <c r="P3" s="79"/>
      <c r="Q3" s="79"/>
      <c r="R3" s="79"/>
      <c r="S3" s="79"/>
      <c r="T3" s="79"/>
      <c r="U3" s="79"/>
      <c r="V3" s="79"/>
      <c r="W3" s="79"/>
      <c r="X3" s="1081" t="s">
        <v>68</v>
      </c>
      <c r="Y3" s="1081"/>
      <c r="Z3" s="1081"/>
      <c r="AA3" s="1081"/>
      <c r="AB3" s="1102">
        <f>'1ﾍﾟｰｼﾞ'!$L$9</f>
        <v>0</v>
      </c>
      <c r="AC3" s="1102"/>
      <c r="AD3" s="1102"/>
      <c r="AE3" s="1102"/>
      <c r="AF3" s="1102"/>
      <c r="AG3" s="1102"/>
      <c r="AH3" s="1102"/>
      <c r="AI3" s="1102" t="e">
        <f>'1ﾍﾟｰｼﾞ'!$P$9</f>
        <v>#N/A</v>
      </c>
      <c r="AJ3" s="1102"/>
      <c r="AK3" s="1102"/>
      <c r="AL3" s="1102"/>
      <c r="AM3" s="1102"/>
      <c r="AN3" s="1102"/>
      <c r="AO3" s="1102"/>
      <c r="AP3" s="1102"/>
      <c r="AQ3" s="80"/>
    </row>
    <row r="4" spans="1:51" ht="11.25" customHeight="1">
      <c r="A4" s="78"/>
      <c r="B4" s="168" t="s">
        <v>192</v>
      </c>
      <c r="C4" s="81"/>
      <c r="D4" s="81"/>
      <c r="E4" s="81"/>
      <c r="F4" s="81"/>
      <c r="G4" s="81"/>
      <c r="H4" s="81"/>
      <c r="I4" s="81"/>
      <c r="J4" s="81"/>
      <c r="K4" s="81"/>
      <c r="L4" s="81"/>
      <c r="M4" s="81"/>
      <c r="N4" s="81"/>
      <c r="O4" s="81"/>
      <c r="P4" s="81"/>
      <c r="Q4" s="81"/>
      <c r="R4" s="79"/>
      <c r="S4" s="79"/>
      <c r="T4" s="79"/>
      <c r="U4" s="79"/>
      <c r="V4" s="79"/>
      <c r="W4" s="79"/>
      <c r="X4" s="1082"/>
      <c r="Y4" s="1082"/>
      <c r="Z4" s="1082"/>
      <c r="AA4" s="1082"/>
      <c r="AB4" s="1103"/>
      <c r="AC4" s="1103"/>
      <c r="AD4" s="1103"/>
      <c r="AE4" s="1103"/>
      <c r="AF4" s="1103"/>
      <c r="AG4" s="1103"/>
      <c r="AH4" s="1103"/>
      <c r="AI4" s="1103"/>
      <c r="AJ4" s="1103"/>
      <c r="AK4" s="1103"/>
      <c r="AL4" s="1103"/>
      <c r="AM4" s="1103"/>
      <c r="AN4" s="1103"/>
      <c r="AO4" s="1103"/>
      <c r="AP4" s="1103"/>
      <c r="AQ4" s="80"/>
    </row>
    <row r="5" spans="1:51" ht="12.95" customHeight="1">
      <c r="A5" s="78"/>
      <c r="B5" s="941" t="s">
        <v>193</v>
      </c>
      <c r="C5" s="986"/>
      <c r="D5" s="942"/>
      <c r="E5" s="941" t="s">
        <v>164</v>
      </c>
      <c r="F5" s="986"/>
      <c r="G5" s="986"/>
      <c r="H5" s="942"/>
      <c r="I5" s="908" t="s">
        <v>70</v>
      </c>
      <c r="J5" s="909"/>
      <c r="K5" s="941" t="s">
        <v>194</v>
      </c>
      <c r="L5" s="942"/>
      <c r="M5" s="941" t="s">
        <v>70</v>
      </c>
      <c r="N5" s="942"/>
      <c r="O5" s="914" t="s">
        <v>72</v>
      </c>
      <c r="P5" s="1459"/>
      <c r="Q5" s="1460" t="s">
        <v>53</v>
      </c>
      <c r="R5" s="999" t="s">
        <v>2222</v>
      </c>
      <c r="S5" s="1000"/>
      <c r="T5" s="1001"/>
      <c r="U5" s="27"/>
      <c r="V5" s="27"/>
      <c r="W5" s="27"/>
      <c r="X5" s="27"/>
      <c r="Y5" s="27"/>
      <c r="Z5" s="27"/>
      <c r="AA5" s="27"/>
      <c r="AB5" s="27"/>
      <c r="AC5" s="27"/>
      <c r="AD5" s="27"/>
      <c r="AE5" s="27"/>
      <c r="AF5" s="27"/>
      <c r="AG5" s="27"/>
      <c r="AH5" s="27"/>
      <c r="AI5" s="27"/>
      <c r="AJ5" s="27"/>
      <c r="AK5" s="27"/>
      <c r="AL5" s="27"/>
      <c r="AM5" s="27"/>
      <c r="AN5" s="27"/>
      <c r="AO5" s="27"/>
      <c r="AP5" s="27"/>
      <c r="AQ5" s="49"/>
    </row>
    <row r="6" spans="1:51" ht="12.95" customHeight="1">
      <c r="A6" s="78"/>
      <c r="B6" s="928"/>
      <c r="C6" s="929"/>
      <c r="D6" s="930"/>
      <c r="E6" s="928"/>
      <c r="F6" s="929"/>
      <c r="G6" s="929"/>
      <c r="H6" s="930"/>
      <c r="I6" s="912"/>
      <c r="J6" s="913"/>
      <c r="K6" s="928"/>
      <c r="L6" s="930"/>
      <c r="M6" s="928"/>
      <c r="N6" s="930"/>
      <c r="O6" s="151" t="s">
        <v>51</v>
      </c>
      <c r="P6" s="191" t="s">
        <v>52</v>
      </c>
      <c r="Q6" s="935"/>
      <c r="R6" s="406" t="s">
        <v>51</v>
      </c>
      <c r="S6" s="404" t="s">
        <v>52</v>
      </c>
      <c r="T6" s="407" t="s">
        <v>53</v>
      </c>
      <c r="U6" s="27"/>
      <c r="V6" s="27"/>
      <c r="W6" s="27"/>
      <c r="X6" s="27"/>
      <c r="Y6" s="27"/>
      <c r="Z6" s="27"/>
      <c r="AA6" s="27"/>
      <c r="AB6" s="27"/>
      <c r="AC6" s="27"/>
      <c r="AD6" s="27"/>
      <c r="AE6" s="27"/>
      <c r="AF6" s="27"/>
      <c r="AG6" s="27"/>
      <c r="AH6" s="27"/>
      <c r="AI6" s="27"/>
      <c r="AJ6" s="27"/>
      <c r="AK6" s="27"/>
      <c r="AL6" s="27"/>
      <c r="AM6" s="27"/>
      <c r="AN6" s="27"/>
      <c r="AO6" s="27"/>
      <c r="AP6" s="27"/>
      <c r="AQ6" s="49"/>
    </row>
    <row r="7" spans="1:51" ht="12.95" customHeight="1">
      <c r="A7" s="78"/>
      <c r="B7" s="1265" t="s">
        <v>195</v>
      </c>
      <c r="C7" s="1024" t="s">
        <v>912</v>
      </c>
      <c r="D7" s="1022"/>
      <c r="E7" s="923" t="s">
        <v>953</v>
      </c>
      <c r="F7" s="939"/>
      <c r="G7" s="939"/>
      <c r="H7" s="939"/>
      <c r="I7" s="938">
        <v>451</v>
      </c>
      <c r="J7" s="938"/>
      <c r="K7" s="938" t="s">
        <v>90</v>
      </c>
      <c r="L7" s="938"/>
      <c r="M7" s="938">
        <v>110</v>
      </c>
      <c r="N7" s="938"/>
      <c r="O7" s="205"/>
      <c r="P7" s="206"/>
      <c r="Q7" s="207">
        <f t="shared" ref="Q7:Q17" si="0">P7+O7</f>
        <v>0</v>
      </c>
      <c r="R7" s="205"/>
      <c r="S7" s="208"/>
      <c r="T7" s="209">
        <f t="shared" ref="T7:T17" si="1">S7+R7</f>
        <v>0</v>
      </c>
      <c r="U7" s="27"/>
      <c r="V7" s="172" t="s">
        <v>206</v>
      </c>
      <c r="W7" s="27"/>
      <c r="X7" s="79"/>
      <c r="Y7" s="27"/>
      <c r="Z7" s="27"/>
      <c r="AA7" s="27"/>
      <c r="AB7" s="27"/>
      <c r="AC7" s="27"/>
      <c r="AD7" s="27"/>
      <c r="AE7" s="27"/>
      <c r="AF7" s="27"/>
      <c r="AG7" s="27"/>
      <c r="AH7" s="27"/>
      <c r="AI7" s="27"/>
      <c r="AJ7" s="27"/>
      <c r="AK7" s="27"/>
      <c r="AL7" s="27"/>
      <c r="AM7" s="27"/>
      <c r="AN7" s="27"/>
      <c r="AO7" s="27"/>
      <c r="AP7" s="27"/>
      <c r="AQ7" s="49"/>
      <c r="AS7" s="483">
        <f t="shared" ref="AS7:AS9" si="2">O7-R7</f>
        <v>0</v>
      </c>
      <c r="AT7" s="483">
        <f t="shared" ref="AT7:AT9" si="3">P7-S7</f>
        <v>0</v>
      </c>
      <c r="AU7" s="484" t="str">
        <f>IF(AS7&lt;0,"×",IF(AT7&lt;0,"×","○"))</f>
        <v>○</v>
      </c>
    </row>
    <row r="8" spans="1:51" ht="15.95" customHeight="1">
      <c r="A8" s="78"/>
      <c r="B8" s="1266"/>
      <c r="C8" s="941" t="s">
        <v>13</v>
      </c>
      <c r="D8" s="942"/>
      <c r="E8" s="923" t="s">
        <v>227</v>
      </c>
      <c r="F8" s="939"/>
      <c r="G8" s="939"/>
      <c r="H8" s="924"/>
      <c r="I8" s="1022">
        <v>452</v>
      </c>
      <c r="J8" s="1024"/>
      <c r="K8" s="938" t="s">
        <v>90</v>
      </c>
      <c r="L8" s="938"/>
      <c r="M8" s="938">
        <v>110</v>
      </c>
      <c r="N8" s="938"/>
      <c r="O8" s="205"/>
      <c r="P8" s="206"/>
      <c r="Q8" s="207">
        <f t="shared" si="0"/>
        <v>0</v>
      </c>
      <c r="R8" s="205"/>
      <c r="S8" s="208"/>
      <c r="T8" s="209">
        <f t="shared" si="1"/>
        <v>0</v>
      </c>
      <c r="U8" s="27"/>
      <c r="V8" s="908" t="s">
        <v>68</v>
      </c>
      <c r="W8" s="964"/>
      <c r="X8" s="909"/>
      <c r="Y8" s="908" t="s">
        <v>70</v>
      </c>
      <c r="Z8" s="909"/>
      <c r="AA8" s="908" t="s">
        <v>69</v>
      </c>
      <c r="AB8" s="964"/>
      <c r="AC8" s="909"/>
      <c r="AD8" s="908" t="s">
        <v>69</v>
      </c>
      <c r="AE8" s="964"/>
      <c r="AF8" s="909"/>
      <c r="AG8" s="908" t="s">
        <v>70</v>
      </c>
      <c r="AH8" s="909"/>
      <c r="AI8" s="908" t="s">
        <v>71</v>
      </c>
      <c r="AJ8" s="909"/>
      <c r="AK8" s="914" t="s">
        <v>72</v>
      </c>
      <c r="AL8" s="1459"/>
      <c r="AM8" s="1460" t="s">
        <v>53</v>
      </c>
      <c r="AN8" s="999" t="s">
        <v>2222</v>
      </c>
      <c r="AO8" s="1000"/>
      <c r="AP8" s="1001"/>
      <c r="AQ8" s="80"/>
      <c r="AS8" s="483">
        <f t="shared" si="2"/>
        <v>0</v>
      </c>
      <c r="AT8" s="483">
        <f t="shared" si="3"/>
        <v>0</v>
      </c>
      <c r="AU8" s="484" t="str">
        <f t="shared" ref="AU8:AU9" si="4">IF(AS8&lt;0,"×",IF(AT8&lt;0,"×","○"))</f>
        <v>○</v>
      </c>
    </row>
    <row r="9" spans="1:51" ht="15.95" customHeight="1">
      <c r="A9" s="78"/>
      <c r="B9" s="1266"/>
      <c r="C9" s="943"/>
      <c r="D9" s="944"/>
      <c r="E9" s="923" t="s">
        <v>991</v>
      </c>
      <c r="F9" s="939"/>
      <c r="G9" s="939"/>
      <c r="H9" s="924"/>
      <c r="I9" s="1022">
        <v>453</v>
      </c>
      <c r="J9" s="1024"/>
      <c r="K9" s="938" t="s">
        <v>90</v>
      </c>
      <c r="L9" s="938"/>
      <c r="M9" s="938">
        <v>110</v>
      </c>
      <c r="N9" s="938"/>
      <c r="O9" s="325"/>
      <c r="P9" s="206"/>
      <c r="Q9" s="207">
        <f t="shared" si="0"/>
        <v>0</v>
      </c>
      <c r="R9" s="325"/>
      <c r="S9" s="208"/>
      <c r="T9" s="209">
        <f t="shared" si="1"/>
        <v>0</v>
      </c>
      <c r="U9" s="27"/>
      <c r="V9" s="912"/>
      <c r="W9" s="966"/>
      <c r="X9" s="913"/>
      <c r="Y9" s="912"/>
      <c r="Z9" s="913"/>
      <c r="AA9" s="912"/>
      <c r="AB9" s="966"/>
      <c r="AC9" s="913"/>
      <c r="AD9" s="912"/>
      <c r="AE9" s="966"/>
      <c r="AF9" s="913"/>
      <c r="AG9" s="912"/>
      <c r="AH9" s="913"/>
      <c r="AI9" s="912"/>
      <c r="AJ9" s="913"/>
      <c r="AK9" s="151" t="s">
        <v>51</v>
      </c>
      <c r="AL9" s="191" t="s">
        <v>52</v>
      </c>
      <c r="AM9" s="935"/>
      <c r="AN9" s="406" t="s">
        <v>51</v>
      </c>
      <c r="AO9" s="404" t="s">
        <v>52</v>
      </c>
      <c r="AP9" s="407" t="s">
        <v>53</v>
      </c>
      <c r="AQ9" s="80"/>
      <c r="AS9" s="483">
        <f t="shared" si="2"/>
        <v>0</v>
      </c>
      <c r="AT9" s="483">
        <f t="shared" si="3"/>
        <v>0</v>
      </c>
      <c r="AU9" s="484" t="str">
        <f t="shared" si="4"/>
        <v>○</v>
      </c>
    </row>
    <row r="10" spans="1:51" ht="15.95" customHeight="1">
      <c r="A10" s="78"/>
      <c r="B10" s="1266"/>
      <c r="C10" s="943"/>
      <c r="D10" s="944"/>
      <c r="E10" s="923" t="s">
        <v>1037</v>
      </c>
      <c r="F10" s="939"/>
      <c r="G10" s="939"/>
      <c r="H10" s="924"/>
      <c r="I10" s="1022">
        <v>454</v>
      </c>
      <c r="J10" s="1024"/>
      <c r="K10" s="938" t="s">
        <v>90</v>
      </c>
      <c r="L10" s="938"/>
      <c r="M10" s="938">
        <v>110</v>
      </c>
      <c r="N10" s="938"/>
      <c r="O10" s="205"/>
      <c r="P10" s="206"/>
      <c r="Q10" s="207">
        <f t="shared" si="0"/>
        <v>0</v>
      </c>
      <c r="R10" s="205"/>
      <c r="S10" s="208"/>
      <c r="T10" s="209">
        <f t="shared" si="1"/>
        <v>0</v>
      </c>
      <c r="U10" s="51"/>
      <c r="V10" s="977" t="s">
        <v>1024</v>
      </c>
      <c r="W10" s="978"/>
      <c r="X10" s="979"/>
      <c r="Y10" s="941">
        <v>501</v>
      </c>
      <c r="Z10" s="942"/>
      <c r="AA10" s="1447" t="s">
        <v>1025</v>
      </c>
      <c r="AB10" s="1448"/>
      <c r="AC10" s="1449"/>
      <c r="AD10" s="884" t="s">
        <v>1026</v>
      </c>
      <c r="AE10" s="891"/>
      <c r="AF10" s="885"/>
      <c r="AG10" s="1243">
        <v>327</v>
      </c>
      <c r="AH10" s="1244"/>
      <c r="AI10" s="1243">
        <v>120</v>
      </c>
      <c r="AJ10" s="1244"/>
      <c r="AK10" s="223"/>
      <c r="AL10" s="301"/>
      <c r="AM10" s="386">
        <f>AL10+AK10</f>
        <v>0</v>
      </c>
      <c r="AN10" s="223"/>
      <c r="AO10" s="224"/>
      <c r="AP10" s="214">
        <f>AO10+AN10</f>
        <v>0</v>
      </c>
      <c r="AQ10" s="80"/>
      <c r="AR10" s="384"/>
      <c r="AS10" s="483">
        <f>O10-R10</f>
        <v>0</v>
      </c>
      <c r="AT10" s="483">
        <f>P10-S10</f>
        <v>0</v>
      </c>
      <c r="AU10" s="484" t="str">
        <f>IF(AS10&lt;0,"×",IF(AT10&lt;0,"×","○"))</f>
        <v>○</v>
      </c>
      <c r="AW10" s="483">
        <f>AK10-AN10</f>
        <v>0</v>
      </c>
      <c r="AX10" s="483">
        <f>AL10-AO10</f>
        <v>0</v>
      </c>
      <c r="AY10" s="484" t="str">
        <f>IF(AW10&lt;0,"×",IF(AX10&lt;0,"×","○"))</f>
        <v>○</v>
      </c>
    </row>
    <row r="11" spans="1:51" ht="15.95" customHeight="1">
      <c r="A11" s="78"/>
      <c r="B11" s="1266"/>
      <c r="C11" s="943"/>
      <c r="D11" s="944"/>
      <c r="E11" s="923" t="s">
        <v>2439</v>
      </c>
      <c r="F11" s="939"/>
      <c r="G11" s="939"/>
      <c r="H11" s="924"/>
      <c r="I11" s="1022">
        <v>455</v>
      </c>
      <c r="J11" s="1024"/>
      <c r="K11" s="938" t="s">
        <v>90</v>
      </c>
      <c r="L11" s="938"/>
      <c r="M11" s="938">
        <v>110</v>
      </c>
      <c r="N11" s="938"/>
      <c r="O11" s="227"/>
      <c r="P11" s="206"/>
      <c r="Q11" s="599">
        <f t="shared" si="0"/>
        <v>0</v>
      </c>
      <c r="R11" s="205"/>
      <c r="S11" s="208"/>
      <c r="T11" s="600">
        <f>S11+R11</f>
        <v>0</v>
      </c>
      <c r="U11" s="51"/>
      <c r="V11" s="980"/>
      <c r="W11" s="981"/>
      <c r="X11" s="982"/>
      <c r="Y11" s="943"/>
      <c r="Z11" s="944"/>
      <c r="AA11" s="1450"/>
      <c r="AB11" s="1451"/>
      <c r="AC11" s="1452"/>
      <c r="AD11" s="888" t="s">
        <v>1027</v>
      </c>
      <c r="AE11" s="967"/>
      <c r="AF11" s="889"/>
      <c r="AG11" s="1066">
        <v>328</v>
      </c>
      <c r="AH11" s="1068"/>
      <c r="AI11" s="1066">
        <v>120</v>
      </c>
      <c r="AJ11" s="1068"/>
      <c r="AK11" s="215"/>
      <c r="AL11" s="306"/>
      <c r="AM11" s="387">
        <f>AL11+AK11</f>
        <v>0</v>
      </c>
      <c r="AN11" s="215"/>
      <c r="AO11" s="216"/>
      <c r="AP11" s="219">
        <f>AO11+AN11</f>
        <v>0</v>
      </c>
      <c r="AQ11" s="80"/>
      <c r="AR11" s="384"/>
      <c r="AS11" s="483">
        <f>O11-R11</f>
        <v>0</v>
      </c>
      <c r="AT11" s="483">
        <f>P11-S11</f>
        <v>0</v>
      </c>
      <c r="AU11" s="484" t="str">
        <f>IF(AS11&lt;0,"×",IF(AT11&lt;0,"×","○"))</f>
        <v>○</v>
      </c>
      <c r="AW11" s="483">
        <f>AK10-AN10</f>
        <v>0</v>
      </c>
      <c r="AX11" s="483">
        <f>AL10-AO10</f>
        <v>0</v>
      </c>
      <c r="AY11" s="484" t="str">
        <f>IF(AW11&lt;0,"×",IF(AX11&lt;0,"×","○"))</f>
        <v>○</v>
      </c>
    </row>
    <row r="12" spans="1:51" ht="15.95" customHeight="1">
      <c r="A12" s="78"/>
      <c r="B12" s="1266"/>
      <c r="C12" s="928"/>
      <c r="D12" s="930"/>
      <c r="E12" s="923" t="s">
        <v>2523</v>
      </c>
      <c r="F12" s="939"/>
      <c r="G12" s="939"/>
      <c r="H12" s="924"/>
      <c r="I12" s="1022">
        <v>456</v>
      </c>
      <c r="J12" s="1024"/>
      <c r="K12" s="938" t="s">
        <v>90</v>
      </c>
      <c r="L12" s="938"/>
      <c r="M12" s="938">
        <v>110</v>
      </c>
      <c r="N12" s="938"/>
      <c r="O12" s="325"/>
      <c r="P12" s="661"/>
      <c r="Q12" s="654">
        <f>P12+O12</f>
        <v>0</v>
      </c>
      <c r="R12" s="325"/>
      <c r="S12" s="662"/>
      <c r="T12" s="655">
        <f>S12+R12</f>
        <v>0</v>
      </c>
      <c r="U12" s="51"/>
      <c r="V12" s="983"/>
      <c r="W12" s="984"/>
      <c r="X12" s="985"/>
      <c r="Y12" s="928"/>
      <c r="Z12" s="930"/>
      <c r="AA12" s="1453"/>
      <c r="AB12" s="1454"/>
      <c r="AC12" s="1455"/>
      <c r="AD12" s="886" t="s">
        <v>1028</v>
      </c>
      <c r="AE12" s="890"/>
      <c r="AF12" s="887"/>
      <c r="AG12" s="1044">
        <v>329</v>
      </c>
      <c r="AH12" s="1045"/>
      <c r="AI12" s="1044">
        <v>40</v>
      </c>
      <c r="AJ12" s="1045"/>
      <c r="AK12" s="200"/>
      <c r="AL12" s="303"/>
      <c r="AM12" s="388">
        <f>AL12+AK12</f>
        <v>0</v>
      </c>
      <c r="AN12" s="200"/>
      <c r="AO12" s="201"/>
      <c r="AP12" s="220">
        <f>AO12+AN12</f>
        <v>0</v>
      </c>
      <c r="AQ12" s="80"/>
      <c r="AR12" s="385"/>
      <c r="AS12" s="483"/>
      <c r="AT12" s="483"/>
      <c r="AU12" s="484"/>
      <c r="AW12" s="483">
        <f>AK11-AN11</f>
        <v>0</v>
      </c>
      <c r="AX12" s="483">
        <f>AL11-AO11</f>
        <v>0</v>
      </c>
      <c r="AY12" s="484" t="str">
        <f>IF(AW12&lt;0,"×",IF(AX12&lt;0,"×","○"))</f>
        <v>○</v>
      </c>
    </row>
    <row r="13" spans="1:51" ht="15.95" customHeight="1" thickBot="1">
      <c r="A13" s="78"/>
      <c r="B13" s="1267"/>
      <c r="C13" s="1534" t="s">
        <v>196</v>
      </c>
      <c r="D13" s="1534"/>
      <c r="E13" s="1534"/>
      <c r="F13" s="1534"/>
      <c r="G13" s="1534"/>
      <c r="H13" s="1534"/>
      <c r="I13" s="1534"/>
      <c r="J13" s="1534"/>
      <c r="K13" s="1534"/>
      <c r="L13" s="1534"/>
      <c r="M13" s="1534"/>
      <c r="N13" s="1534"/>
      <c r="O13" s="392">
        <f>SUM(O7:O12)</f>
        <v>0</v>
      </c>
      <c r="P13" s="388">
        <f>SUM(P7:P12)</f>
        <v>0</v>
      </c>
      <c r="Q13" s="207">
        <f>P13+O13</f>
        <v>0</v>
      </c>
      <c r="R13" s="351">
        <f>SUM(R7:R12)</f>
        <v>0</v>
      </c>
      <c r="S13" s="204">
        <f>SUM(S7:S12)</f>
        <v>0</v>
      </c>
      <c r="T13" s="222">
        <f>SUM(T7:T12)</f>
        <v>0</v>
      </c>
      <c r="U13" s="51"/>
      <c r="V13" s="1598"/>
      <c r="W13" s="1599"/>
      <c r="X13" s="1600"/>
      <c r="Y13" s="1473"/>
      <c r="Z13" s="1474"/>
      <c r="AA13" s="1541"/>
      <c r="AB13" s="1542"/>
      <c r="AC13" s="1543"/>
      <c r="AD13" s="1541"/>
      <c r="AE13" s="1542"/>
      <c r="AF13" s="1543"/>
      <c r="AG13" s="1544"/>
      <c r="AH13" s="1545"/>
      <c r="AI13" s="1544"/>
      <c r="AJ13" s="1545"/>
      <c r="AK13" s="507"/>
      <c r="AL13" s="526"/>
      <c r="AM13" s="517"/>
      <c r="AN13" s="507"/>
      <c r="AO13" s="508"/>
      <c r="AP13" s="518"/>
      <c r="AQ13" s="80"/>
      <c r="AR13" s="385"/>
      <c r="AS13" s="483"/>
      <c r="AT13" s="483"/>
      <c r="AU13" s="484"/>
      <c r="AW13" s="483"/>
      <c r="AX13" s="483"/>
      <c r="AY13" s="484"/>
    </row>
    <row r="14" spans="1:51" ht="15.95" customHeight="1" thickBot="1">
      <c r="A14" s="78"/>
      <c r="B14" s="1468" t="s">
        <v>926</v>
      </c>
      <c r="C14" s="1462" t="s">
        <v>924</v>
      </c>
      <c r="D14" s="1463"/>
      <c r="E14" s="1463"/>
      <c r="F14" s="1463"/>
      <c r="G14" s="1463"/>
      <c r="H14" s="1463"/>
      <c r="I14" s="1463"/>
      <c r="J14" s="1463"/>
      <c r="K14" s="1463"/>
      <c r="L14" s="1464"/>
      <c r="M14" s="1465" t="s">
        <v>231</v>
      </c>
      <c r="N14" s="1465"/>
      <c r="O14" s="317">
        <f>SUM(O41:O42)</f>
        <v>0</v>
      </c>
      <c r="P14" s="318">
        <f>SUM(P41:P42)</f>
        <v>0</v>
      </c>
      <c r="Q14" s="319">
        <f>P14+O14</f>
        <v>0</v>
      </c>
      <c r="R14" s="320">
        <f>SUM(R41:R42)</f>
        <v>0</v>
      </c>
      <c r="S14" s="365">
        <f>SUM(S41:S42)</f>
        <v>0</v>
      </c>
      <c r="T14" s="366">
        <f>S14+R14</f>
        <v>0</v>
      </c>
      <c r="U14" s="51"/>
      <c r="V14" s="1598"/>
      <c r="W14" s="1599"/>
      <c r="X14" s="1600"/>
      <c r="Y14" s="1473"/>
      <c r="Z14" s="1474"/>
      <c r="AA14" s="1541"/>
      <c r="AB14" s="1542"/>
      <c r="AC14" s="1543"/>
      <c r="AD14" s="1541"/>
      <c r="AE14" s="1542"/>
      <c r="AF14" s="1543"/>
      <c r="AG14" s="1544"/>
      <c r="AH14" s="1545"/>
      <c r="AI14" s="1544"/>
      <c r="AJ14" s="1545"/>
      <c r="AK14" s="507"/>
      <c r="AL14" s="526"/>
      <c r="AM14" s="517"/>
      <c r="AN14" s="507"/>
      <c r="AO14" s="508"/>
      <c r="AP14" s="518"/>
      <c r="AQ14" s="80"/>
      <c r="AR14" s="384"/>
      <c r="AS14" s="483"/>
      <c r="AT14" s="483"/>
      <c r="AU14" s="484"/>
      <c r="AW14" s="483"/>
      <c r="AX14" s="483"/>
      <c r="AY14" s="484"/>
    </row>
    <row r="15" spans="1:51" ht="15.95" customHeight="1" thickBot="1">
      <c r="A15" s="78"/>
      <c r="B15" s="1469"/>
      <c r="C15" s="1462" t="s">
        <v>925</v>
      </c>
      <c r="D15" s="1463"/>
      <c r="E15" s="1463"/>
      <c r="F15" s="1463"/>
      <c r="G15" s="1463"/>
      <c r="H15" s="1463"/>
      <c r="I15" s="1463"/>
      <c r="J15" s="1463"/>
      <c r="K15" s="1463"/>
      <c r="L15" s="1464"/>
      <c r="M15" s="1461" t="s">
        <v>232</v>
      </c>
      <c r="N15" s="1461"/>
      <c r="O15" s="317">
        <f>SUM(O25:O36)</f>
        <v>0</v>
      </c>
      <c r="P15" s="318">
        <f>SUM(P25:P36)</f>
        <v>0</v>
      </c>
      <c r="Q15" s="319">
        <f>P15+O15</f>
        <v>0</v>
      </c>
      <c r="R15" s="320">
        <f>SUM(R25:R36)</f>
        <v>0</v>
      </c>
      <c r="S15" s="365">
        <f>SUM(S25:S36)</f>
        <v>0</v>
      </c>
      <c r="T15" s="366">
        <f t="shared" si="1"/>
        <v>0</v>
      </c>
      <c r="U15" s="51"/>
      <c r="V15" s="1598"/>
      <c r="W15" s="1599"/>
      <c r="X15" s="1600"/>
      <c r="Y15" s="1473"/>
      <c r="Z15" s="1474"/>
      <c r="AA15" s="1541"/>
      <c r="AB15" s="1542"/>
      <c r="AC15" s="1543"/>
      <c r="AD15" s="1541"/>
      <c r="AE15" s="1542"/>
      <c r="AF15" s="1543"/>
      <c r="AG15" s="1544"/>
      <c r="AH15" s="1545"/>
      <c r="AI15" s="1544"/>
      <c r="AJ15" s="1545"/>
      <c r="AK15" s="507"/>
      <c r="AL15" s="526"/>
      <c r="AM15" s="517"/>
      <c r="AN15" s="507"/>
      <c r="AO15" s="508"/>
      <c r="AP15" s="518"/>
      <c r="AQ15" s="80"/>
      <c r="AR15" s="385"/>
      <c r="AS15" s="483"/>
      <c r="AT15" s="483"/>
      <c r="AU15" s="484"/>
      <c r="AW15" s="483"/>
      <c r="AX15" s="483"/>
      <c r="AY15" s="484"/>
    </row>
    <row r="16" spans="1:51" ht="15.95" customHeight="1">
      <c r="A16" s="78"/>
      <c r="B16" s="963"/>
      <c r="C16" s="1466" t="s">
        <v>197</v>
      </c>
      <c r="D16" s="1466"/>
      <c r="E16" s="1466"/>
      <c r="F16" s="1466"/>
      <c r="G16" s="1466"/>
      <c r="H16" s="1466"/>
      <c r="I16" s="1466"/>
      <c r="J16" s="1466"/>
      <c r="K16" s="1466"/>
      <c r="L16" s="1466"/>
      <c r="M16" s="1466"/>
      <c r="N16" s="1466"/>
      <c r="O16" s="298">
        <f>SUM(O14:O15)</f>
        <v>0</v>
      </c>
      <c r="P16" s="299">
        <f>SUM(P14:P15)</f>
        <v>0</v>
      </c>
      <c r="Q16" s="221">
        <f>P16+O16</f>
        <v>0</v>
      </c>
      <c r="R16" s="323">
        <f>SUM(R14:R15)</f>
        <v>0</v>
      </c>
      <c r="S16" s="348">
        <f>SUM(S14:S15)</f>
        <v>0</v>
      </c>
      <c r="T16" s="222">
        <f t="shared" si="1"/>
        <v>0</v>
      </c>
      <c r="U16" s="51"/>
      <c r="V16" s="1598"/>
      <c r="W16" s="1599"/>
      <c r="X16" s="1600"/>
      <c r="Y16" s="1473"/>
      <c r="Z16" s="1474"/>
      <c r="AA16" s="1541"/>
      <c r="AB16" s="1542"/>
      <c r="AC16" s="1543"/>
      <c r="AD16" s="1541"/>
      <c r="AE16" s="1542"/>
      <c r="AF16" s="1543"/>
      <c r="AG16" s="1544"/>
      <c r="AH16" s="1545"/>
      <c r="AI16" s="1544"/>
      <c r="AJ16" s="1545"/>
      <c r="AK16" s="507"/>
      <c r="AL16" s="526"/>
      <c r="AM16" s="517"/>
      <c r="AN16" s="507"/>
      <c r="AO16" s="508"/>
      <c r="AP16" s="518"/>
      <c r="AQ16" s="80"/>
      <c r="AR16" s="385"/>
      <c r="AS16" s="483"/>
      <c r="AT16" s="483"/>
      <c r="AU16" s="484"/>
      <c r="AW16" s="483"/>
      <c r="AX16" s="483"/>
      <c r="AY16" s="484"/>
    </row>
    <row r="17" spans="1:51" ht="15.95" customHeight="1" thickBot="1">
      <c r="A17" s="78"/>
      <c r="B17" s="1467" t="s">
        <v>199</v>
      </c>
      <c r="C17" s="689"/>
      <c r="D17" s="689"/>
      <c r="E17" s="689"/>
      <c r="F17" s="689"/>
      <c r="G17" s="689"/>
      <c r="H17" s="689"/>
      <c r="I17" s="689"/>
      <c r="J17" s="689"/>
      <c r="K17" s="689"/>
      <c r="L17" s="689"/>
      <c r="M17" s="689"/>
      <c r="N17" s="666"/>
      <c r="O17" s="349">
        <f>SUM(O14,O7)</f>
        <v>0</v>
      </c>
      <c r="P17" s="350">
        <f>SUM(P14,P7)</f>
        <v>0</v>
      </c>
      <c r="Q17" s="207">
        <f t="shared" si="0"/>
        <v>0</v>
      </c>
      <c r="R17" s="351">
        <f>SUM(R14,R7)</f>
        <v>0</v>
      </c>
      <c r="S17" s="312">
        <f>SUM(S14,S7)</f>
        <v>0</v>
      </c>
      <c r="T17" s="209">
        <f t="shared" si="1"/>
        <v>0</v>
      </c>
      <c r="U17" s="51"/>
      <c r="V17" s="1515" t="s">
        <v>209</v>
      </c>
      <c r="W17" s="1566"/>
      <c r="X17" s="1566"/>
      <c r="Y17" s="1566"/>
      <c r="Z17" s="1566"/>
      <c r="AA17" s="1566"/>
      <c r="AB17" s="1566"/>
      <c r="AC17" s="1566"/>
      <c r="AD17" s="1566"/>
      <c r="AE17" s="1566"/>
      <c r="AF17" s="1566"/>
      <c r="AG17" s="1566"/>
      <c r="AH17" s="1567"/>
      <c r="AI17" s="1370">
        <f>SUM(AI10:AJ16)</f>
        <v>280</v>
      </c>
      <c r="AJ17" s="1596"/>
      <c r="AK17" s="313">
        <f>SUM(AK10:AK16)</f>
        <v>0</v>
      </c>
      <c r="AL17" s="367">
        <f>SUM(AL10:AL16)</f>
        <v>0</v>
      </c>
      <c r="AM17" s="334">
        <f>AK17+AL17</f>
        <v>0</v>
      </c>
      <c r="AN17" s="313">
        <f>SUM(AN10:AN16)</f>
        <v>0</v>
      </c>
      <c r="AO17" s="314">
        <f>SUM(AO10:AO16)</f>
        <v>0</v>
      </c>
      <c r="AP17" s="236">
        <f>AN17+AO17</f>
        <v>0</v>
      </c>
      <c r="AQ17" s="80"/>
      <c r="AR17" s="385"/>
      <c r="AS17" s="483"/>
      <c r="AT17" s="483"/>
      <c r="AU17" s="484"/>
      <c r="AW17" s="483"/>
      <c r="AX17" s="483"/>
      <c r="AY17" s="484"/>
    </row>
    <row r="18" spans="1:51" ht="15.95" customHeight="1" thickBot="1">
      <c r="A18" s="78"/>
      <c r="B18" s="1467" t="s">
        <v>200</v>
      </c>
      <c r="C18" s="689"/>
      <c r="D18" s="689"/>
      <c r="E18" s="689"/>
      <c r="F18" s="689"/>
      <c r="G18" s="689"/>
      <c r="H18" s="689"/>
      <c r="I18" s="689"/>
      <c r="J18" s="689"/>
      <c r="K18" s="689"/>
      <c r="L18" s="689"/>
      <c r="M18" s="689"/>
      <c r="N18" s="666"/>
      <c r="O18" s="349">
        <f>SUM(O8,O9,O10,O11,O12,O15)</f>
        <v>0</v>
      </c>
      <c r="P18" s="350">
        <f>SUM(P8,P9,P10,P11,P12,P15)</f>
        <v>0</v>
      </c>
      <c r="Q18" s="207">
        <f>P18+O18</f>
        <v>0</v>
      </c>
      <c r="R18" s="656">
        <f>SUM(R8,R9,R10,R11,R12,R15)</f>
        <v>0</v>
      </c>
      <c r="S18" s="656">
        <f>SUM(S8,S9,S10,S11,S12,S15)</f>
        <v>0</v>
      </c>
      <c r="T18" s="209">
        <f>S18+R18</f>
        <v>0</v>
      </c>
      <c r="U18" s="51"/>
      <c r="V18" s="1470" t="s">
        <v>208</v>
      </c>
      <c r="W18" s="1471"/>
      <c r="X18" s="1471"/>
      <c r="Y18" s="1471"/>
      <c r="Z18" s="1471"/>
      <c r="AA18" s="1471"/>
      <c r="AB18" s="1471"/>
      <c r="AC18" s="1471"/>
      <c r="AD18" s="1471"/>
      <c r="AE18" s="1471"/>
      <c r="AF18" s="1472"/>
      <c r="AG18" s="1591" t="s">
        <v>233</v>
      </c>
      <c r="AH18" s="1592"/>
      <c r="AI18" s="1604"/>
      <c r="AJ18" s="1605"/>
      <c r="AK18" s="317">
        <f>SUM(AK25:AK26)</f>
        <v>0</v>
      </c>
      <c r="AL18" s="389">
        <f>SUM(AL25:AL26)</f>
        <v>0</v>
      </c>
      <c r="AM18" s="365">
        <f>AK18+AL18</f>
        <v>0</v>
      </c>
      <c r="AN18" s="317">
        <f>SUM(AN25:AN26)</f>
        <v>0</v>
      </c>
      <c r="AO18" s="318">
        <f>SUM(AO25:AO26)</f>
        <v>0</v>
      </c>
      <c r="AP18" s="390">
        <f>AN18+AO18</f>
        <v>0</v>
      </c>
      <c r="AQ18" s="80"/>
      <c r="AR18" s="385"/>
      <c r="AS18" s="483"/>
      <c r="AT18" s="483"/>
      <c r="AU18" s="484"/>
      <c r="AW18" s="483"/>
      <c r="AX18" s="483"/>
      <c r="AY18" s="484"/>
    </row>
    <row r="19" spans="1:51" ht="15.95" customHeight="1">
      <c r="A19" s="78"/>
      <c r="B19" s="359" t="s">
        <v>229</v>
      </c>
      <c r="C19" s="360"/>
      <c r="D19" s="360"/>
      <c r="E19" s="360"/>
      <c r="F19" s="360"/>
      <c r="G19" s="360"/>
      <c r="H19" s="360"/>
      <c r="I19" s="360"/>
      <c r="J19" s="360"/>
      <c r="K19" s="360"/>
      <c r="L19" s="360"/>
      <c r="M19" s="360"/>
      <c r="N19" s="361"/>
      <c r="O19" s="349">
        <f>SUM(O17:O18)</f>
        <v>0</v>
      </c>
      <c r="P19" s="350">
        <f>SUM(P17:P18)</f>
        <v>0</v>
      </c>
      <c r="Q19" s="207">
        <f>SUM(Q17:Q18)</f>
        <v>0</v>
      </c>
      <c r="R19" s="351">
        <f>SUM(R17:R18)</f>
        <v>0</v>
      </c>
      <c r="S19" s="312">
        <f t="shared" ref="S19:T19" si="5">SUM(S17:S18)</f>
        <v>0</v>
      </c>
      <c r="T19" s="209">
        <f t="shared" si="5"/>
        <v>0</v>
      </c>
      <c r="U19" s="51"/>
      <c r="V19" s="1593" t="s">
        <v>210</v>
      </c>
      <c r="W19" s="1594"/>
      <c r="X19" s="1594"/>
      <c r="Y19" s="1594"/>
      <c r="Z19" s="1594"/>
      <c r="AA19" s="1594"/>
      <c r="AB19" s="1594"/>
      <c r="AC19" s="1594"/>
      <c r="AD19" s="1594"/>
      <c r="AE19" s="1594"/>
      <c r="AF19" s="1594"/>
      <c r="AG19" s="1594"/>
      <c r="AH19" s="1594"/>
      <c r="AI19" s="1594"/>
      <c r="AJ19" s="1595"/>
      <c r="AK19" s="1110">
        <f>AK17+AK18</f>
        <v>0</v>
      </c>
      <c r="AL19" s="1603">
        <f>AL17+AL18</f>
        <v>0</v>
      </c>
      <c r="AM19" s="1601">
        <f>AK19+AL19</f>
        <v>0</v>
      </c>
      <c r="AN19" s="1110">
        <f>AN17+AN18</f>
        <v>0</v>
      </c>
      <c r="AO19" s="1488">
        <f>AO17+AO18</f>
        <v>0</v>
      </c>
      <c r="AP19" s="1489">
        <f>AN19+AO19</f>
        <v>0</v>
      </c>
      <c r="AQ19" s="80"/>
      <c r="AR19" s="385"/>
      <c r="AS19" s="483"/>
      <c r="AT19" s="483"/>
      <c r="AU19" s="484"/>
      <c r="AW19" s="483"/>
      <c r="AX19" s="483"/>
      <c r="AY19" s="484"/>
    </row>
    <row r="20" spans="1:51" ht="15.95" customHeight="1">
      <c r="A20" s="78"/>
      <c r="B20" s="51"/>
      <c r="C20" s="51"/>
      <c r="D20" s="51"/>
      <c r="E20" s="51"/>
      <c r="F20" s="51"/>
      <c r="G20" s="51"/>
      <c r="H20" s="51"/>
      <c r="I20" s="51"/>
      <c r="J20" s="51"/>
      <c r="K20" s="51"/>
      <c r="L20" s="51"/>
      <c r="M20" s="51"/>
      <c r="N20" s="51"/>
      <c r="O20" s="51"/>
      <c r="P20" s="51"/>
      <c r="Q20" s="51"/>
      <c r="R20" s="51"/>
      <c r="S20" s="51"/>
      <c r="T20" s="51"/>
      <c r="U20" s="51"/>
      <c r="V20" s="1577"/>
      <c r="W20" s="1578"/>
      <c r="X20" s="1578"/>
      <c r="Y20" s="1578"/>
      <c r="Z20" s="1578"/>
      <c r="AA20" s="1578"/>
      <c r="AB20" s="1578"/>
      <c r="AC20" s="1578"/>
      <c r="AD20" s="1578"/>
      <c r="AE20" s="1578"/>
      <c r="AF20" s="1578"/>
      <c r="AG20" s="1578"/>
      <c r="AH20" s="1578"/>
      <c r="AI20" s="1578"/>
      <c r="AJ20" s="1579"/>
      <c r="AK20" s="1166"/>
      <c r="AL20" s="1478"/>
      <c r="AM20" s="1602"/>
      <c r="AN20" s="1166"/>
      <c r="AO20" s="1176"/>
      <c r="AP20" s="1170"/>
      <c r="AQ20" s="80"/>
      <c r="AS20" s="483"/>
      <c r="AT20" s="483"/>
      <c r="AU20" s="484"/>
      <c r="AW20" s="483"/>
      <c r="AX20" s="483"/>
      <c r="AY20" s="484"/>
    </row>
    <row r="21" spans="1:51" ht="15.95" customHeight="1">
      <c r="A21" s="82"/>
      <c r="B21" s="171" t="s">
        <v>2394</v>
      </c>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0"/>
      <c r="AS21" s="483"/>
      <c r="AT21" s="483"/>
      <c r="AU21" s="484"/>
      <c r="AW21" s="483"/>
      <c r="AX21" s="483"/>
      <c r="AY21" s="484"/>
    </row>
    <row r="22" spans="1:51" ht="15.95" customHeight="1">
      <c r="A22" s="82"/>
      <c r="B22" s="170" t="s">
        <v>2395</v>
      </c>
      <c r="C22" s="173"/>
      <c r="D22" s="51"/>
      <c r="E22" s="51"/>
      <c r="F22" s="51"/>
      <c r="G22" s="51"/>
      <c r="H22" s="51"/>
      <c r="I22" s="51"/>
      <c r="J22" s="51"/>
      <c r="K22" s="51"/>
      <c r="L22" s="51"/>
      <c r="M22" s="51"/>
      <c r="N22" s="51"/>
      <c r="O22" s="51"/>
      <c r="P22" s="51"/>
      <c r="Q22" s="51"/>
      <c r="R22" s="51"/>
      <c r="S22" s="51"/>
      <c r="T22" s="51"/>
      <c r="U22" s="51"/>
      <c r="V22" s="51"/>
      <c r="W22" s="51"/>
      <c r="X22" s="171" t="s">
        <v>2394</v>
      </c>
      <c r="Y22" s="51"/>
      <c r="Z22" s="51"/>
      <c r="AA22" s="51"/>
      <c r="AB22" s="51"/>
      <c r="AC22" s="51"/>
      <c r="AD22" s="51"/>
      <c r="AE22" s="51"/>
      <c r="AF22" s="51"/>
      <c r="AG22" s="51"/>
      <c r="AH22" s="51"/>
      <c r="AI22" s="51"/>
      <c r="AJ22" s="51"/>
      <c r="AK22" s="51"/>
      <c r="AL22" s="51"/>
      <c r="AM22" s="51"/>
      <c r="AN22" s="51"/>
      <c r="AO22" s="51"/>
      <c r="AP22" s="51"/>
      <c r="AQ22" s="50"/>
      <c r="AS22" s="483"/>
      <c r="AT22" s="483"/>
      <c r="AU22" s="484"/>
      <c r="AW22" s="483"/>
      <c r="AX22" s="483"/>
      <c r="AY22" s="484"/>
    </row>
    <row r="23" spans="1:51" ht="15.95" customHeight="1">
      <c r="A23" s="82"/>
      <c r="B23" s="941" t="s">
        <v>164</v>
      </c>
      <c r="C23" s="986"/>
      <c r="D23" s="986"/>
      <c r="E23" s="986"/>
      <c r="F23" s="986"/>
      <c r="G23" s="986"/>
      <c r="H23" s="986"/>
      <c r="I23" s="986"/>
      <c r="J23" s="942"/>
      <c r="K23" s="977" t="s">
        <v>253</v>
      </c>
      <c r="L23" s="978"/>
      <c r="M23" s="978"/>
      <c r="N23" s="979"/>
      <c r="O23" s="914" t="s">
        <v>72</v>
      </c>
      <c r="P23" s="1459"/>
      <c r="Q23" s="1460" t="s">
        <v>53</v>
      </c>
      <c r="R23" s="999" t="s">
        <v>2222</v>
      </c>
      <c r="S23" s="1000"/>
      <c r="T23" s="1001"/>
      <c r="U23" s="51"/>
      <c r="V23" s="51"/>
      <c r="W23" s="51"/>
      <c r="X23" s="941" t="s">
        <v>1</v>
      </c>
      <c r="Y23" s="986"/>
      <c r="Z23" s="986"/>
      <c r="AA23" s="986"/>
      <c r="AB23" s="986"/>
      <c r="AC23" s="986"/>
      <c r="AD23" s="986"/>
      <c r="AE23" s="986"/>
      <c r="AF23" s="942"/>
      <c r="AG23" s="1479" t="s">
        <v>165</v>
      </c>
      <c r="AH23" s="1480"/>
      <c r="AI23" s="1480"/>
      <c r="AJ23" s="1481"/>
      <c r="AK23" s="914" t="s">
        <v>72</v>
      </c>
      <c r="AL23" s="1459"/>
      <c r="AM23" s="1460" t="s">
        <v>53</v>
      </c>
      <c r="AN23" s="999" t="s">
        <v>2222</v>
      </c>
      <c r="AO23" s="1000"/>
      <c r="AP23" s="1001"/>
      <c r="AQ23" s="50"/>
      <c r="AS23" s="483"/>
      <c r="AT23" s="483"/>
      <c r="AU23" s="484"/>
      <c r="AW23" s="483"/>
      <c r="AX23" s="483"/>
      <c r="AY23" s="484"/>
    </row>
    <row r="24" spans="1:51" ht="15.95" customHeight="1">
      <c r="A24" s="82"/>
      <c r="B24" s="928"/>
      <c r="C24" s="929"/>
      <c r="D24" s="929"/>
      <c r="E24" s="929"/>
      <c r="F24" s="929"/>
      <c r="G24" s="929"/>
      <c r="H24" s="929"/>
      <c r="I24" s="929"/>
      <c r="J24" s="930"/>
      <c r="K24" s="983"/>
      <c r="L24" s="984"/>
      <c r="M24" s="984"/>
      <c r="N24" s="985"/>
      <c r="O24" s="153" t="s">
        <v>51</v>
      </c>
      <c r="P24" s="383" t="s">
        <v>52</v>
      </c>
      <c r="Q24" s="935"/>
      <c r="R24" s="406" t="s">
        <v>51</v>
      </c>
      <c r="S24" s="404" t="s">
        <v>52</v>
      </c>
      <c r="T24" s="407" t="s">
        <v>53</v>
      </c>
      <c r="U24" s="51"/>
      <c r="V24" s="51"/>
      <c r="W24" s="51"/>
      <c r="X24" s="928"/>
      <c r="Y24" s="929"/>
      <c r="Z24" s="929"/>
      <c r="AA24" s="929"/>
      <c r="AB24" s="929"/>
      <c r="AC24" s="929"/>
      <c r="AD24" s="929"/>
      <c r="AE24" s="929"/>
      <c r="AF24" s="930"/>
      <c r="AG24" s="1482"/>
      <c r="AH24" s="1483"/>
      <c r="AI24" s="1483"/>
      <c r="AJ24" s="1484"/>
      <c r="AK24" s="151" t="s">
        <v>51</v>
      </c>
      <c r="AL24" s="191" t="s">
        <v>52</v>
      </c>
      <c r="AM24" s="935"/>
      <c r="AN24" s="406" t="s">
        <v>51</v>
      </c>
      <c r="AO24" s="404" t="s">
        <v>52</v>
      </c>
      <c r="AP24" s="407" t="s">
        <v>53</v>
      </c>
      <c r="AQ24" s="50"/>
      <c r="AS24" s="483">
        <f t="shared" ref="AS24:AS35" si="6">O25-R25</f>
        <v>0</v>
      </c>
      <c r="AT24" s="483">
        <f t="shared" ref="AT24:AT35" si="7">P25-S25</f>
        <v>0</v>
      </c>
      <c r="AU24" s="484" t="str">
        <f t="shared" ref="AU24:AU35" si="8">IF(AS24&lt;0,"×",IF(AT24&lt;0,"×","○"))</f>
        <v>○</v>
      </c>
      <c r="AW24" s="483"/>
      <c r="AX24" s="483"/>
      <c r="AY24" s="484"/>
    </row>
    <row r="25" spans="1:51" ht="15.95" customHeight="1">
      <c r="A25" s="82"/>
      <c r="B25" s="1520"/>
      <c r="C25" s="1521"/>
      <c r="D25" s="1521"/>
      <c r="E25" s="1521"/>
      <c r="F25" s="1521"/>
      <c r="G25" s="1521"/>
      <c r="H25" s="1521"/>
      <c r="I25" s="1521"/>
      <c r="J25" s="1522"/>
      <c r="K25" s="1500"/>
      <c r="L25" s="1501"/>
      <c r="M25" s="1501"/>
      <c r="N25" s="1502"/>
      <c r="O25" s="542"/>
      <c r="P25" s="379"/>
      <c r="Q25" s="305">
        <f t="shared" ref="Q25:Q36" si="9">P25+O25</f>
        <v>0</v>
      </c>
      <c r="R25" s="542"/>
      <c r="S25" s="539"/>
      <c r="T25" s="296">
        <f t="shared" ref="T25:T36" si="10">S25+R25</f>
        <v>0</v>
      </c>
      <c r="U25" s="51"/>
      <c r="V25" s="51"/>
      <c r="W25" s="51"/>
      <c r="X25" s="1549"/>
      <c r="Y25" s="1550"/>
      <c r="Z25" s="1550"/>
      <c r="AA25" s="1550"/>
      <c r="AB25" s="1550"/>
      <c r="AC25" s="1550"/>
      <c r="AD25" s="1550"/>
      <c r="AE25" s="1550"/>
      <c r="AF25" s="1551"/>
      <c r="AG25" s="1597"/>
      <c r="AH25" s="1597"/>
      <c r="AI25" s="1597"/>
      <c r="AJ25" s="1597"/>
      <c r="AK25" s="223"/>
      <c r="AL25" s="301"/>
      <c r="AM25" s="386">
        <f>AL25+AK25</f>
        <v>0</v>
      </c>
      <c r="AN25" s="223"/>
      <c r="AO25" s="224"/>
      <c r="AP25" s="214">
        <f>AO25+AN25</f>
        <v>0</v>
      </c>
      <c r="AQ25" s="50"/>
      <c r="AS25" s="483">
        <f t="shared" si="6"/>
        <v>0</v>
      </c>
      <c r="AT25" s="483">
        <f t="shared" si="7"/>
        <v>0</v>
      </c>
      <c r="AU25" s="484" t="str">
        <f t="shared" si="8"/>
        <v>○</v>
      </c>
      <c r="AW25" s="483"/>
      <c r="AX25" s="483"/>
      <c r="AY25" s="484"/>
    </row>
    <row r="26" spans="1:51" ht="15.95" customHeight="1">
      <c r="A26" s="82"/>
      <c r="B26" s="949"/>
      <c r="C26" s="950"/>
      <c r="D26" s="950"/>
      <c r="E26" s="950"/>
      <c r="F26" s="950"/>
      <c r="G26" s="950"/>
      <c r="H26" s="950"/>
      <c r="I26" s="950"/>
      <c r="J26" s="1342"/>
      <c r="K26" s="1200"/>
      <c r="L26" s="1201"/>
      <c r="M26" s="1201"/>
      <c r="N26" s="1202"/>
      <c r="O26" s="215"/>
      <c r="P26" s="306"/>
      <c r="Q26" s="307">
        <f t="shared" si="9"/>
        <v>0</v>
      </c>
      <c r="R26" s="215"/>
      <c r="S26" s="216"/>
      <c r="T26" s="219">
        <f t="shared" si="10"/>
        <v>0</v>
      </c>
      <c r="U26" s="51"/>
      <c r="V26" s="51"/>
      <c r="W26" s="51"/>
      <c r="X26" s="1552"/>
      <c r="Y26" s="1553"/>
      <c r="Z26" s="1553"/>
      <c r="AA26" s="1553"/>
      <c r="AB26" s="1553"/>
      <c r="AC26" s="1553"/>
      <c r="AD26" s="1553"/>
      <c r="AE26" s="1553"/>
      <c r="AF26" s="1554"/>
      <c r="AG26" s="1590"/>
      <c r="AH26" s="1590"/>
      <c r="AI26" s="1590"/>
      <c r="AJ26" s="1590"/>
      <c r="AK26" s="200"/>
      <c r="AL26" s="303"/>
      <c r="AM26" s="388">
        <f>AL26+AK26</f>
        <v>0</v>
      </c>
      <c r="AN26" s="200"/>
      <c r="AO26" s="201"/>
      <c r="AP26" s="220">
        <f>AO26+AN26</f>
        <v>0</v>
      </c>
      <c r="AQ26" s="50"/>
      <c r="AS26" s="483">
        <f t="shared" si="6"/>
        <v>0</v>
      </c>
      <c r="AT26" s="483">
        <f t="shared" si="7"/>
        <v>0</v>
      </c>
      <c r="AU26" s="484" t="str">
        <f t="shared" si="8"/>
        <v>○</v>
      </c>
      <c r="AW26" s="483">
        <f>AK25-AN25</f>
        <v>0</v>
      </c>
      <c r="AX26" s="483">
        <f>AL25-AO25</f>
        <v>0</v>
      </c>
      <c r="AY26" s="484" t="str">
        <f>IF(AW26&lt;0,"×",IF(AX26&lt;0,"×","○"))</f>
        <v>○</v>
      </c>
    </row>
    <row r="27" spans="1:51" ht="15.95" customHeight="1">
      <c r="A27" s="82"/>
      <c r="B27" s="949"/>
      <c r="C27" s="950"/>
      <c r="D27" s="950"/>
      <c r="E27" s="950"/>
      <c r="F27" s="950"/>
      <c r="G27" s="950"/>
      <c r="H27" s="950"/>
      <c r="I27" s="950"/>
      <c r="J27" s="1342"/>
      <c r="K27" s="1200"/>
      <c r="L27" s="1201"/>
      <c r="M27" s="1201"/>
      <c r="N27" s="1202"/>
      <c r="O27" s="215"/>
      <c r="P27" s="306"/>
      <c r="Q27" s="307">
        <f t="shared" si="9"/>
        <v>0</v>
      </c>
      <c r="R27" s="215"/>
      <c r="S27" s="216"/>
      <c r="T27" s="219">
        <f t="shared" si="10"/>
        <v>0</v>
      </c>
      <c r="U27" s="51"/>
      <c r="V27" s="51"/>
      <c r="W27" s="51"/>
      <c r="X27" s="51"/>
      <c r="Y27" s="51"/>
      <c r="Z27" s="51"/>
      <c r="AA27" s="51"/>
      <c r="AB27" s="51"/>
      <c r="AC27" s="51"/>
      <c r="AD27" s="51"/>
      <c r="AE27" s="51"/>
      <c r="AF27" s="51"/>
      <c r="AG27" s="51"/>
      <c r="AH27" s="51"/>
      <c r="AI27" s="51"/>
      <c r="AJ27" s="51"/>
      <c r="AK27" s="51"/>
      <c r="AL27" s="51"/>
      <c r="AM27" s="51"/>
      <c r="AN27" s="51"/>
      <c r="AO27" s="51"/>
      <c r="AP27" s="51"/>
      <c r="AQ27" s="50"/>
      <c r="AS27" s="483">
        <f t="shared" si="6"/>
        <v>0</v>
      </c>
      <c r="AT27" s="483">
        <f t="shared" si="7"/>
        <v>0</v>
      </c>
      <c r="AU27" s="484" t="str">
        <f t="shared" si="8"/>
        <v>○</v>
      </c>
      <c r="AW27" s="483">
        <f>AK26-AN26</f>
        <v>0</v>
      </c>
      <c r="AX27" s="483">
        <f>AL26-AO26</f>
        <v>0</v>
      </c>
      <c r="AY27" s="484" t="str">
        <f>IF(AW27&lt;0,"×",IF(AX27&lt;0,"×","○"))</f>
        <v>○</v>
      </c>
    </row>
    <row r="28" spans="1:51" ht="15.95" customHeight="1">
      <c r="A28" s="82"/>
      <c r="B28" s="949"/>
      <c r="C28" s="950"/>
      <c r="D28" s="950"/>
      <c r="E28" s="950"/>
      <c r="F28" s="950"/>
      <c r="G28" s="950"/>
      <c r="H28" s="950"/>
      <c r="I28" s="950"/>
      <c r="J28" s="1342"/>
      <c r="K28" s="1200"/>
      <c r="L28" s="1201"/>
      <c r="M28" s="1201"/>
      <c r="N28" s="1202"/>
      <c r="O28" s="215"/>
      <c r="P28" s="306"/>
      <c r="Q28" s="307">
        <f t="shared" si="9"/>
        <v>0</v>
      </c>
      <c r="R28" s="215"/>
      <c r="S28" s="216"/>
      <c r="T28" s="219">
        <f t="shared" si="10"/>
        <v>0</v>
      </c>
      <c r="U28" s="51"/>
      <c r="V28" s="171" t="s">
        <v>261</v>
      </c>
      <c r="W28" s="51"/>
      <c r="X28" s="51"/>
      <c r="Y28" s="51"/>
      <c r="Z28" s="51"/>
      <c r="AA28" s="51"/>
      <c r="AB28" s="51"/>
      <c r="AC28" s="51"/>
      <c r="AD28" s="51"/>
      <c r="AE28" s="51"/>
      <c r="AF28" s="51"/>
      <c r="AG28" s="51"/>
      <c r="AH28" s="51"/>
      <c r="AI28" s="51"/>
      <c r="AJ28" s="51"/>
      <c r="AK28" s="51"/>
      <c r="AL28" s="51"/>
      <c r="AM28" s="51"/>
      <c r="AN28" s="51"/>
      <c r="AO28" s="51"/>
      <c r="AP28" s="51"/>
      <c r="AQ28" s="50"/>
      <c r="AS28" s="483">
        <f t="shared" si="6"/>
        <v>0</v>
      </c>
      <c r="AT28" s="483">
        <f t="shared" si="7"/>
        <v>0</v>
      </c>
      <c r="AU28" s="484" t="str">
        <f t="shared" si="8"/>
        <v>○</v>
      </c>
      <c r="AW28" s="483"/>
      <c r="AX28" s="483"/>
      <c r="AY28" s="484"/>
    </row>
    <row r="29" spans="1:51" ht="15.95" customHeight="1">
      <c r="A29" s="82"/>
      <c r="B29" s="949"/>
      <c r="C29" s="950"/>
      <c r="D29" s="950"/>
      <c r="E29" s="950"/>
      <c r="F29" s="950"/>
      <c r="G29" s="950"/>
      <c r="H29" s="950"/>
      <c r="I29" s="950"/>
      <c r="J29" s="1342"/>
      <c r="K29" s="1200"/>
      <c r="L29" s="1201"/>
      <c r="M29" s="1201"/>
      <c r="N29" s="1202"/>
      <c r="O29" s="215"/>
      <c r="P29" s="306"/>
      <c r="Q29" s="307">
        <f t="shared" si="9"/>
        <v>0</v>
      </c>
      <c r="R29" s="215"/>
      <c r="S29" s="216"/>
      <c r="T29" s="219">
        <f t="shared" si="10"/>
        <v>0</v>
      </c>
      <c r="U29" s="51"/>
      <c r="V29" s="1189" t="s">
        <v>57</v>
      </c>
      <c r="W29" s="1190"/>
      <c r="X29" s="908" t="s">
        <v>68</v>
      </c>
      <c r="Y29" s="964"/>
      <c r="Z29" s="964"/>
      <c r="AA29" s="964"/>
      <c r="AB29" s="964"/>
      <c r="AC29" s="964"/>
      <c r="AD29" s="964"/>
      <c r="AE29" s="964"/>
      <c r="AF29" s="909"/>
      <c r="AG29" s="908" t="s">
        <v>58</v>
      </c>
      <c r="AH29" s="964"/>
      <c r="AI29" s="964"/>
      <c r="AJ29" s="909"/>
      <c r="AK29" s="914" t="s">
        <v>72</v>
      </c>
      <c r="AL29" s="1459"/>
      <c r="AM29" s="1460" t="s">
        <v>53</v>
      </c>
      <c r="AN29" s="999" t="s">
        <v>2222</v>
      </c>
      <c r="AO29" s="1000"/>
      <c r="AP29" s="1001"/>
      <c r="AQ29" s="50"/>
      <c r="AS29" s="483">
        <f t="shared" si="6"/>
        <v>0</v>
      </c>
      <c r="AT29" s="483">
        <f t="shared" si="7"/>
        <v>0</v>
      </c>
      <c r="AU29" s="484" t="str">
        <f t="shared" si="8"/>
        <v>○</v>
      </c>
      <c r="AW29" s="483"/>
      <c r="AX29" s="483"/>
      <c r="AY29" s="484"/>
    </row>
    <row r="30" spans="1:51" ht="15.95" customHeight="1">
      <c r="A30" s="82"/>
      <c r="B30" s="949"/>
      <c r="C30" s="950"/>
      <c r="D30" s="950"/>
      <c r="E30" s="950"/>
      <c r="F30" s="950"/>
      <c r="G30" s="950"/>
      <c r="H30" s="950"/>
      <c r="I30" s="950"/>
      <c r="J30" s="1342"/>
      <c r="K30" s="1200"/>
      <c r="L30" s="1201"/>
      <c r="M30" s="1201"/>
      <c r="N30" s="1202"/>
      <c r="O30" s="215"/>
      <c r="P30" s="306"/>
      <c r="Q30" s="307">
        <f t="shared" si="9"/>
        <v>0</v>
      </c>
      <c r="R30" s="215"/>
      <c r="S30" s="216"/>
      <c r="T30" s="219">
        <f t="shared" si="10"/>
        <v>0</v>
      </c>
      <c r="U30" s="51"/>
      <c r="V30" s="1580"/>
      <c r="W30" s="1581"/>
      <c r="X30" s="912"/>
      <c r="Y30" s="966"/>
      <c r="Z30" s="966"/>
      <c r="AA30" s="966"/>
      <c r="AB30" s="966"/>
      <c r="AC30" s="966"/>
      <c r="AD30" s="966"/>
      <c r="AE30" s="966"/>
      <c r="AF30" s="913"/>
      <c r="AG30" s="912"/>
      <c r="AH30" s="966"/>
      <c r="AI30" s="966"/>
      <c r="AJ30" s="913"/>
      <c r="AK30" s="151" t="s">
        <v>51</v>
      </c>
      <c r="AL30" s="191" t="s">
        <v>52</v>
      </c>
      <c r="AM30" s="935"/>
      <c r="AN30" s="406" t="s">
        <v>51</v>
      </c>
      <c r="AO30" s="404" t="s">
        <v>52</v>
      </c>
      <c r="AP30" s="407" t="s">
        <v>53</v>
      </c>
      <c r="AQ30" s="50"/>
      <c r="AS30" s="483">
        <f t="shared" si="6"/>
        <v>0</v>
      </c>
      <c r="AT30" s="483">
        <f t="shared" si="7"/>
        <v>0</v>
      </c>
      <c r="AU30" s="484" t="str">
        <f t="shared" si="8"/>
        <v>○</v>
      </c>
      <c r="AW30" s="483"/>
      <c r="AX30" s="483"/>
      <c r="AY30" s="484"/>
    </row>
    <row r="31" spans="1:51" ht="15.95" customHeight="1">
      <c r="A31" s="82"/>
      <c r="B31" s="949"/>
      <c r="C31" s="950"/>
      <c r="D31" s="950"/>
      <c r="E31" s="950"/>
      <c r="F31" s="950"/>
      <c r="G31" s="950"/>
      <c r="H31" s="950"/>
      <c r="I31" s="950"/>
      <c r="J31" s="1342"/>
      <c r="K31" s="1200"/>
      <c r="L31" s="1201"/>
      <c r="M31" s="1201"/>
      <c r="N31" s="1202"/>
      <c r="O31" s="215"/>
      <c r="P31" s="306"/>
      <c r="Q31" s="307">
        <f t="shared" si="9"/>
        <v>0</v>
      </c>
      <c r="R31" s="215"/>
      <c r="S31" s="216"/>
      <c r="T31" s="219">
        <f t="shared" si="10"/>
        <v>0</v>
      </c>
      <c r="U31" s="51"/>
      <c r="V31" s="1585" t="s">
        <v>212</v>
      </c>
      <c r="W31" s="1586"/>
      <c r="X31" s="1456" t="s">
        <v>851</v>
      </c>
      <c r="Y31" s="1457"/>
      <c r="Z31" s="1457"/>
      <c r="AA31" s="1457"/>
      <c r="AB31" s="1457"/>
      <c r="AC31" s="1457"/>
      <c r="AD31" s="1457"/>
      <c r="AE31" s="1457"/>
      <c r="AF31" s="1458"/>
      <c r="AG31" s="1485">
        <v>551</v>
      </c>
      <c r="AH31" s="1486"/>
      <c r="AI31" s="1486"/>
      <c r="AJ31" s="1487"/>
      <c r="AK31" s="325"/>
      <c r="AL31" s="311"/>
      <c r="AM31" s="312">
        <f t="shared" ref="AM31:AM61" si="11">AL31+AK31</f>
        <v>0</v>
      </c>
      <c r="AN31" s="325"/>
      <c r="AO31" s="311"/>
      <c r="AP31" s="312">
        <f t="shared" ref="AP31:AP61" si="12">AO31+AN31</f>
        <v>0</v>
      </c>
      <c r="AQ31" s="50"/>
      <c r="AS31" s="483">
        <f t="shared" si="6"/>
        <v>0</v>
      </c>
      <c r="AT31" s="483">
        <f t="shared" si="7"/>
        <v>0</v>
      </c>
      <c r="AU31" s="484" t="str">
        <f>IF(AS31&lt;0,"×",IF(AT31&lt;0,"×","○"))</f>
        <v>○</v>
      </c>
      <c r="AW31" s="483"/>
      <c r="AX31" s="483"/>
      <c r="AY31" s="484"/>
    </row>
    <row r="32" spans="1:51" ht="15.95" customHeight="1">
      <c r="A32" s="82"/>
      <c r="B32" s="949"/>
      <c r="C32" s="950"/>
      <c r="D32" s="950"/>
      <c r="E32" s="950"/>
      <c r="F32" s="950"/>
      <c r="G32" s="950"/>
      <c r="H32" s="950"/>
      <c r="I32" s="950"/>
      <c r="J32" s="1342"/>
      <c r="K32" s="1200"/>
      <c r="L32" s="1201"/>
      <c r="M32" s="1201"/>
      <c r="N32" s="1202"/>
      <c r="O32" s="215"/>
      <c r="P32" s="306"/>
      <c r="Q32" s="307">
        <f t="shared" si="9"/>
        <v>0</v>
      </c>
      <c r="R32" s="215"/>
      <c r="S32" s="216"/>
      <c r="T32" s="219">
        <f t="shared" si="10"/>
        <v>0</v>
      </c>
      <c r="U32" s="51"/>
      <c r="V32" s="1587"/>
      <c r="W32" s="1571"/>
      <c r="X32" s="1456" t="s">
        <v>850</v>
      </c>
      <c r="Y32" s="1457"/>
      <c r="Z32" s="1457"/>
      <c r="AA32" s="1457"/>
      <c r="AB32" s="1457"/>
      <c r="AC32" s="1457"/>
      <c r="AD32" s="1457"/>
      <c r="AE32" s="1457"/>
      <c r="AF32" s="1458"/>
      <c r="AG32" s="1485">
        <v>552</v>
      </c>
      <c r="AH32" s="1486"/>
      <c r="AI32" s="1486"/>
      <c r="AJ32" s="1487"/>
      <c r="AK32" s="325"/>
      <c r="AL32" s="311"/>
      <c r="AM32" s="312">
        <f t="shared" si="11"/>
        <v>0</v>
      </c>
      <c r="AN32" s="325"/>
      <c r="AO32" s="311"/>
      <c r="AP32" s="312">
        <f t="shared" si="12"/>
        <v>0</v>
      </c>
      <c r="AQ32" s="50"/>
      <c r="AS32" s="483">
        <f t="shared" si="6"/>
        <v>0</v>
      </c>
      <c r="AT32" s="483">
        <f t="shared" si="7"/>
        <v>0</v>
      </c>
      <c r="AU32" s="484" t="str">
        <f t="shared" si="8"/>
        <v>○</v>
      </c>
      <c r="AW32" s="483">
        <f t="shared" ref="AW32:AW50" si="13">AK31-AN31</f>
        <v>0</v>
      </c>
      <c r="AX32" s="483">
        <f t="shared" ref="AX32:AX50" si="14">AL31-AO31</f>
        <v>0</v>
      </c>
      <c r="AY32" s="484" t="str">
        <f t="shared" ref="AY32:AY55" si="15">IF(AW32&lt;0,"×",IF(AX32&lt;0,"×","○"))</f>
        <v>○</v>
      </c>
    </row>
    <row r="33" spans="1:51" ht="15.95" customHeight="1">
      <c r="A33" s="82"/>
      <c r="B33" s="949"/>
      <c r="C33" s="950"/>
      <c r="D33" s="950"/>
      <c r="E33" s="950"/>
      <c r="F33" s="950"/>
      <c r="G33" s="950"/>
      <c r="H33" s="950"/>
      <c r="I33" s="950"/>
      <c r="J33" s="1342"/>
      <c r="K33" s="1200"/>
      <c r="L33" s="1201"/>
      <c r="M33" s="1201"/>
      <c r="N33" s="1202"/>
      <c r="O33" s="215"/>
      <c r="P33" s="306"/>
      <c r="Q33" s="307">
        <f t="shared" si="9"/>
        <v>0</v>
      </c>
      <c r="R33" s="215"/>
      <c r="S33" s="216"/>
      <c r="T33" s="219">
        <f t="shared" si="10"/>
        <v>0</v>
      </c>
      <c r="U33" s="51"/>
      <c r="V33" s="1587"/>
      <c r="W33" s="1571"/>
      <c r="X33" s="1456" t="s">
        <v>852</v>
      </c>
      <c r="Y33" s="1457"/>
      <c r="Z33" s="1457"/>
      <c r="AA33" s="1457"/>
      <c r="AB33" s="1457"/>
      <c r="AC33" s="1457"/>
      <c r="AD33" s="1457"/>
      <c r="AE33" s="1457"/>
      <c r="AF33" s="1458"/>
      <c r="AG33" s="1485">
        <v>553</v>
      </c>
      <c r="AH33" s="1486"/>
      <c r="AI33" s="1486"/>
      <c r="AJ33" s="1487"/>
      <c r="AK33" s="325"/>
      <c r="AL33" s="311"/>
      <c r="AM33" s="312">
        <f t="shared" si="11"/>
        <v>0</v>
      </c>
      <c r="AN33" s="325"/>
      <c r="AO33" s="311"/>
      <c r="AP33" s="312">
        <f t="shared" si="12"/>
        <v>0</v>
      </c>
      <c r="AQ33" s="83"/>
      <c r="AS33" s="483">
        <f t="shared" si="6"/>
        <v>0</v>
      </c>
      <c r="AT33" s="483">
        <f t="shared" si="7"/>
        <v>0</v>
      </c>
      <c r="AU33" s="484" t="str">
        <f t="shared" si="8"/>
        <v>○</v>
      </c>
      <c r="AW33" s="483">
        <f t="shared" si="13"/>
        <v>0</v>
      </c>
      <c r="AX33" s="483">
        <f t="shared" si="14"/>
        <v>0</v>
      </c>
      <c r="AY33" s="484" t="str">
        <f t="shared" si="15"/>
        <v>○</v>
      </c>
    </row>
    <row r="34" spans="1:51" ht="15.95" customHeight="1">
      <c r="A34" s="82"/>
      <c r="B34" s="949"/>
      <c r="C34" s="950"/>
      <c r="D34" s="950"/>
      <c r="E34" s="950"/>
      <c r="F34" s="950"/>
      <c r="G34" s="950"/>
      <c r="H34" s="950"/>
      <c r="I34" s="950"/>
      <c r="J34" s="1342"/>
      <c r="K34" s="1200"/>
      <c r="L34" s="1201"/>
      <c r="M34" s="1201"/>
      <c r="N34" s="1202"/>
      <c r="O34" s="215"/>
      <c r="P34" s="306"/>
      <c r="Q34" s="307">
        <f t="shared" si="9"/>
        <v>0</v>
      </c>
      <c r="R34" s="215"/>
      <c r="S34" s="216"/>
      <c r="T34" s="219">
        <f t="shared" si="10"/>
        <v>0</v>
      </c>
      <c r="U34" s="51"/>
      <c r="V34" s="1587"/>
      <c r="W34" s="1571"/>
      <c r="X34" s="1456" t="s">
        <v>853</v>
      </c>
      <c r="Y34" s="1457"/>
      <c r="Z34" s="1457"/>
      <c r="AA34" s="1457"/>
      <c r="AB34" s="1457"/>
      <c r="AC34" s="1457"/>
      <c r="AD34" s="1457"/>
      <c r="AE34" s="1457"/>
      <c r="AF34" s="1458"/>
      <c r="AG34" s="1485">
        <v>554</v>
      </c>
      <c r="AH34" s="1486"/>
      <c r="AI34" s="1486"/>
      <c r="AJ34" s="1487"/>
      <c r="AK34" s="325"/>
      <c r="AL34" s="311"/>
      <c r="AM34" s="312">
        <f t="shared" si="11"/>
        <v>0</v>
      </c>
      <c r="AN34" s="325"/>
      <c r="AO34" s="311"/>
      <c r="AP34" s="312">
        <f t="shared" si="12"/>
        <v>0</v>
      </c>
      <c r="AQ34" s="83"/>
      <c r="AS34" s="483">
        <f t="shared" si="6"/>
        <v>0</v>
      </c>
      <c r="AT34" s="483">
        <f t="shared" si="7"/>
        <v>0</v>
      </c>
      <c r="AU34" s="484" t="str">
        <f t="shared" si="8"/>
        <v>○</v>
      </c>
      <c r="AW34" s="483">
        <f t="shared" si="13"/>
        <v>0</v>
      </c>
      <c r="AX34" s="483">
        <f t="shared" si="14"/>
        <v>0</v>
      </c>
      <c r="AY34" s="484" t="str">
        <f t="shared" si="15"/>
        <v>○</v>
      </c>
    </row>
    <row r="35" spans="1:51" ht="15.95" customHeight="1">
      <c r="A35" s="82"/>
      <c r="B35" s="949"/>
      <c r="C35" s="950"/>
      <c r="D35" s="950"/>
      <c r="E35" s="950"/>
      <c r="F35" s="950"/>
      <c r="G35" s="950"/>
      <c r="H35" s="950"/>
      <c r="I35" s="950"/>
      <c r="J35" s="1342"/>
      <c r="K35" s="1200"/>
      <c r="L35" s="1201"/>
      <c r="M35" s="1201"/>
      <c r="N35" s="1202"/>
      <c r="O35" s="215"/>
      <c r="P35" s="306"/>
      <c r="Q35" s="307">
        <f t="shared" si="9"/>
        <v>0</v>
      </c>
      <c r="R35" s="215"/>
      <c r="S35" s="216"/>
      <c r="T35" s="219">
        <f t="shared" si="10"/>
        <v>0</v>
      </c>
      <c r="U35" s="51"/>
      <c r="V35" s="1587"/>
      <c r="W35" s="1571"/>
      <c r="X35" s="1456" t="s">
        <v>854</v>
      </c>
      <c r="Y35" s="1457"/>
      <c r="Z35" s="1457"/>
      <c r="AA35" s="1457"/>
      <c r="AB35" s="1457"/>
      <c r="AC35" s="1457"/>
      <c r="AD35" s="1457"/>
      <c r="AE35" s="1457"/>
      <c r="AF35" s="1458"/>
      <c r="AG35" s="1485">
        <v>555</v>
      </c>
      <c r="AH35" s="1486"/>
      <c r="AI35" s="1486"/>
      <c r="AJ35" s="1487"/>
      <c r="AK35" s="325"/>
      <c r="AL35" s="311"/>
      <c r="AM35" s="312">
        <f t="shared" si="11"/>
        <v>0</v>
      </c>
      <c r="AN35" s="325"/>
      <c r="AO35" s="311"/>
      <c r="AP35" s="312">
        <f t="shared" si="12"/>
        <v>0</v>
      </c>
      <c r="AQ35" s="50"/>
      <c r="AS35" s="483">
        <f t="shared" si="6"/>
        <v>0</v>
      </c>
      <c r="AT35" s="483">
        <f t="shared" si="7"/>
        <v>0</v>
      </c>
      <c r="AU35" s="484" t="str">
        <f t="shared" si="8"/>
        <v>○</v>
      </c>
      <c r="AW35" s="483">
        <f t="shared" si="13"/>
        <v>0</v>
      </c>
      <c r="AX35" s="483">
        <f t="shared" si="14"/>
        <v>0</v>
      </c>
      <c r="AY35" s="484" t="str">
        <f t="shared" si="15"/>
        <v>○</v>
      </c>
    </row>
    <row r="36" spans="1:51" ht="15.95" customHeight="1">
      <c r="A36" s="82"/>
      <c r="B36" s="951"/>
      <c r="C36" s="952"/>
      <c r="D36" s="952"/>
      <c r="E36" s="952"/>
      <c r="F36" s="952"/>
      <c r="G36" s="952"/>
      <c r="H36" s="952"/>
      <c r="I36" s="952"/>
      <c r="J36" s="1343"/>
      <c r="K36" s="1272"/>
      <c r="L36" s="1273"/>
      <c r="M36" s="1273"/>
      <c r="N36" s="1274"/>
      <c r="O36" s="200"/>
      <c r="P36" s="303"/>
      <c r="Q36" s="204">
        <f t="shared" si="9"/>
        <v>0</v>
      </c>
      <c r="R36" s="200"/>
      <c r="S36" s="201"/>
      <c r="T36" s="220">
        <f t="shared" si="10"/>
        <v>0</v>
      </c>
      <c r="U36" s="51"/>
      <c r="V36" s="1587"/>
      <c r="W36" s="1571"/>
      <c r="X36" s="1456" t="s">
        <v>855</v>
      </c>
      <c r="Y36" s="1457"/>
      <c r="Z36" s="1457"/>
      <c r="AA36" s="1457"/>
      <c r="AB36" s="1457"/>
      <c r="AC36" s="1457"/>
      <c r="AD36" s="1457"/>
      <c r="AE36" s="1457"/>
      <c r="AF36" s="1458"/>
      <c r="AG36" s="1485">
        <v>556</v>
      </c>
      <c r="AH36" s="1486"/>
      <c r="AI36" s="1486"/>
      <c r="AJ36" s="1487"/>
      <c r="AK36" s="325"/>
      <c r="AL36" s="311"/>
      <c r="AM36" s="312">
        <f t="shared" si="11"/>
        <v>0</v>
      </c>
      <c r="AN36" s="325"/>
      <c r="AO36" s="311"/>
      <c r="AP36" s="312">
        <f t="shared" si="12"/>
        <v>0</v>
      </c>
      <c r="AQ36" s="50"/>
      <c r="AS36" s="483"/>
      <c r="AT36" s="483"/>
      <c r="AU36" s="484"/>
      <c r="AW36" s="483">
        <f t="shared" si="13"/>
        <v>0</v>
      </c>
      <c r="AX36" s="483">
        <f t="shared" si="14"/>
        <v>0</v>
      </c>
      <c r="AY36" s="484" t="str">
        <f t="shared" si="15"/>
        <v>○</v>
      </c>
    </row>
    <row r="37" spans="1:51" ht="15.95" customHeight="1">
      <c r="A37" s="82"/>
      <c r="B37" s="79"/>
      <c r="C37" s="79"/>
      <c r="D37" s="79"/>
      <c r="E37" s="79"/>
      <c r="F37" s="79"/>
      <c r="G37" s="79"/>
      <c r="H37" s="79"/>
      <c r="I37" s="79"/>
      <c r="J37" s="79"/>
      <c r="K37" s="79"/>
      <c r="L37" s="79"/>
      <c r="M37" s="79"/>
      <c r="N37" s="79"/>
      <c r="O37" s="79"/>
      <c r="P37" s="79"/>
      <c r="Q37" s="79"/>
      <c r="R37" s="51"/>
      <c r="S37" s="51"/>
      <c r="T37" s="51"/>
      <c r="U37" s="51"/>
      <c r="V37" s="1587"/>
      <c r="W37" s="1571"/>
      <c r="X37" s="1456" t="s">
        <v>856</v>
      </c>
      <c r="Y37" s="1457"/>
      <c r="Z37" s="1457"/>
      <c r="AA37" s="1457"/>
      <c r="AB37" s="1457"/>
      <c r="AC37" s="1457"/>
      <c r="AD37" s="1457"/>
      <c r="AE37" s="1457"/>
      <c r="AF37" s="1458"/>
      <c r="AG37" s="1485">
        <v>557</v>
      </c>
      <c r="AH37" s="1486"/>
      <c r="AI37" s="1486"/>
      <c r="AJ37" s="1487"/>
      <c r="AK37" s="325"/>
      <c r="AL37" s="311"/>
      <c r="AM37" s="312">
        <f t="shared" si="11"/>
        <v>0</v>
      </c>
      <c r="AN37" s="325"/>
      <c r="AO37" s="311"/>
      <c r="AP37" s="312">
        <f t="shared" si="12"/>
        <v>0</v>
      </c>
      <c r="AQ37" s="50"/>
      <c r="AS37" s="483"/>
      <c r="AT37" s="483"/>
      <c r="AU37" s="484"/>
      <c r="AW37" s="483">
        <f t="shared" si="13"/>
        <v>0</v>
      </c>
      <c r="AX37" s="483">
        <f t="shared" si="14"/>
        <v>0</v>
      </c>
      <c r="AY37" s="484" t="str">
        <f t="shared" si="15"/>
        <v>○</v>
      </c>
    </row>
    <row r="38" spans="1:51" ht="15.95" customHeight="1">
      <c r="A38" s="82"/>
      <c r="B38" s="170" t="s">
        <v>2396</v>
      </c>
      <c r="C38" s="51"/>
      <c r="D38" s="51"/>
      <c r="E38" s="51"/>
      <c r="F38" s="51"/>
      <c r="G38" s="51"/>
      <c r="H38" s="51"/>
      <c r="I38" s="51"/>
      <c r="J38" s="51"/>
      <c r="K38" s="51"/>
      <c r="L38" s="51"/>
      <c r="M38" s="51"/>
      <c r="N38" s="51"/>
      <c r="O38" s="51"/>
      <c r="P38" s="51"/>
      <c r="Q38" s="51"/>
      <c r="R38" s="51"/>
      <c r="S38" s="51"/>
      <c r="T38" s="51"/>
      <c r="U38" s="51"/>
      <c r="V38" s="1587"/>
      <c r="W38" s="1571"/>
      <c r="X38" s="1456" t="s">
        <v>857</v>
      </c>
      <c r="Y38" s="1457"/>
      <c r="Z38" s="1457"/>
      <c r="AA38" s="1457"/>
      <c r="AB38" s="1457"/>
      <c r="AC38" s="1457"/>
      <c r="AD38" s="1457"/>
      <c r="AE38" s="1457"/>
      <c r="AF38" s="1458"/>
      <c r="AG38" s="1485">
        <v>558</v>
      </c>
      <c r="AH38" s="1486"/>
      <c r="AI38" s="1486"/>
      <c r="AJ38" s="1487"/>
      <c r="AK38" s="325"/>
      <c r="AL38" s="311"/>
      <c r="AM38" s="312">
        <f t="shared" si="11"/>
        <v>0</v>
      </c>
      <c r="AN38" s="325"/>
      <c r="AO38" s="311"/>
      <c r="AP38" s="312">
        <f t="shared" si="12"/>
        <v>0</v>
      </c>
      <c r="AQ38" s="50"/>
      <c r="AS38" s="483"/>
      <c r="AT38" s="483"/>
      <c r="AU38" s="484"/>
      <c r="AW38" s="483">
        <f t="shared" si="13"/>
        <v>0</v>
      </c>
      <c r="AX38" s="483">
        <f t="shared" si="14"/>
        <v>0</v>
      </c>
      <c r="AY38" s="484" t="str">
        <f t="shared" si="15"/>
        <v>○</v>
      </c>
    </row>
    <row r="39" spans="1:51" ht="15.95" customHeight="1">
      <c r="A39" s="82"/>
      <c r="B39" s="941" t="s">
        <v>164</v>
      </c>
      <c r="C39" s="986"/>
      <c r="D39" s="986"/>
      <c r="E39" s="986"/>
      <c r="F39" s="986"/>
      <c r="G39" s="986"/>
      <c r="H39" s="986"/>
      <c r="I39" s="986"/>
      <c r="J39" s="942"/>
      <c r="K39" s="977" t="s">
        <v>253</v>
      </c>
      <c r="L39" s="978"/>
      <c r="M39" s="978"/>
      <c r="N39" s="979"/>
      <c r="O39" s="914" t="s">
        <v>72</v>
      </c>
      <c r="P39" s="1459"/>
      <c r="Q39" s="1460" t="s">
        <v>53</v>
      </c>
      <c r="R39" s="999" t="s">
        <v>2222</v>
      </c>
      <c r="S39" s="1000"/>
      <c r="T39" s="1001"/>
      <c r="U39" s="51"/>
      <c r="V39" s="1587"/>
      <c r="W39" s="1571"/>
      <c r="X39" s="1456" t="s">
        <v>858</v>
      </c>
      <c r="Y39" s="1457"/>
      <c r="Z39" s="1457"/>
      <c r="AA39" s="1457"/>
      <c r="AB39" s="1457"/>
      <c r="AC39" s="1457"/>
      <c r="AD39" s="1457"/>
      <c r="AE39" s="1457"/>
      <c r="AF39" s="1458"/>
      <c r="AG39" s="1485">
        <v>559</v>
      </c>
      <c r="AH39" s="1486"/>
      <c r="AI39" s="1486"/>
      <c r="AJ39" s="1487"/>
      <c r="AK39" s="325"/>
      <c r="AL39" s="311"/>
      <c r="AM39" s="312">
        <f t="shared" si="11"/>
        <v>0</v>
      </c>
      <c r="AN39" s="325"/>
      <c r="AO39" s="311"/>
      <c r="AP39" s="312">
        <f t="shared" si="12"/>
        <v>0</v>
      </c>
      <c r="AQ39" s="50"/>
      <c r="AS39" s="483"/>
      <c r="AT39" s="483"/>
      <c r="AU39" s="484"/>
      <c r="AW39" s="483">
        <f t="shared" si="13"/>
        <v>0</v>
      </c>
      <c r="AX39" s="483">
        <f t="shared" si="14"/>
        <v>0</v>
      </c>
      <c r="AY39" s="484" t="str">
        <f t="shared" si="15"/>
        <v>○</v>
      </c>
    </row>
    <row r="40" spans="1:51" ht="15.95" customHeight="1">
      <c r="A40" s="82"/>
      <c r="B40" s="928"/>
      <c r="C40" s="929"/>
      <c r="D40" s="929"/>
      <c r="E40" s="929"/>
      <c r="F40" s="929"/>
      <c r="G40" s="929"/>
      <c r="H40" s="929"/>
      <c r="I40" s="929"/>
      <c r="J40" s="930"/>
      <c r="K40" s="983"/>
      <c r="L40" s="984"/>
      <c r="M40" s="984"/>
      <c r="N40" s="985"/>
      <c r="O40" s="153" t="s">
        <v>51</v>
      </c>
      <c r="P40" s="383" t="s">
        <v>52</v>
      </c>
      <c r="Q40" s="935"/>
      <c r="R40" s="406" t="s">
        <v>51</v>
      </c>
      <c r="S40" s="404" t="s">
        <v>52</v>
      </c>
      <c r="T40" s="407" t="s">
        <v>53</v>
      </c>
      <c r="U40" s="51"/>
      <c r="V40" s="1587"/>
      <c r="W40" s="1571"/>
      <c r="X40" s="1456" t="s">
        <v>859</v>
      </c>
      <c r="Y40" s="1457"/>
      <c r="Z40" s="1457"/>
      <c r="AA40" s="1457"/>
      <c r="AB40" s="1457"/>
      <c r="AC40" s="1457"/>
      <c r="AD40" s="1457"/>
      <c r="AE40" s="1457"/>
      <c r="AF40" s="1458"/>
      <c r="AG40" s="1485">
        <v>560</v>
      </c>
      <c r="AH40" s="1486"/>
      <c r="AI40" s="1486"/>
      <c r="AJ40" s="1487"/>
      <c r="AK40" s="325"/>
      <c r="AL40" s="311"/>
      <c r="AM40" s="312">
        <f t="shared" si="11"/>
        <v>0</v>
      </c>
      <c r="AN40" s="325"/>
      <c r="AO40" s="311"/>
      <c r="AP40" s="312">
        <f t="shared" si="12"/>
        <v>0</v>
      </c>
      <c r="AQ40" s="50"/>
      <c r="AS40" s="483">
        <f>O41-R41</f>
        <v>0</v>
      </c>
      <c r="AT40" s="483">
        <f>P41-S41</f>
        <v>0</v>
      </c>
      <c r="AU40" s="484" t="str">
        <f>IF(AS40&lt;0,"×",IF(AT40&lt;0,"×","○"))</f>
        <v>○</v>
      </c>
      <c r="AW40" s="483">
        <f t="shared" si="13"/>
        <v>0</v>
      </c>
      <c r="AX40" s="483">
        <f t="shared" si="14"/>
        <v>0</v>
      </c>
      <c r="AY40" s="484" t="str">
        <f t="shared" si="15"/>
        <v>○</v>
      </c>
    </row>
    <row r="41" spans="1:51" ht="15.95" customHeight="1">
      <c r="A41" s="82"/>
      <c r="B41" s="1520"/>
      <c r="C41" s="1521"/>
      <c r="D41" s="1521"/>
      <c r="E41" s="1521"/>
      <c r="F41" s="1521"/>
      <c r="G41" s="1521"/>
      <c r="H41" s="1521"/>
      <c r="I41" s="1521"/>
      <c r="J41" s="1522"/>
      <c r="K41" s="1500"/>
      <c r="L41" s="1501"/>
      <c r="M41" s="1501"/>
      <c r="N41" s="1502"/>
      <c r="O41" s="542"/>
      <c r="P41" s="379"/>
      <c r="Q41" s="305">
        <f>P41+O41</f>
        <v>0</v>
      </c>
      <c r="R41" s="542"/>
      <c r="S41" s="539"/>
      <c r="T41" s="296">
        <f>S41+R41</f>
        <v>0</v>
      </c>
      <c r="U41" s="51"/>
      <c r="V41" s="1587"/>
      <c r="W41" s="1571"/>
      <c r="X41" s="1456" t="s">
        <v>860</v>
      </c>
      <c r="Y41" s="1457"/>
      <c r="Z41" s="1457"/>
      <c r="AA41" s="1457"/>
      <c r="AB41" s="1457"/>
      <c r="AC41" s="1457"/>
      <c r="AD41" s="1457"/>
      <c r="AE41" s="1457"/>
      <c r="AF41" s="1458"/>
      <c r="AG41" s="1022">
        <v>561</v>
      </c>
      <c r="AH41" s="1023"/>
      <c r="AI41" s="1023"/>
      <c r="AJ41" s="1024"/>
      <c r="AK41" s="325"/>
      <c r="AL41" s="311"/>
      <c r="AM41" s="312">
        <f t="shared" si="11"/>
        <v>0</v>
      </c>
      <c r="AN41" s="325"/>
      <c r="AO41" s="311"/>
      <c r="AP41" s="312">
        <f t="shared" si="12"/>
        <v>0</v>
      </c>
      <c r="AQ41" s="50"/>
      <c r="AS41" s="483">
        <f>O42-R42</f>
        <v>0</v>
      </c>
      <c r="AT41" s="483">
        <f>P42-S42</f>
        <v>0</v>
      </c>
      <c r="AU41" s="484" t="str">
        <f>IF(AS41&lt;0,"×",IF(AT41&lt;0,"×","○"))</f>
        <v>○</v>
      </c>
      <c r="AW41" s="483">
        <f t="shared" si="13"/>
        <v>0</v>
      </c>
      <c r="AX41" s="483">
        <f t="shared" si="14"/>
        <v>0</v>
      </c>
      <c r="AY41" s="484" t="str">
        <f t="shared" si="15"/>
        <v>○</v>
      </c>
    </row>
    <row r="42" spans="1:51" ht="15.95" customHeight="1">
      <c r="A42" s="82"/>
      <c r="B42" s="951"/>
      <c r="C42" s="952"/>
      <c r="D42" s="952"/>
      <c r="E42" s="952"/>
      <c r="F42" s="952"/>
      <c r="G42" s="952"/>
      <c r="H42" s="952"/>
      <c r="I42" s="952"/>
      <c r="J42" s="1343"/>
      <c r="K42" s="1272"/>
      <c r="L42" s="1273"/>
      <c r="M42" s="1273"/>
      <c r="N42" s="1274"/>
      <c r="O42" s="200"/>
      <c r="P42" s="303"/>
      <c r="Q42" s="204">
        <f>P42+O42</f>
        <v>0</v>
      </c>
      <c r="R42" s="200"/>
      <c r="S42" s="201"/>
      <c r="T42" s="220">
        <f>S42+R42</f>
        <v>0</v>
      </c>
      <c r="U42" s="51"/>
      <c r="V42" s="1587"/>
      <c r="W42" s="1571"/>
      <c r="X42" s="1456" t="s">
        <v>861</v>
      </c>
      <c r="Y42" s="1457"/>
      <c r="Z42" s="1457"/>
      <c r="AA42" s="1457"/>
      <c r="AB42" s="1457"/>
      <c r="AC42" s="1457"/>
      <c r="AD42" s="1457"/>
      <c r="AE42" s="1457"/>
      <c r="AF42" s="1458"/>
      <c r="AG42" s="1485">
        <v>562</v>
      </c>
      <c r="AH42" s="1486"/>
      <c r="AI42" s="1486"/>
      <c r="AJ42" s="1487"/>
      <c r="AK42" s="325"/>
      <c r="AL42" s="311"/>
      <c r="AM42" s="312">
        <f t="shared" si="11"/>
        <v>0</v>
      </c>
      <c r="AN42" s="325"/>
      <c r="AO42" s="311"/>
      <c r="AP42" s="312">
        <f t="shared" si="12"/>
        <v>0</v>
      </c>
      <c r="AQ42" s="50"/>
      <c r="AS42" s="483"/>
      <c r="AT42" s="483"/>
      <c r="AU42" s="484"/>
      <c r="AW42" s="483">
        <f t="shared" si="13"/>
        <v>0</v>
      </c>
      <c r="AX42" s="483">
        <f t="shared" si="14"/>
        <v>0</v>
      </c>
      <c r="AY42" s="484" t="str">
        <f t="shared" si="15"/>
        <v>○</v>
      </c>
    </row>
    <row r="43" spans="1:51" ht="15.95" customHeight="1">
      <c r="A43" s="82"/>
      <c r="B43" s="79"/>
      <c r="C43" s="51"/>
      <c r="D43" s="51"/>
      <c r="E43" s="51"/>
      <c r="F43" s="51"/>
      <c r="G43" s="51"/>
      <c r="H43" s="51"/>
      <c r="I43" s="51"/>
      <c r="J43" s="51"/>
      <c r="K43" s="51"/>
      <c r="L43" s="51"/>
      <c r="M43" s="51"/>
      <c r="N43" s="51"/>
      <c r="O43" s="51"/>
      <c r="P43" s="51"/>
      <c r="Q43" s="51"/>
      <c r="R43" s="51"/>
      <c r="S43" s="51"/>
      <c r="T43" s="51"/>
      <c r="U43" s="51"/>
      <c r="V43" s="1587"/>
      <c r="W43" s="1571"/>
      <c r="X43" s="1456" t="s">
        <v>862</v>
      </c>
      <c r="Y43" s="1457"/>
      <c r="Z43" s="1457"/>
      <c r="AA43" s="1457"/>
      <c r="AB43" s="1457"/>
      <c r="AC43" s="1457"/>
      <c r="AD43" s="1457"/>
      <c r="AE43" s="1457"/>
      <c r="AF43" s="1458"/>
      <c r="AG43" s="1485">
        <v>563</v>
      </c>
      <c r="AH43" s="1486"/>
      <c r="AI43" s="1486"/>
      <c r="AJ43" s="1487"/>
      <c r="AK43" s="325"/>
      <c r="AL43" s="311"/>
      <c r="AM43" s="312">
        <f t="shared" si="11"/>
        <v>0</v>
      </c>
      <c r="AN43" s="325"/>
      <c r="AO43" s="311"/>
      <c r="AP43" s="312">
        <f t="shared" si="12"/>
        <v>0</v>
      </c>
      <c r="AQ43" s="50"/>
      <c r="AS43" s="483"/>
      <c r="AT43" s="483"/>
      <c r="AU43" s="484"/>
      <c r="AW43" s="483">
        <f t="shared" si="13"/>
        <v>0</v>
      </c>
      <c r="AX43" s="483">
        <f t="shared" si="14"/>
        <v>0</v>
      </c>
      <c r="AY43" s="484" t="str">
        <f t="shared" si="15"/>
        <v>○</v>
      </c>
    </row>
    <row r="44" spans="1:51" ht="15.95" customHeight="1">
      <c r="A44" s="82"/>
      <c r="B44" s="171" t="s">
        <v>201</v>
      </c>
      <c r="C44" s="51"/>
      <c r="D44" s="51"/>
      <c r="E44" s="51"/>
      <c r="F44" s="51"/>
      <c r="G44" s="51"/>
      <c r="H44" s="51"/>
      <c r="I44" s="51"/>
      <c r="J44" s="51"/>
      <c r="K44" s="51"/>
      <c r="L44" s="51"/>
      <c r="M44" s="51"/>
      <c r="N44" s="51"/>
      <c r="O44" s="51"/>
      <c r="P44" s="51"/>
      <c r="Q44" s="51"/>
      <c r="R44" s="51"/>
      <c r="S44" s="51"/>
      <c r="T44" s="51"/>
      <c r="U44" s="51"/>
      <c r="V44" s="1587"/>
      <c r="W44" s="1571"/>
      <c r="X44" s="1456" t="s">
        <v>863</v>
      </c>
      <c r="Y44" s="1457"/>
      <c r="Z44" s="1457"/>
      <c r="AA44" s="1457"/>
      <c r="AB44" s="1457"/>
      <c r="AC44" s="1457"/>
      <c r="AD44" s="1457"/>
      <c r="AE44" s="1457"/>
      <c r="AF44" s="1458"/>
      <c r="AG44" s="1485">
        <v>569</v>
      </c>
      <c r="AH44" s="1486"/>
      <c r="AI44" s="1486"/>
      <c r="AJ44" s="1487"/>
      <c r="AK44" s="325"/>
      <c r="AL44" s="311"/>
      <c r="AM44" s="312">
        <f t="shared" si="11"/>
        <v>0</v>
      </c>
      <c r="AN44" s="325"/>
      <c r="AO44" s="311"/>
      <c r="AP44" s="312">
        <f t="shared" si="12"/>
        <v>0</v>
      </c>
      <c r="AQ44" s="50"/>
      <c r="AS44" s="483"/>
      <c r="AT44" s="483"/>
      <c r="AU44" s="484"/>
      <c r="AW44" s="483">
        <f t="shared" si="13"/>
        <v>0</v>
      </c>
      <c r="AX44" s="483">
        <f t="shared" si="14"/>
        <v>0</v>
      </c>
      <c r="AY44" s="484" t="str">
        <f t="shared" si="15"/>
        <v>○</v>
      </c>
    </row>
    <row r="45" spans="1:51" ht="15.95" customHeight="1">
      <c r="A45" s="82"/>
      <c r="B45" s="941" t="s">
        <v>164</v>
      </c>
      <c r="C45" s="986"/>
      <c r="D45" s="986"/>
      <c r="E45" s="986"/>
      <c r="F45" s="986"/>
      <c r="G45" s="986"/>
      <c r="H45" s="986"/>
      <c r="I45" s="986"/>
      <c r="J45" s="986"/>
      <c r="K45" s="986"/>
      <c r="L45" s="942"/>
      <c r="M45" s="941" t="s">
        <v>2227</v>
      </c>
      <c r="N45" s="942"/>
      <c r="O45" s="914" t="s">
        <v>72</v>
      </c>
      <c r="P45" s="1459"/>
      <c r="Q45" s="1460" t="s">
        <v>53</v>
      </c>
      <c r="R45" s="999" t="s">
        <v>2222</v>
      </c>
      <c r="S45" s="1000"/>
      <c r="T45" s="1001"/>
      <c r="U45" s="51"/>
      <c r="V45" s="1587"/>
      <c r="W45" s="1571"/>
      <c r="X45" s="1456" t="s">
        <v>973</v>
      </c>
      <c r="Y45" s="1457"/>
      <c r="Z45" s="1457"/>
      <c r="AA45" s="1457"/>
      <c r="AB45" s="1457"/>
      <c r="AC45" s="1457"/>
      <c r="AD45" s="1457"/>
      <c r="AE45" s="1457"/>
      <c r="AF45" s="1458"/>
      <c r="AG45" s="1485">
        <v>570</v>
      </c>
      <c r="AH45" s="1486"/>
      <c r="AI45" s="1486"/>
      <c r="AJ45" s="1487"/>
      <c r="AK45" s="325"/>
      <c r="AL45" s="311"/>
      <c r="AM45" s="312">
        <f t="shared" si="11"/>
        <v>0</v>
      </c>
      <c r="AN45" s="325"/>
      <c r="AO45" s="311"/>
      <c r="AP45" s="312">
        <f t="shared" si="12"/>
        <v>0</v>
      </c>
      <c r="AQ45" s="50"/>
      <c r="AS45" s="483"/>
      <c r="AT45" s="483"/>
      <c r="AU45" s="484"/>
      <c r="AW45" s="483">
        <f t="shared" si="13"/>
        <v>0</v>
      </c>
      <c r="AX45" s="483">
        <f t="shared" si="14"/>
        <v>0</v>
      </c>
      <c r="AY45" s="484" t="str">
        <f t="shared" si="15"/>
        <v>○</v>
      </c>
    </row>
    <row r="46" spans="1:51" ht="15.95" customHeight="1">
      <c r="A46" s="82"/>
      <c r="B46" s="928"/>
      <c r="C46" s="929"/>
      <c r="D46" s="929"/>
      <c r="E46" s="929"/>
      <c r="F46" s="929"/>
      <c r="G46" s="929"/>
      <c r="H46" s="929"/>
      <c r="I46" s="929"/>
      <c r="J46" s="929"/>
      <c r="K46" s="929"/>
      <c r="L46" s="930"/>
      <c r="M46" s="928"/>
      <c r="N46" s="930"/>
      <c r="O46" s="151" t="s">
        <v>51</v>
      </c>
      <c r="P46" s="191" t="s">
        <v>52</v>
      </c>
      <c r="Q46" s="935"/>
      <c r="R46" s="406" t="s">
        <v>51</v>
      </c>
      <c r="S46" s="404" t="s">
        <v>52</v>
      </c>
      <c r="T46" s="407" t="s">
        <v>53</v>
      </c>
      <c r="U46" s="51"/>
      <c r="V46" s="1587"/>
      <c r="W46" s="1571"/>
      <c r="X46" s="1456" t="s">
        <v>914</v>
      </c>
      <c r="Y46" s="1457"/>
      <c r="Z46" s="1457"/>
      <c r="AA46" s="1457"/>
      <c r="AB46" s="1457"/>
      <c r="AC46" s="1457"/>
      <c r="AD46" s="1457"/>
      <c r="AE46" s="1457"/>
      <c r="AF46" s="1458"/>
      <c r="AG46" s="1485">
        <v>564</v>
      </c>
      <c r="AH46" s="1486"/>
      <c r="AI46" s="1486"/>
      <c r="AJ46" s="1487"/>
      <c r="AK46" s="325"/>
      <c r="AL46" s="311"/>
      <c r="AM46" s="312">
        <f t="shared" si="11"/>
        <v>0</v>
      </c>
      <c r="AN46" s="325"/>
      <c r="AO46" s="311"/>
      <c r="AP46" s="312">
        <f t="shared" si="12"/>
        <v>0</v>
      </c>
      <c r="AQ46" s="50"/>
      <c r="AS46" s="483">
        <f>O47-R47</f>
        <v>0</v>
      </c>
      <c r="AT46" s="483">
        <f>P47-S47</f>
        <v>0</v>
      </c>
      <c r="AU46" s="484" t="str">
        <f>IF(AS46&lt;0,"×",IF(AT46&lt;0,"×","○"))</f>
        <v>○</v>
      </c>
      <c r="AW46" s="483">
        <f t="shared" si="13"/>
        <v>0</v>
      </c>
      <c r="AX46" s="483">
        <f t="shared" si="14"/>
        <v>0</v>
      </c>
      <c r="AY46" s="484" t="str">
        <f t="shared" si="15"/>
        <v>○</v>
      </c>
    </row>
    <row r="47" spans="1:51" ht="15.95" customHeight="1">
      <c r="A47" s="82"/>
      <c r="B47" s="1022" t="s">
        <v>11</v>
      </c>
      <c r="C47" s="1024"/>
      <c r="D47" s="1456" t="s">
        <v>913</v>
      </c>
      <c r="E47" s="1457"/>
      <c r="F47" s="1457"/>
      <c r="G47" s="1457"/>
      <c r="H47" s="1457"/>
      <c r="I47" s="1457"/>
      <c r="J47" s="1457"/>
      <c r="K47" s="1457"/>
      <c r="L47" s="1458"/>
      <c r="M47" s="1022">
        <v>602</v>
      </c>
      <c r="N47" s="1024"/>
      <c r="O47" s="205"/>
      <c r="P47" s="311"/>
      <c r="Q47" s="352">
        <f>O47+P47</f>
        <v>0</v>
      </c>
      <c r="R47" s="542"/>
      <c r="S47" s="539"/>
      <c r="T47" s="296">
        <f t="shared" ref="T47:T51" si="16">S47+R47</f>
        <v>0</v>
      </c>
      <c r="U47" s="51"/>
      <c r="V47" s="1587"/>
      <c r="W47" s="1571"/>
      <c r="X47" s="1456" t="s">
        <v>915</v>
      </c>
      <c r="Y47" s="1457"/>
      <c r="Z47" s="1457"/>
      <c r="AA47" s="1457"/>
      <c r="AB47" s="1457"/>
      <c r="AC47" s="1457"/>
      <c r="AD47" s="1457"/>
      <c r="AE47" s="1457"/>
      <c r="AF47" s="1458"/>
      <c r="AG47" s="1237">
        <v>568</v>
      </c>
      <c r="AH47" s="1237"/>
      <c r="AI47" s="1237"/>
      <c r="AJ47" s="1237"/>
      <c r="AK47" s="325"/>
      <c r="AL47" s="311"/>
      <c r="AM47" s="312">
        <f t="shared" si="11"/>
        <v>0</v>
      </c>
      <c r="AN47" s="325"/>
      <c r="AO47" s="311"/>
      <c r="AP47" s="312">
        <f t="shared" si="12"/>
        <v>0</v>
      </c>
      <c r="AQ47" s="50"/>
      <c r="AS47" s="483"/>
      <c r="AT47" s="483"/>
      <c r="AU47" s="484"/>
      <c r="AW47" s="483">
        <f t="shared" si="13"/>
        <v>0</v>
      </c>
      <c r="AX47" s="483">
        <f t="shared" si="14"/>
        <v>0</v>
      </c>
      <c r="AY47" s="484" t="str">
        <f t="shared" si="15"/>
        <v>○</v>
      </c>
    </row>
    <row r="48" spans="1:51" ht="15.95" customHeight="1" thickBot="1">
      <c r="A48" s="82"/>
      <c r="B48" s="1189" t="s">
        <v>202</v>
      </c>
      <c r="C48" s="1357"/>
      <c r="D48" s="1357"/>
      <c r="E48" s="1357"/>
      <c r="F48" s="1357"/>
      <c r="G48" s="1357"/>
      <c r="H48" s="1357"/>
      <c r="I48" s="1357"/>
      <c r="J48" s="1357"/>
      <c r="K48" s="1357"/>
      <c r="L48" s="1357"/>
      <c r="M48" s="1357"/>
      <c r="N48" s="1358"/>
      <c r="O48" s="313">
        <f>O47</f>
        <v>0</v>
      </c>
      <c r="P48" s="367">
        <f>P47</f>
        <v>0</v>
      </c>
      <c r="Q48" s="334">
        <f t="shared" ref="Q48:Q51" si="17">P48+O48</f>
        <v>0</v>
      </c>
      <c r="R48" s="313">
        <f>R47</f>
        <v>0</v>
      </c>
      <c r="S48" s="314">
        <f>S47</f>
        <v>0</v>
      </c>
      <c r="T48" s="236">
        <f t="shared" si="16"/>
        <v>0</v>
      </c>
      <c r="U48" s="51"/>
      <c r="V48" s="1587"/>
      <c r="W48" s="1571"/>
      <c r="X48" s="1538" t="s">
        <v>1019</v>
      </c>
      <c r="Y48" s="1539"/>
      <c r="Z48" s="1539"/>
      <c r="AA48" s="1539"/>
      <c r="AB48" s="1539"/>
      <c r="AC48" s="1539"/>
      <c r="AD48" s="1539"/>
      <c r="AE48" s="1539"/>
      <c r="AF48" s="1540"/>
      <c r="AG48" s="1237">
        <v>572</v>
      </c>
      <c r="AH48" s="1237"/>
      <c r="AI48" s="1237"/>
      <c r="AJ48" s="1237"/>
      <c r="AK48" s="325"/>
      <c r="AL48" s="311"/>
      <c r="AM48" s="312">
        <f t="shared" si="11"/>
        <v>0</v>
      </c>
      <c r="AN48" s="325"/>
      <c r="AO48" s="311"/>
      <c r="AP48" s="312">
        <f t="shared" si="12"/>
        <v>0</v>
      </c>
      <c r="AQ48" s="50"/>
      <c r="AS48" s="483"/>
      <c r="AT48" s="483"/>
      <c r="AU48" s="484"/>
      <c r="AW48" s="483">
        <f t="shared" si="13"/>
        <v>0</v>
      </c>
      <c r="AX48" s="483">
        <f t="shared" si="14"/>
        <v>0</v>
      </c>
      <c r="AY48" s="484" t="str">
        <f t="shared" si="15"/>
        <v>○</v>
      </c>
    </row>
    <row r="49" spans="1:51" ht="15.95" customHeight="1">
      <c r="A49" s="82"/>
      <c r="B49" s="1509" t="s">
        <v>198</v>
      </c>
      <c r="C49" s="1510"/>
      <c r="D49" s="1517" t="s">
        <v>12</v>
      </c>
      <c r="E49" s="1518"/>
      <c r="F49" s="1518"/>
      <c r="G49" s="1518"/>
      <c r="H49" s="1518"/>
      <c r="I49" s="1518"/>
      <c r="J49" s="1518"/>
      <c r="K49" s="1518"/>
      <c r="L49" s="1519"/>
      <c r="M49" s="1490" t="s">
        <v>234</v>
      </c>
      <c r="N49" s="1529"/>
      <c r="O49" s="368">
        <f t="shared" ref="O49:P51" si="18">O59</f>
        <v>0</v>
      </c>
      <c r="P49" s="369">
        <f t="shared" si="18"/>
        <v>0</v>
      </c>
      <c r="Q49" s="370">
        <f t="shared" si="17"/>
        <v>0</v>
      </c>
      <c r="R49" s="368">
        <f t="shared" ref="R49:S51" si="19">R59</f>
        <v>0</v>
      </c>
      <c r="S49" s="371">
        <f t="shared" si="19"/>
        <v>0</v>
      </c>
      <c r="T49" s="372">
        <f t="shared" si="16"/>
        <v>0</v>
      </c>
      <c r="U49" s="51"/>
      <c r="V49" s="1587"/>
      <c r="W49" s="1571"/>
      <c r="X49" s="1456" t="s">
        <v>1020</v>
      </c>
      <c r="Y49" s="1457"/>
      <c r="Z49" s="1457"/>
      <c r="AA49" s="1457"/>
      <c r="AB49" s="1457"/>
      <c r="AC49" s="1457"/>
      <c r="AD49" s="1457"/>
      <c r="AE49" s="1457"/>
      <c r="AF49" s="1458"/>
      <c r="AG49" s="1237">
        <v>571</v>
      </c>
      <c r="AH49" s="1237"/>
      <c r="AI49" s="1237"/>
      <c r="AJ49" s="1237"/>
      <c r="AK49" s="325"/>
      <c r="AL49" s="311"/>
      <c r="AM49" s="312">
        <f t="shared" si="11"/>
        <v>0</v>
      </c>
      <c r="AN49" s="325"/>
      <c r="AO49" s="311"/>
      <c r="AP49" s="312">
        <f t="shared" si="12"/>
        <v>0</v>
      </c>
      <c r="AQ49" s="50"/>
      <c r="AS49" s="483"/>
      <c r="AT49" s="483"/>
      <c r="AU49" s="484"/>
      <c r="AW49" s="483">
        <f t="shared" si="13"/>
        <v>0</v>
      </c>
      <c r="AX49" s="483">
        <f t="shared" si="14"/>
        <v>0</v>
      </c>
      <c r="AY49" s="484" t="str">
        <f t="shared" si="15"/>
        <v>○</v>
      </c>
    </row>
    <row r="50" spans="1:51" ht="15.95" customHeight="1">
      <c r="A50" s="82"/>
      <c r="B50" s="1511"/>
      <c r="C50" s="1512"/>
      <c r="D50" s="1530" t="s">
        <v>11</v>
      </c>
      <c r="E50" s="1531"/>
      <c r="F50" s="1531"/>
      <c r="G50" s="1531"/>
      <c r="H50" s="1531"/>
      <c r="I50" s="1531"/>
      <c r="J50" s="1531"/>
      <c r="K50" s="1531"/>
      <c r="L50" s="1532"/>
      <c r="M50" s="1485" t="s">
        <v>235</v>
      </c>
      <c r="N50" s="1533"/>
      <c r="O50" s="349">
        <f t="shared" si="18"/>
        <v>0</v>
      </c>
      <c r="P50" s="373">
        <f t="shared" si="18"/>
        <v>0</v>
      </c>
      <c r="Q50" s="352">
        <f t="shared" si="17"/>
        <v>0</v>
      </c>
      <c r="R50" s="349">
        <f t="shared" si="19"/>
        <v>0</v>
      </c>
      <c r="S50" s="350">
        <f t="shared" si="19"/>
        <v>0</v>
      </c>
      <c r="T50" s="209">
        <f t="shared" si="16"/>
        <v>0</v>
      </c>
      <c r="U50" s="51"/>
      <c r="V50" s="1587"/>
      <c r="W50" s="1571"/>
      <c r="X50" s="1456" t="s">
        <v>2440</v>
      </c>
      <c r="Y50" s="1457"/>
      <c r="Z50" s="1457"/>
      <c r="AA50" s="1457"/>
      <c r="AB50" s="1457"/>
      <c r="AC50" s="1457"/>
      <c r="AD50" s="1457"/>
      <c r="AE50" s="1457"/>
      <c r="AF50" s="1458"/>
      <c r="AG50" s="1485">
        <v>574</v>
      </c>
      <c r="AH50" s="1486"/>
      <c r="AI50" s="1486"/>
      <c r="AJ50" s="1487"/>
      <c r="AK50" s="325"/>
      <c r="AL50" s="311"/>
      <c r="AM50" s="312">
        <f t="shared" si="11"/>
        <v>0</v>
      </c>
      <c r="AN50" s="325"/>
      <c r="AO50" s="311"/>
      <c r="AP50" s="312">
        <f t="shared" si="12"/>
        <v>0</v>
      </c>
      <c r="AQ50" s="50"/>
      <c r="AS50" s="483"/>
      <c r="AT50" s="483"/>
      <c r="AU50" s="484"/>
      <c r="AW50" s="483">
        <f t="shared" si="13"/>
        <v>0</v>
      </c>
      <c r="AX50" s="483">
        <f t="shared" si="14"/>
        <v>0</v>
      </c>
      <c r="AY50" s="484" t="str">
        <f t="shared" si="15"/>
        <v>○</v>
      </c>
    </row>
    <row r="51" spans="1:51" ht="15.95" customHeight="1" thickBot="1">
      <c r="A51" s="82"/>
      <c r="B51" s="1513"/>
      <c r="C51" s="1514"/>
      <c r="D51" s="1494" t="s">
        <v>13</v>
      </c>
      <c r="E51" s="1495"/>
      <c r="F51" s="1495"/>
      <c r="G51" s="1495"/>
      <c r="H51" s="1495"/>
      <c r="I51" s="1495"/>
      <c r="J51" s="1495"/>
      <c r="K51" s="1495"/>
      <c r="L51" s="1496"/>
      <c r="M51" s="1515" t="s">
        <v>236</v>
      </c>
      <c r="N51" s="1516"/>
      <c r="O51" s="374">
        <f t="shared" si="18"/>
        <v>0</v>
      </c>
      <c r="P51" s="375">
        <f t="shared" si="18"/>
        <v>0</v>
      </c>
      <c r="Q51" s="376">
        <f t="shared" si="17"/>
        <v>0</v>
      </c>
      <c r="R51" s="374">
        <f t="shared" si="19"/>
        <v>0</v>
      </c>
      <c r="S51" s="377">
        <f t="shared" si="19"/>
        <v>0</v>
      </c>
      <c r="T51" s="378">
        <f t="shared" si="16"/>
        <v>0</v>
      </c>
      <c r="U51" s="51"/>
      <c r="V51" s="1588"/>
      <c r="W51" s="1589"/>
      <c r="X51" s="1456" t="s">
        <v>2469</v>
      </c>
      <c r="Y51" s="1457"/>
      <c r="Z51" s="1457"/>
      <c r="AA51" s="1457"/>
      <c r="AB51" s="1457"/>
      <c r="AC51" s="1457"/>
      <c r="AD51" s="1457"/>
      <c r="AE51" s="1457"/>
      <c r="AF51" s="1458"/>
      <c r="AG51" s="1022">
        <v>575</v>
      </c>
      <c r="AH51" s="1023"/>
      <c r="AI51" s="1023"/>
      <c r="AJ51" s="1024"/>
      <c r="AK51" s="325"/>
      <c r="AL51" s="311"/>
      <c r="AM51" s="312">
        <f t="shared" si="11"/>
        <v>0</v>
      </c>
      <c r="AN51" s="325"/>
      <c r="AO51" s="311"/>
      <c r="AP51" s="312">
        <f t="shared" si="12"/>
        <v>0</v>
      </c>
      <c r="AQ51" s="50"/>
      <c r="AS51" s="483"/>
      <c r="AT51" s="483"/>
      <c r="AU51" s="484"/>
      <c r="AW51" s="483">
        <f t="shared" ref="AW51" si="20">AK50-AN50</f>
        <v>0</v>
      </c>
      <c r="AX51" s="483">
        <f t="shared" ref="AX51" si="21">AL50-AO50</f>
        <v>0</v>
      </c>
      <c r="AY51" s="484" t="str">
        <f t="shared" ref="AY51" si="22">IF(AW51&lt;0,"×",IF(AX51&lt;0,"×","○"))</f>
        <v>○</v>
      </c>
    </row>
    <row r="52" spans="1:51" ht="15.95" customHeight="1">
      <c r="A52" s="82"/>
      <c r="B52" s="1490" t="s">
        <v>203</v>
      </c>
      <c r="C52" s="1491"/>
      <c r="D52" s="1491"/>
      <c r="E52" s="1491"/>
      <c r="F52" s="1491"/>
      <c r="G52" s="1491"/>
      <c r="H52" s="1491"/>
      <c r="I52" s="1491"/>
      <c r="J52" s="1491"/>
      <c r="K52" s="1491"/>
      <c r="L52" s="1491"/>
      <c r="M52" s="1491"/>
      <c r="N52" s="1492"/>
      <c r="O52" s="611">
        <f>SUM(O48:O50)</f>
        <v>0</v>
      </c>
      <c r="P52" s="617">
        <f>SUM(P48:P50)</f>
        <v>0</v>
      </c>
      <c r="Q52" s="618">
        <f t="shared" ref="Q52:Q53" si="23">P52+O52</f>
        <v>0</v>
      </c>
      <c r="R52" s="611">
        <f>SUM(R48:R50)</f>
        <v>0</v>
      </c>
      <c r="S52" s="612">
        <f>SUM(S48:S50)</f>
        <v>0</v>
      </c>
      <c r="T52" s="615">
        <f t="shared" ref="T52" si="24">S52+R52</f>
        <v>0</v>
      </c>
      <c r="U52" s="51"/>
      <c r="V52" s="1237" t="s">
        <v>213</v>
      </c>
      <c r="W52" s="1237"/>
      <c r="X52" s="1456" t="s">
        <v>917</v>
      </c>
      <c r="Y52" s="1457"/>
      <c r="Z52" s="1457"/>
      <c r="AA52" s="1457"/>
      <c r="AB52" s="1457"/>
      <c r="AC52" s="1457"/>
      <c r="AD52" s="1457"/>
      <c r="AE52" s="1457"/>
      <c r="AF52" s="1458"/>
      <c r="AG52" s="1237">
        <v>565</v>
      </c>
      <c r="AH52" s="1237"/>
      <c r="AI52" s="1237"/>
      <c r="AJ52" s="1237"/>
      <c r="AK52" s="325"/>
      <c r="AL52" s="311"/>
      <c r="AM52" s="312">
        <f t="shared" si="11"/>
        <v>0</v>
      </c>
      <c r="AN52" s="325"/>
      <c r="AO52" s="311"/>
      <c r="AP52" s="312">
        <f t="shared" si="12"/>
        <v>0</v>
      </c>
      <c r="AQ52" s="50"/>
      <c r="AS52" s="483"/>
      <c r="AT52" s="483"/>
      <c r="AU52" s="484"/>
      <c r="AW52" s="483">
        <f t="shared" ref="AW52:AX55" si="25">AK52-AN52</f>
        <v>0</v>
      </c>
      <c r="AX52" s="483">
        <f t="shared" si="25"/>
        <v>0</v>
      </c>
      <c r="AY52" s="484" t="str">
        <f t="shared" si="15"/>
        <v>○</v>
      </c>
    </row>
    <row r="53" spans="1:51" ht="15.95" customHeight="1">
      <c r="A53" s="82"/>
      <c r="B53" s="1497" t="s">
        <v>2228</v>
      </c>
      <c r="C53" s="1498"/>
      <c r="D53" s="1498"/>
      <c r="E53" s="1498"/>
      <c r="F53" s="1498"/>
      <c r="G53" s="1498"/>
      <c r="H53" s="1498"/>
      <c r="I53" s="1498"/>
      <c r="J53" s="1498"/>
      <c r="K53" s="1498"/>
      <c r="L53" s="1498"/>
      <c r="M53" s="1498"/>
      <c r="N53" s="1499"/>
      <c r="O53" s="362">
        <f>SUM(O47,O52)</f>
        <v>0</v>
      </c>
      <c r="P53" s="380">
        <f>SUM(P47,P52)</f>
        <v>0</v>
      </c>
      <c r="Q53" s="381">
        <f t="shared" si="23"/>
        <v>0</v>
      </c>
      <c r="R53" s="362">
        <f>SUM(R47,R52)</f>
        <v>0</v>
      </c>
      <c r="S53" s="363">
        <f>SUM(S47,S52)</f>
        <v>0</v>
      </c>
      <c r="T53" s="364">
        <f>S53+R53</f>
        <v>0</v>
      </c>
      <c r="U53" s="51"/>
      <c r="V53" s="1189" t="s">
        <v>13</v>
      </c>
      <c r="W53" s="1190"/>
      <c r="X53" s="1456" t="s">
        <v>990</v>
      </c>
      <c r="Y53" s="1457"/>
      <c r="Z53" s="1457"/>
      <c r="AA53" s="1457"/>
      <c r="AB53" s="1457"/>
      <c r="AC53" s="1457"/>
      <c r="AD53" s="1457"/>
      <c r="AE53" s="1457"/>
      <c r="AF53" s="1458"/>
      <c r="AG53" s="1485">
        <v>566</v>
      </c>
      <c r="AH53" s="1486"/>
      <c r="AI53" s="1486"/>
      <c r="AJ53" s="1487"/>
      <c r="AK53" s="325"/>
      <c r="AL53" s="311"/>
      <c r="AM53" s="352">
        <f t="shared" si="11"/>
        <v>0</v>
      </c>
      <c r="AN53" s="325"/>
      <c r="AO53" s="311"/>
      <c r="AP53" s="312">
        <f t="shared" si="12"/>
        <v>0</v>
      </c>
      <c r="AQ53" s="50"/>
      <c r="AS53" s="483"/>
      <c r="AT53" s="483"/>
      <c r="AU53" s="484"/>
      <c r="AW53" s="483">
        <f t="shared" si="25"/>
        <v>0</v>
      </c>
      <c r="AX53" s="483">
        <f t="shared" si="25"/>
        <v>0</v>
      </c>
      <c r="AY53" s="484" t="str">
        <f t="shared" si="15"/>
        <v>○</v>
      </c>
    </row>
    <row r="54" spans="1:51" ht="15.95" customHeight="1">
      <c r="A54" s="82"/>
      <c r="B54" s="1493"/>
      <c r="C54" s="1493"/>
      <c r="D54" s="1493"/>
      <c r="E54" s="1493"/>
      <c r="F54" s="1493"/>
      <c r="G54" s="1493"/>
      <c r="H54" s="1493"/>
      <c r="I54" s="1493"/>
      <c r="J54" s="1493"/>
      <c r="K54" s="1493"/>
      <c r="L54" s="1493"/>
      <c r="M54" s="1493"/>
      <c r="N54" s="1493"/>
      <c r="O54" s="638"/>
      <c r="P54" s="638"/>
      <c r="Q54" s="638"/>
      <c r="R54" s="638"/>
      <c r="S54" s="638"/>
      <c r="T54" s="638"/>
      <c r="U54" s="51"/>
      <c r="V54" s="1580"/>
      <c r="W54" s="1581"/>
      <c r="X54" s="1582" t="s">
        <v>2204</v>
      </c>
      <c r="Y54" s="1583"/>
      <c r="Z54" s="1583"/>
      <c r="AA54" s="1583"/>
      <c r="AB54" s="1583"/>
      <c r="AC54" s="1583"/>
      <c r="AD54" s="1583"/>
      <c r="AE54" s="1583"/>
      <c r="AF54" s="1584"/>
      <c r="AG54" s="1485">
        <v>573</v>
      </c>
      <c r="AH54" s="1486"/>
      <c r="AI54" s="1486"/>
      <c r="AJ54" s="1487"/>
      <c r="AK54" s="325"/>
      <c r="AL54" s="311"/>
      <c r="AM54" s="352">
        <f t="shared" si="11"/>
        <v>0</v>
      </c>
      <c r="AN54" s="325"/>
      <c r="AO54" s="311"/>
      <c r="AP54" s="312">
        <f t="shared" si="12"/>
        <v>0</v>
      </c>
      <c r="AQ54" s="50"/>
      <c r="AS54" s="483"/>
      <c r="AT54" s="483"/>
      <c r="AU54" s="484"/>
      <c r="AW54" s="483">
        <f t="shared" si="25"/>
        <v>0</v>
      </c>
      <c r="AX54" s="483">
        <f t="shared" si="25"/>
        <v>0</v>
      </c>
      <c r="AY54" s="484" t="str">
        <f t="shared" si="15"/>
        <v>○</v>
      </c>
    </row>
    <row r="55" spans="1:51" ht="15.95" customHeight="1">
      <c r="A55" s="82"/>
      <c r="B55" s="79"/>
      <c r="C55" s="79"/>
      <c r="D55" s="79"/>
      <c r="E55" s="79"/>
      <c r="F55" s="79"/>
      <c r="G55" s="79"/>
      <c r="H55" s="79"/>
      <c r="I55" s="79"/>
      <c r="J55" s="79"/>
      <c r="K55" s="79"/>
      <c r="L55" s="79"/>
      <c r="M55" s="79"/>
      <c r="N55" s="79"/>
      <c r="O55" s="79"/>
      <c r="P55" s="79"/>
      <c r="Q55" s="79"/>
      <c r="R55" s="51"/>
      <c r="S55" s="51"/>
      <c r="T55" s="51"/>
      <c r="U55" s="51"/>
      <c r="V55" s="1485" t="s">
        <v>12</v>
      </c>
      <c r="W55" s="1487"/>
      <c r="X55" s="1456" t="s">
        <v>939</v>
      </c>
      <c r="Y55" s="1457"/>
      <c r="Z55" s="1457"/>
      <c r="AA55" s="1457"/>
      <c r="AB55" s="1457"/>
      <c r="AC55" s="1457"/>
      <c r="AD55" s="1457"/>
      <c r="AE55" s="1457"/>
      <c r="AF55" s="1458"/>
      <c r="AG55" s="1485">
        <v>567</v>
      </c>
      <c r="AH55" s="1486"/>
      <c r="AI55" s="1486"/>
      <c r="AJ55" s="1487"/>
      <c r="AK55" s="325"/>
      <c r="AL55" s="311"/>
      <c r="AM55" s="352">
        <f t="shared" si="11"/>
        <v>0</v>
      </c>
      <c r="AN55" s="325"/>
      <c r="AO55" s="311"/>
      <c r="AP55" s="312">
        <f t="shared" si="12"/>
        <v>0</v>
      </c>
      <c r="AQ55" s="50"/>
      <c r="AS55" s="483"/>
      <c r="AT55" s="483"/>
      <c r="AU55" s="484"/>
      <c r="AW55" s="483">
        <f t="shared" si="25"/>
        <v>0</v>
      </c>
      <c r="AX55" s="483">
        <f t="shared" si="25"/>
        <v>0</v>
      </c>
      <c r="AY55" s="484" t="str">
        <f t="shared" si="15"/>
        <v>○</v>
      </c>
    </row>
    <row r="56" spans="1:51" ht="15.95" customHeight="1" thickBot="1">
      <c r="A56" s="82"/>
      <c r="B56" s="171" t="s">
        <v>2394</v>
      </c>
      <c r="C56" s="51"/>
      <c r="D56" s="51"/>
      <c r="E56" s="51"/>
      <c r="F56" s="51"/>
      <c r="G56" s="51"/>
      <c r="H56" s="51"/>
      <c r="I56" s="51"/>
      <c r="J56" s="51"/>
      <c r="K56" s="51"/>
      <c r="L56" s="51"/>
      <c r="M56" s="51"/>
      <c r="N56" s="51"/>
      <c r="O56" s="51"/>
      <c r="P56" s="51"/>
      <c r="Q56" s="51"/>
      <c r="R56" s="51"/>
      <c r="S56" s="51"/>
      <c r="T56" s="51"/>
      <c r="U56" s="51"/>
      <c r="V56" s="1515" t="s">
        <v>211</v>
      </c>
      <c r="W56" s="1566"/>
      <c r="X56" s="1566"/>
      <c r="Y56" s="1566"/>
      <c r="Z56" s="1566"/>
      <c r="AA56" s="1566"/>
      <c r="AB56" s="1566"/>
      <c r="AC56" s="1566"/>
      <c r="AD56" s="1566"/>
      <c r="AE56" s="1566"/>
      <c r="AF56" s="1566"/>
      <c r="AG56" s="1566"/>
      <c r="AH56" s="1566"/>
      <c r="AI56" s="1566"/>
      <c r="AJ56" s="1567"/>
      <c r="AK56" s="619">
        <f>SUM(AK31:AK55)</f>
        <v>0</v>
      </c>
      <c r="AL56" s="621">
        <f>SUM(AL31:AL55)</f>
        <v>0</v>
      </c>
      <c r="AM56" s="622">
        <f>AL56+AK56</f>
        <v>0</v>
      </c>
      <c r="AN56" s="619">
        <f>SUM(AN31:AN55)</f>
        <v>0</v>
      </c>
      <c r="AO56" s="621">
        <f>SUM(AO31:AO55)</f>
        <v>0</v>
      </c>
      <c r="AP56" s="622">
        <f>AO56+AN56</f>
        <v>0</v>
      </c>
      <c r="AQ56" s="50"/>
      <c r="AS56" s="483"/>
      <c r="AT56" s="483"/>
      <c r="AU56" s="484"/>
      <c r="AW56" s="483"/>
      <c r="AX56" s="483"/>
      <c r="AY56" s="484"/>
    </row>
    <row r="57" spans="1:51" ht="15.95" customHeight="1">
      <c r="A57" s="82"/>
      <c r="B57" s="941" t="s">
        <v>164</v>
      </c>
      <c r="C57" s="986"/>
      <c r="D57" s="986"/>
      <c r="E57" s="986"/>
      <c r="F57" s="986"/>
      <c r="G57" s="986"/>
      <c r="H57" s="986"/>
      <c r="I57" s="986"/>
      <c r="J57" s="986"/>
      <c r="K57" s="942"/>
      <c r="L57" s="977" t="s">
        <v>253</v>
      </c>
      <c r="M57" s="978"/>
      <c r="N57" s="979"/>
      <c r="O57" s="914" t="s">
        <v>72</v>
      </c>
      <c r="P57" s="1459"/>
      <c r="Q57" s="933" t="s">
        <v>53</v>
      </c>
      <c r="R57" s="999" t="s">
        <v>2222</v>
      </c>
      <c r="S57" s="1000"/>
      <c r="T57" s="1001"/>
      <c r="U57" s="51"/>
      <c r="V57" s="1568" t="s">
        <v>214</v>
      </c>
      <c r="W57" s="1569"/>
      <c r="X57" s="1490" t="s">
        <v>12</v>
      </c>
      <c r="Y57" s="1491"/>
      <c r="Z57" s="1491"/>
      <c r="AA57" s="1491"/>
      <c r="AB57" s="1491"/>
      <c r="AC57" s="1491"/>
      <c r="AD57" s="1491"/>
      <c r="AE57" s="1491"/>
      <c r="AF57" s="1492"/>
      <c r="AG57" s="1490" t="s">
        <v>237</v>
      </c>
      <c r="AH57" s="1491"/>
      <c r="AI57" s="1491"/>
      <c r="AJ57" s="1492"/>
      <c r="AK57" s="614">
        <f>AK66+AK67</f>
        <v>0</v>
      </c>
      <c r="AL57" s="369">
        <f>AL66+AL67</f>
        <v>0</v>
      </c>
      <c r="AM57" s="391">
        <f t="shared" si="11"/>
        <v>0</v>
      </c>
      <c r="AN57" s="614">
        <f>AN66+AN67</f>
        <v>0</v>
      </c>
      <c r="AO57" s="369">
        <f>AO66+AO67</f>
        <v>0</v>
      </c>
      <c r="AP57" s="391">
        <f t="shared" si="12"/>
        <v>0</v>
      </c>
      <c r="AQ57" s="50"/>
      <c r="AS57" s="483"/>
      <c r="AT57" s="483"/>
      <c r="AU57" s="484"/>
      <c r="AW57" s="483"/>
      <c r="AX57" s="483"/>
      <c r="AY57" s="484"/>
    </row>
    <row r="58" spans="1:51" ht="15.95" customHeight="1">
      <c r="A58" s="82"/>
      <c r="B58" s="943"/>
      <c r="C58" s="987"/>
      <c r="D58" s="987"/>
      <c r="E58" s="987"/>
      <c r="F58" s="987"/>
      <c r="G58" s="987"/>
      <c r="H58" s="987"/>
      <c r="I58" s="987"/>
      <c r="J58" s="987"/>
      <c r="K58" s="944"/>
      <c r="L58" s="980"/>
      <c r="M58" s="981"/>
      <c r="N58" s="982"/>
      <c r="O58" s="151" t="s">
        <v>51</v>
      </c>
      <c r="P58" s="191" t="s">
        <v>52</v>
      </c>
      <c r="Q58" s="1435"/>
      <c r="R58" s="409" t="s">
        <v>51</v>
      </c>
      <c r="S58" s="404" t="s">
        <v>52</v>
      </c>
      <c r="T58" s="407" t="s">
        <v>53</v>
      </c>
      <c r="U58" s="51"/>
      <c r="V58" s="1570"/>
      <c r="W58" s="1571"/>
      <c r="X58" s="1485" t="s">
        <v>11</v>
      </c>
      <c r="Y58" s="1486"/>
      <c r="Z58" s="1486"/>
      <c r="AA58" s="1486"/>
      <c r="AB58" s="1486"/>
      <c r="AC58" s="1486"/>
      <c r="AD58" s="1486"/>
      <c r="AE58" s="1486"/>
      <c r="AF58" s="1487"/>
      <c r="AG58" s="1485" t="s">
        <v>238</v>
      </c>
      <c r="AH58" s="1486"/>
      <c r="AI58" s="1486"/>
      <c r="AJ58" s="1487"/>
      <c r="AK58" s="351">
        <f>AK68+AK69</f>
        <v>0</v>
      </c>
      <c r="AL58" s="373">
        <f>AL68+AL69</f>
        <v>0</v>
      </c>
      <c r="AM58" s="352">
        <f t="shared" si="11"/>
        <v>0</v>
      </c>
      <c r="AN58" s="351">
        <f>AN68+AN69</f>
        <v>0</v>
      </c>
      <c r="AO58" s="373">
        <f>AO68+AO69</f>
        <v>0</v>
      </c>
      <c r="AP58" s="312">
        <f t="shared" si="12"/>
        <v>0</v>
      </c>
      <c r="AQ58" s="50"/>
      <c r="AS58" s="483">
        <f t="shared" ref="AS58:AT60" si="26">O59-R59</f>
        <v>0</v>
      </c>
      <c r="AT58" s="483">
        <f t="shared" si="26"/>
        <v>0</v>
      </c>
      <c r="AU58" s="484" t="str">
        <f>IF(AS58&lt;0,"×",IF(AT58&lt;0,"×","○"))</f>
        <v>○</v>
      </c>
      <c r="AW58" s="483"/>
      <c r="AX58" s="483"/>
      <c r="AY58" s="484"/>
    </row>
    <row r="59" spans="1:51" ht="15.95" customHeight="1" thickBot="1">
      <c r="A59" s="82"/>
      <c r="B59" s="1503" t="s">
        <v>2216</v>
      </c>
      <c r="C59" s="924"/>
      <c r="D59" s="1504"/>
      <c r="E59" s="1505"/>
      <c r="F59" s="1505"/>
      <c r="G59" s="1505"/>
      <c r="H59" s="1505"/>
      <c r="I59" s="1505"/>
      <c r="J59" s="1505"/>
      <c r="K59" s="1505"/>
      <c r="L59" s="1506"/>
      <c r="M59" s="1507"/>
      <c r="N59" s="1508"/>
      <c r="O59" s="205"/>
      <c r="P59" s="311"/>
      <c r="Q59" s="352">
        <f>P59+O59</f>
        <v>0</v>
      </c>
      <c r="R59" s="205"/>
      <c r="S59" s="206"/>
      <c r="T59" s="209">
        <f>S59+R59</f>
        <v>0</v>
      </c>
      <c r="U59" s="51"/>
      <c r="V59" s="1572"/>
      <c r="W59" s="1573"/>
      <c r="X59" s="1515" t="s">
        <v>13</v>
      </c>
      <c r="Y59" s="1566"/>
      <c r="Z59" s="1566"/>
      <c r="AA59" s="1566"/>
      <c r="AB59" s="1566"/>
      <c r="AC59" s="1566"/>
      <c r="AD59" s="1566"/>
      <c r="AE59" s="1566"/>
      <c r="AF59" s="1567"/>
      <c r="AG59" s="1515" t="s">
        <v>240</v>
      </c>
      <c r="AH59" s="1566"/>
      <c r="AI59" s="1566"/>
      <c r="AJ59" s="1567"/>
      <c r="AK59" s="392">
        <f>AK70</f>
        <v>0</v>
      </c>
      <c r="AL59" s="375">
        <f>AL70</f>
        <v>0</v>
      </c>
      <c r="AM59" s="376">
        <f t="shared" si="11"/>
        <v>0</v>
      </c>
      <c r="AN59" s="392">
        <f>AN70</f>
        <v>0</v>
      </c>
      <c r="AO59" s="375">
        <f>AO70</f>
        <v>0</v>
      </c>
      <c r="AP59" s="393">
        <f t="shared" si="12"/>
        <v>0</v>
      </c>
      <c r="AQ59" s="50"/>
      <c r="AS59" s="483">
        <f t="shared" si="26"/>
        <v>0</v>
      </c>
      <c r="AT59" s="483">
        <f t="shared" si="26"/>
        <v>0</v>
      </c>
      <c r="AU59" s="484" t="str">
        <f>IF(AS59&lt;0,"×",IF(AT59&lt;0,"×","○"))</f>
        <v>○</v>
      </c>
      <c r="AW59" s="483"/>
      <c r="AX59" s="483"/>
      <c r="AY59" s="484"/>
    </row>
    <row r="60" spans="1:51" ht="15.95" customHeight="1">
      <c r="A60" s="82"/>
      <c r="B60" s="1503" t="s">
        <v>2211</v>
      </c>
      <c r="C60" s="924"/>
      <c r="D60" s="1504"/>
      <c r="E60" s="1505"/>
      <c r="F60" s="1505"/>
      <c r="G60" s="1505"/>
      <c r="H60" s="1505"/>
      <c r="I60" s="1505"/>
      <c r="J60" s="1505"/>
      <c r="K60" s="1505"/>
      <c r="L60" s="1506"/>
      <c r="M60" s="1507"/>
      <c r="N60" s="1508"/>
      <c r="O60" s="205"/>
      <c r="P60" s="311"/>
      <c r="Q60" s="352">
        <f>P60+O60</f>
        <v>0</v>
      </c>
      <c r="R60" s="205"/>
      <c r="S60" s="206"/>
      <c r="T60" s="209">
        <f>S60+R60</f>
        <v>0</v>
      </c>
      <c r="U60" s="51"/>
      <c r="V60" s="1490" t="s">
        <v>215</v>
      </c>
      <c r="W60" s="1491"/>
      <c r="X60" s="1491"/>
      <c r="Y60" s="1491"/>
      <c r="Z60" s="1491"/>
      <c r="AA60" s="1491"/>
      <c r="AB60" s="1491"/>
      <c r="AC60" s="1491"/>
      <c r="AD60" s="1491"/>
      <c r="AE60" s="1491"/>
      <c r="AF60" s="1491"/>
      <c r="AG60" s="1491"/>
      <c r="AH60" s="1491"/>
      <c r="AI60" s="1491"/>
      <c r="AJ60" s="1492"/>
      <c r="AK60" s="620">
        <f>SUM(AK57:AK59)</f>
        <v>0</v>
      </c>
      <c r="AL60" s="617">
        <f>SUM(AL57:AL59)</f>
        <v>0</v>
      </c>
      <c r="AM60" s="623">
        <f t="shared" si="11"/>
        <v>0</v>
      </c>
      <c r="AN60" s="620">
        <f>SUM(AN57:AN59)</f>
        <v>0</v>
      </c>
      <c r="AO60" s="617">
        <f>SUM(AO57:AO59)</f>
        <v>0</v>
      </c>
      <c r="AP60" s="623">
        <f t="shared" si="12"/>
        <v>0</v>
      </c>
      <c r="AQ60" s="50"/>
      <c r="AS60" s="483">
        <f t="shared" si="26"/>
        <v>0</v>
      </c>
      <c r="AT60" s="483">
        <f t="shared" si="26"/>
        <v>0</v>
      </c>
      <c r="AU60" s="484" t="str">
        <f>IF(AS60&lt;0,"×",IF(AT60&lt;0,"×","○"))</f>
        <v>○</v>
      </c>
      <c r="AW60" s="483"/>
      <c r="AX60" s="483"/>
      <c r="AY60" s="484"/>
    </row>
    <row r="61" spans="1:51" ht="15.95" customHeight="1">
      <c r="A61" s="82"/>
      <c r="B61" s="1503" t="s">
        <v>2212</v>
      </c>
      <c r="C61" s="924"/>
      <c r="D61" s="1504"/>
      <c r="E61" s="1505"/>
      <c r="F61" s="1505"/>
      <c r="G61" s="1505"/>
      <c r="H61" s="1505"/>
      <c r="I61" s="1505"/>
      <c r="J61" s="1505"/>
      <c r="K61" s="1505"/>
      <c r="L61" s="1506"/>
      <c r="M61" s="1507"/>
      <c r="N61" s="1508"/>
      <c r="O61" s="205"/>
      <c r="P61" s="311"/>
      <c r="Q61" s="352">
        <f>P61+O61</f>
        <v>0</v>
      </c>
      <c r="R61" s="205"/>
      <c r="S61" s="206"/>
      <c r="T61" s="209">
        <f>S61+R61</f>
        <v>0</v>
      </c>
      <c r="U61" s="51"/>
      <c r="V61" s="1574" t="s">
        <v>262</v>
      </c>
      <c r="W61" s="1575"/>
      <c r="X61" s="1575"/>
      <c r="Y61" s="1575"/>
      <c r="Z61" s="1575"/>
      <c r="AA61" s="1575"/>
      <c r="AB61" s="1575"/>
      <c r="AC61" s="1575"/>
      <c r="AD61" s="1575"/>
      <c r="AE61" s="1575"/>
      <c r="AF61" s="1575"/>
      <c r="AG61" s="1575"/>
      <c r="AH61" s="1575"/>
      <c r="AI61" s="1575"/>
      <c r="AJ61" s="1576"/>
      <c r="AK61" s="1475">
        <f>AK56+AK60</f>
        <v>0</v>
      </c>
      <c r="AL61" s="1477">
        <f>AL56+AL60</f>
        <v>0</v>
      </c>
      <c r="AM61" s="1115">
        <f t="shared" si="11"/>
        <v>0</v>
      </c>
      <c r="AN61" s="1475">
        <f>AN56+AN60</f>
        <v>0</v>
      </c>
      <c r="AO61" s="1477">
        <f>AO56+AO60</f>
        <v>0</v>
      </c>
      <c r="AP61" s="1115">
        <f t="shared" si="12"/>
        <v>0</v>
      </c>
      <c r="AQ61" s="50"/>
      <c r="AS61" s="483"/>
      <c r="AT61" s="483"/>
      <c r="AU61" s="484"/>
      <c r="AW61" s="483"/>
      <c r="AX61" s="483"/>
      <c r="AY61" s="484"/>
    </row>
    <row r="62" spans="1:51" ht="15.95" customHeight="1">
      <c r="A62" s="82"/>
      <c r="B62" s="79"/>
      <c r="C62" s="79"/>
      <c r="D62" s="79"/>
      <c r="E62" s="79"/>
      <c r="F62" s="79"/>
      <c r="G62" s="79"/>
      <c r="H62" s="79"/>
      <c r="I62" s="79"/>
      <c r="J62" s="79"/>
      <c r="K62" s="79"/>
      <c r="L62" s="79"/>
      <c r="M62" s="79"/>
      <c r="N62" s="79"/>
      <c r="O62" s="79"/>
      <c r="P62" s="79"/>
      <c r="Q62" s="79"/>
      <c r="R62" s="51"/>
      <c r="S62" s="51"/>
      <c r="T62" s="51"/>
      <c r="U62" s="51"/>
      <c r="V62" s="1577"/>
      <c r="W62" s="1578"/>
      <c r="X62" s="1578"/>
      <c r="Y62" s="1578"/>
      <c r="Z62" s="1578"/>
      <c r="AA62" s="1578"/>
      <c r="AB62" s="1578"/>
      <c r="AC62" s="1578"/>
      <c r="AD62" s="1578"/>
      <c r="AE62" s="1578"/>
      <c r="AF62" s="1578"/>
      <c r="AG62" s="1578"/>
      <c r="AH62" s="1578"/>
      <c r="AI62" s="1578"/>
      <c r="AJ62" s="1579"/>
      <c r="AK62" s="1476"/>
      <c r="AL62" s="1478"/>
      <c r="AM62" s="1174"/>
      <c r="AN62" s="1476"/>
      <c r="AO62" s="1478"/>
      <c r="AP62" s="1174"/>
      <c r="AQ62" s="50"/>
      <c r="AS62" s="483"/>
      <c r="AT62" s="483"/>
      <c r="AU62" s="484"/>
      <c r="AW62" s="483"/>
      <c r="AX62" s="483"/>
      <c r="AY62" s="484"/>
    </row>
    <row r="63" spans="1:51" ht="15.95" customHeight="1">
      <c r="A63" s="82"/>
      <c r="B63" s="171" t="s">
        <v>204</v>
      </c>
      <c r="C63" s="51"/>
      <c r="D63" s="51"/>
      <c r="E63" s="51"/>
      <c r="F63" s="51"/>
      <c r="G63" s="51"/>
      <c r="H63" s="51"/>
      <c r="I63" s="51"/>
      <c r="J63" s="51"/>
      <c r="K63" s="51"/>
      <c r="L63" s="51"/>
      <c r="M63" s="1189" t="s">
        <v>239</v>
      </c>
      <c r="N63" s="1358"/>
      <c r="O63" s="1524" t="s">
        <v>72</v>
      </c>
      <c r="P63" s="1525"/>
      <c r="Q63" s="1526" t="s">
        <v>53</v>
      </c>
      <c r="R63" s="999" t="s">
        <v>2229</v>
      </c>
      <c r="S63" s="1000"/>
      <c r="T63" s="1001"/>
      <c r="U63" s="51"/>
      <c r="V63" s="171" t="s">
        <v>2394</v>
      </c>
      <c r="W63" s="51"/>
      <c r="X63" s="51"/>
      <c r="Y63" s="51"/>
      <c r="Z63" s="51"/>
      <c r="AA63" s="51"/>
      <c r="AB63" s="51"/>
      <c r="AC63" s="51"/>
      <c r="AD63" s="51"/>
      <c r="AE63" s="51"/>
      <c r="AF63" s="51"/>
      <c r="AG63" s="51"/>
      <c r="AH63" s="51"/>
      <c r="AI63" s="51"/>
      <c r="AJ63" s="51"/>
      <c r="AK63" s="51"/>
      <c r="AL63" s="51"/>
      <c r="AM63" s="51"/>
      <c r="AN63" s="51"/>
      <c r="AO63" s="51"/>
      <c r="AP63" s="51"/>
      <c r="AQ63" s="50"/>
      <c r="AS63" s="483"/>
      <c r="AT63" s="483"/>
      <c r="AU63" s="484"/>
      <c r="AW63" s="483"/>
      <c r="AX63" s="483"/>
      <c r="AY63" s="484"/>
    </row>
    <row r="64" spans="1:51" ht="15.95" customHeight="1" thickBot="1">
      <c r="A64" s="82"/>
      <c r="B64" s="51"/>
      <c r="C64" s="51"/>
      <c r="D64" s="51"/>
      <c r="E64" s="51"/>
      <c r="F64" s="51"/>
      <c r="G64" s="51"/>
      <c r="H64" s="51"/>
      <c r="I64" s="51"/>
      <c r="J64" s="51"/>
      <c r="K64" s="51"/>
      <c r="L64" s="51"/>
      <c r="M64" s="1523"/>
      <c r="N64" s="1284"/>
      <c r="O64" s="155" t="s">
        <v>51</v>
      </c>
      <c r="P64" s="382" t="s">
        <v>52</v>
      </c>
      <c r="Q64" s="1527"/>
      <c r="R64" s="411" t="s">
        <v>51</v>
      </c>
      <c r="S64" s="412" t="s">
        <v>52</v>
      </c>
      <c r="T64" s="413" t="s">
        <v>53</v>
      </c>
      <c r="U64" s="51"/>
      <c r="V64" s="941" t="s">
        <v>1</v>
      </c>
      <c r="W64" s="986"/>
      <c r="X64" s="986"/>
      <c r="Y64" s="986"/>
      <c r="Z64" s="986"/>
      <c r="AA64" s="986"/>
      <c r="AB64" s="986"/>
      <c r="AC64" s="986"/>
      <c r="AD64" s="986"/>
      <c r="AE64" s="986"/>
      <c r="AF64" s="942"/>
      <c r="AG64" s="1479" t="s">
        <v>165</v>
      </c>
      <c r="AH64" s="1480"/>
      <c r="AI64" s="1480"/>
      <c r="AJ64" s="1481"/>
      <c r="AK64" s="914" t="s">
        <v>72</v>
      </c>
      <c r="AL64" s="1459"/>
      <c r="AM64" s="1460" t="s">
        <v>53</v>
      </c>
      <c r="AN64" s="999" t="s">
        <v>2222</v>
      </c>
      <c r="AO64" s="1000"/>
      <c r="AP64" s="1001"/>
      <c r="AQ64" s="50"/>
      <c r="AS64" s="483"/>
      <c r="AT64" s="483"/>
      <c r="AU64" s="484"/>
      <c r="AW64" s="483"/>
      <c r="AX64" s="483"/>
      <c r="AY64" s="484"/>
    </row>
    <row r="65" spans="1:51" ht="15.95" customHeight="1" thickBot="1">
      <c r="A65" s="82"/>
      <c r="B65" s="1470" t="s">
        <v>205</v>
      </c>
      <c r="C65" s="1471"/>
      <c r="D65" s="1471"/>
      <c r="E65" s="1471"/>
      <c r="F65" s="1471"/>
      <c r="G65" s="1471"/>
      <c r="H65" s="1471"/>
      <c r="I65" s="1471"/>
      <c r="J65" s="1471"/>
      <c r="K65" s="1471"/>
      <c r="L65" s="1472"/>
      <c r="M65" s="1528" t="s">
        <v>241</v>
      </c>
      <c r="N65" s="1472"/>
      <c r="O65" s="353">
        <f>SUM(O70:O71)</f>
        <v>0</v>
      </c>
      <c r="P65" s="357">
        <f>SUM(P70:P71)</f>
        <v>0</v>
      </c>
      <c r="Q65" s="355">
        <f>P65+O65</f>
        <v>0</v>
      </c>
      <c r="R65" s="358">
        <f>SUM(R70:R71)</f>
        <v>0</v>
      </c>
      <c r="S65" s="356">
        <f>SUM(S70:S71)</f>
        <v>0</v>
      </c>
      <c r="T65" s="354">
        <f>S65+R65</f>
        <v>0</v>
      </c>
      <c r="U65" s="51"/>
      <c r="V65" s="928"/>
      <c r="W65" s="929"/>
      <c r="X65" s="929"/>
      <c r="Y65" s="929"/>
      <c r="Z65" s="929"/>
      <c r="AA65" s="929"/>
      <c r="AB65" s="929"/>
      <c r="AC65" s="929"/>
      <c r="AD65" s="929"/>
      <c r="AE65" s="929"/>
      <c r="AF65" s="930"/>
      <c r="AG65" s="1482"/>
      <c r="AH65" s="1483"/>
      <c r="AI65" s="1483"/>
      <c r="AJ65" s="1484"/>
      <c r="AK65" s="609" t="s">
        <v>51</v>
      </c>
      <c r="AL65" s="616" t="s">
        <v>52</v>
      </c>
      <c r="AM65" s="935"/>
      <c r="AN65" s="406" t="s">
        <v>51</v>
      </c>
      <c r="AO65" s="404" t="s">
        <v>52</v>
      </c>
      <c r="AP65" s="407" t="s">
        <v>53</v>
      </c>
      <c r="AQ65" s="50"/>
      <c r="AS65" s="483"/>
      <c r="AT65" s="483"/>
      <c r="AU65" s="484"/>
      <c r="AW65" s="483"/>
      <c r="AX65" s="483"/>
      <c r="AY65" s="484"/>
    </row>
    <row r="66" spans="1:51" ht="15.95" customHeight="1">
      <c r="A66" s="82"/>
      <c r="B66" s="79"/>
      <c r="C66" s="79"/>
      <c r="D66" s="79"/>
      <c r="E66" s="79"/>
      <c r="F66" s="79"/>
      <c r="G66" s="79"/>
      <c r="H66" s="79"/>
      <c r="I66" s="79"/>
      <c r="J66" s="79"/>
      <c r="K66" s="79"/>
      <c r="L66" s="79"/>
      <c r="M66" s="79"/>
      <c r="N66" s="79"/>
      <c r="O66" s="79"/>
      <c r="P66" s="79"/>
      <c r="Q66" s="79"/>
      <c r="R66" s="137"/>
      <c r="S66" s="137"/>
      <c r="T66" s="137"/>
      <c r="U66" s="51"/>
      <c r="V66" s="1560" t="s">
        <v>2216</v>
      </c>
      <c r="W66" s="1561"/>
      <c r="X66" s="1549"/>
      <c r="Y66" s="1550"/>
      <c r="Z66" s="1550"/>
      <c r="AA66" s="1550"/>
      <c r="AB66" s="1550"/>
      <c r="AC66" s="1550"/>
      <c r="AD66" s="1550"/>
      <c r="AE66" s="1550"/>
      <c r="AF66" s="1551"/>
      <c r="AG66" s="1345"/>
      <c r="AH66" s="1346"/>
      <c r="AI66" s="1346"/>
      <c r="AJ66" s="1347"/>
      <c r="AK66" s="547"/>
      <c r="AL66" s="310"/>
      <c r="AM66" s="622">
        <f>AL66+AK66</f>
        <v>0</v>
      </c>
      <c r="AN66" s="547"/>
      <c r="AO66" s="544"/>
      <c r="AP66" s="584">
        <f>AO66+AN66</f>
        <v>0</v>
      </c>
      <c r="AQ66" s="50"/>
      <c r="AS66" s="483"/>
      <c r="AT66" s="483"/>
      <c r="AU66" s="484"/>
      <c r="AW66" s="483">
        <f t="shared" ref="AW66:AX70" si="27">AK66-AN66</f>
        <v>0</v>
      </c>
      <c r="AX66" s="483">
        <f t="shared" si="27"/>
        <v>0</v>
      </c>
      <c r="AY66" s="484" t="str">
        <f>IF(AW66&lt;0,"×",IF(AX66&lt;0,"×","○"))</f>
        <v>○</v>
      </c>
    </row>
    <row r="67" spans="1:51" ht="15.95" customHeight="1">
      <c r="A67" s="82"/>
      <c r="B67" s="171" t="s">
        <v>2394</v>
      </c>
      <c r="C67" s="51"/>
      <c r="D67" s="51"/>
      <c r="E67" s="51"/>
      <c r="F67" s="51"/>
      <c r="G67" s="51"/>
      <c r="H67" s="51"/>
      <c r="I67" s="51"/>
      <c r="J67" s="51"/>
      <c r="K67" s="51"/>
      <c r="L67" s="51"/>
      <c r="M67" s="51"/>
      <c r="N67" s="51"/>
      <c r="O67" s="51"/>
      <c r="P67" s="51"/>
      <c r="Q67" s="51"/>
      <c r="R67" s="139"/>
      <c r="S67" s="79"/>
      <c r="T67" s="79"/>
      <c r="U67" s="137"/>
      <c r="V67" s="1562"/>
      <c r="W67" s="1563"/>
      <c r="X67" s="1552"/>
      <c r="Y67" s="1553"/>
      <c r="Z67" s="1553"/>
      <c r="AA67" s="1553"/>
      <c r="AB67" s="1553"/>
      <c r="AC67" s="1553"/>
      <c r="AD67" s="1553"/>
      <c r="AE67" s="1553"/>
      <c r="AF67" s="1554"/>
      <c r="AG67" s="1272"/>
      <c r="AH67" s="1273"/>
      <c r="AI67" s="1273"/>
      <c r="AJ67" s="1274"/>
      <c r="AK67" s="200"/>
      <c r="AL67" s="303"/>
      <c r="AM67" s="204">
        <f>AL67+AK67</f>
        <v>0</v>
      </c>
      <c r="AN67" s="200"/>
      <c r="AO67" s="201"/>
      <c r="AP67" s="220">
        <f>AO67+AN67</f>
        <v>0</v>
      </c>
      <c r="AQ67" s="50"/>
      <c r="AS67" s="483"/>
      <c r="AT67" s="483"/>
      <c r="AU67" s="484"/>
      <c r="AW67" s="483">
        <f t="shared" si="27"/>
        <v>0</v>
      </c>
      <c r="AX67" s="483">
        <f t="shared" si="27"/>
        <v>0</v>
      </c>
      <c r="AY67" s="484" t="str">
        <f>IF(AW67&lt;0,"×",IF(AX67&lt;0,"×","○"))</f>
        <v>○</v>
      </c>
    </row>
    <row r="68" spans="1:51" ht="15.95" customHeight="1">
      <c r="A68" s="82"/>
      <c r="B68" s="941" t="s">
        <v>164</v>
      </c>
      <c r="C68" s="986"/>
      <c r="D68" s="986"/>
      <c r="E68" s="986"/>
      <c r="F68" s="986"/>
      <c r="G68" s="986"/>
      <c r="H68" s="986"/>
      <c r="I68" s="986"/>
      <c r="J68" s="942"/>
      <c r="K68" s="977" t="s">
        <v>253</v>
      </c>
      <c r="L68" s="978"/>
      <c r="M68" s="978"/>
      <c r="N68" s="979"/>
      <c r="O68" s="914" t="s">
        <v>72</v>
      </c>
      <c r="P68" s="1459"/>
      <c r="Q68" s="1460" t="s">
        <v>53</v>
      </c>
      <c r="R68" s="999" t="s">
        <v>2222</v>
      </c>
      <c r="S68" s="1000"/>
      <c r="T68" s="1001"/>
      <c r="U68" s="79"/>
      <c r="V68" s="1560" t="s">
        <v>2211</v>
      </c>
      <c r="W68" s="1561"/>
      <c r="X68" s="1549"/>
      <c r="Y68" s="1550"/>
      <c r="Z68" s="1550"/>
      <c r="AA68" s="1550"/>
      <c r="AB68" s="1550"/>
      <c r="AC68" s="1550"/>
      <c r="AD68" s="1550"/>
      <c r="AE68" s="1550"/>
      <c r="AF68" s="1551"/>
      <c r="AG68" s="1345"/>
      <c r="AH68" s="1346"/>
      <c r="AI68" s="1346"/>
      <c r="AJ68" s="1347"/>
      <c r="AK68" s="223"/>
      <c r="AL68" s="301"/>
      <c r="AM68" s="226">
        <f>AL68+AK68</f>
        <v>0</v>
      </c>
      <c r="AN68" s="223"/>
      <c r="AO68" s="224"/>
      <c r="AP68" s="214">
        <f>AO68+AN68</f>
        <v>0</v>
      </c>
      <c r="AQ68" s="50"/>
      <c r="AS68" s="483"/>
      <c r="AT68" s="483"/>
      <c r="AU68" s="484"/>
      <c r="AW68" s="483">
        <f t="shared" si="27"/>
        <v>0</v>
      </c>
      <c r="AX68" s="483">
        <f t="shared" si="27"/>
        <v>0</v>
      </c>
      <c r="AY68" s="484" t="str">
        <f>IF(AW68&lt;0,"×",IF(AX68&lt;0,"×","○"))</f>
        <v>○</v>
      </c>
    </row>
    <row r="69" spans="1:51" ht="15.95" customHeight="1">
      <c r="A69" s="78"/>
      <c r="B69" s="928"/>
      <c r="C69" s="929"/>
      <c r="D69" s="929"/>
      <c r="E69" s="929"/>
      <c r="F69" s="929"/>
      <c r="G69" s="929"/>
      <c r="H69" s="929"/>
      <c r="I69" s="929"/>
      <c r="J69" s="930"/>
      <c r="K69" s="983"/>
      <c r="L69" s="984"/>
      <c r="M69" s="984"/>
      <c r="N69" s="985"/>
      <c r="O69" s="153" t="s">
        <v>51</v>
      </c>
      <c r="P69" s="383" t="s">
        <v>52</v>
      </c>
      <c r="Q69" s="935"/>
      <c r="R69" s="406" t="s">
        <v>51</v>
      </c>
      <c r="S69" s="404" t="s">
        <v>52</v>
      </c>
      <c r="T69" s="407" t="s">
        <v>53</v>
      </c>
      <c r="U69" s="79"/>
      <c r="V69" s="1562"/>
      <c r="W69" s="1563"/>
      <c r="X69" s="1546"/>
      <c r="Y69" s="1547"/>
      <c r="Z69" s="1547"/>
      <c r="AA69" s="1547"/>
      <c r="AB69" s="1547"/>
      <c r="AC69" s="1547"/>
      <c r="AD69" s="1547"/>
      <c r="AE69" s="1547"/>
      <c r="AF69" s="1548"/>
      <c r="AG69" s="1272"/>
      <c r="AH69" s="1273"/>
      <c r="AI69" s="1273"/>
      <c r="AJ69" s="1274"/>
      <c r="AK69" s="227"/>
      <c r="AL69" s="394"/>
      <c r="AM69" s="623">
        <f>AL69+AK69</f>
        <v>0</v>
      </c>
      <c r="AN69" s="227"/>
      <c r="AO69" s="228"/>
      <c r="AP69" s="615">
        <f>AO69+AN69</f>
        <v>0</v>
      </c>
      <c r="AQ69" s="50"/>
      <c r="AS69" s="483">
        <f>O70-R70</f>
        <v>0</v>
      </c>
      <c r="AT69" s="483">
        <f>P70-S70</f>
        <v>0</v>
      </c>
      <c r="AU69" s="484" t="str">
        <f>IF(AS69&lt;0,"×",IF(AT69&lt;0,"×","○"))</f>
        <v>○</v>
      </c>
      <c r="AW69" s="483">
        <f t="shared" si="27"/>
        <v>0</v>
      </c>
      <c r="AX69" s="483">
        <f t="shared" si="27"/>
        <v>0</v>
      </c>
      <c r="AY69" s="484" t="str">
        <f>IF(AW69&lt;0,"×",IF(AX69&lt;0,"×","○"))</f>
        <v>○</v>
      </c>
    </row>
    <row r="70" spans="1:51" ht="15.95" customHeight="1">
      <c r="A70" s="174"/>
      <c r="B70" s="949"/>
      <c r="C70" s="950"/>
      <c r="D70" s="950"/>
      <c r="E70" s="950"/>
      <c r="F70" s="950"/>
      <c r="G70" s="950"/>
      <c r="H70" s="950"/>
      <c r="I70" s="950"/>
      <c r="J70" s="1342"/>
      <c r="K70" s="1200"/>
      <c r="L70" s="1201"/>
      <c r="M70" s="1201"/>
      <c r="N70" s="1202"/>
      <c r="O70" s="215"/>
      <c r="P70" s="306"/>
      <c r="Q70" s="307">
        <f>P70+O70</f>
        <v>0</v>
      </c>
      <c r="R70" s="215"/>
      <c r="S70" s="216"/>
      <c r="T70" s="219">
        <f>S70+R70</f>
        <v>0</v>
      </c>
      <c r="U70" s="79"/>
      <c r="V70" s="1564" t="s">
        <v>2212</v>
      </c>
      <c r="W70" s="1565"/>
      <c r="X70" s="1557"/>
      <c r="Y70" s="1558"/>
      <c r="Z70" s="1558"/>
      <c r="AA70" s="1558"/>
      <c r="AB70" s="1558"/>
      <c r="AC70" s="1558"/>
      <c r="AD70" s="1558"/>
      <c r="AE70" s="1558"/>
      <c r="AF70" s="1559"/>
      <c r="AG70" s="1506"/>
      <c r="AH70" s="1555"/>
      <c r="AI70" s="1555"/>
      <c r="AJ70" s="1556"/>
      <c r="AK70" s="205"/>
      <c r="AL70" s="311"/>
      <c r="AM70" s="312">
        <f>AL70+AK70</f>
        <v>0</v>
      </c>
      <c r="AN70" s="205"/>
      <c r="AO70" s="206"/>
      <c r="AP70" s="613">
        <f>AO70+AN70</f>
        <v>0</v>
      </c>
      <c r="AQ70" s="140"/>
      <c r="AS70" s="483">
        <f>O71-R71</f>
        <v>0</v>
      </c>
      <c r="AT70" s="483">
        <f>P71-S71</f>
        <v>0</v>
      </c>
      <c r="AU70" s="484" t="str">
        <f>IF(AS70&lt;0,"×",IF(AT70&lt;0,"×","○"))</f>
        <v>○</v>
      </c>
      <c r="AW70" s="483">
        <f t="shared" si="27"/>
        <v>0</v>
      </c>
      <c r="AX70" s="483">
        <f t="shared" si="27"/>
        <v>0</v>
      </c>
      <c r="AY70" s="484" t="str">
        <f>IF(AW70&lt;0,"×",IF(AX70&lt;0,"×","○"))</f>
        <v>○</v>
      </c>
    </row>
    <row r="71" spans="1:51" ht="15.95" customHeight="1">
      <c r="A71" s="138"/>
      <c r="B71" s="951"/>
      <c r="C71" s="952"/>
      <c r="D71" s="952"/>
      <c r="E71" s="952"/>
      <c r="F71" s="952"/>
      <c r="G71" s="952"/>
      <c r="H71" s="952"/>
      <c r="I71" s="952"/>
      <c r="J71" s="1343"/>
      <c r="K71" s="1272"/>
      <c r="L71" s="1273"/>
      <c r="M71" s="1273"/>
      <c r="N71" s="1274"/>
      <c r="O71" s="200"/>
      <c r="P71" s="303"/>
      <c r="Q71" s="204">
        <f>P71+O71</f>
        <v>0</v>
      </c>
      <c r="R71" s="200"/>
      <c r="S71" s="201"/>
      <c r="T71" s="220">
        <f>S71+R71</f>
        <v>0</v>
      </c>
      <c r="U71" s="139"/>
      <c r="V71" s="52"/>
      <c r="W71" s="52"/>
      <c r="X71" s="52"/>
      <c r="Y71" s="52"/>
      <c r="Z71" s="52"/>
      <c r="AA71" s="52"/>
      <c r="AB71" s="52"/>
      <c r="AC71" s="52"/>
      <c r="AD71" s="52"/>
      <c r="AE71" s="52"/>
      <c r="AF71" s="52"/>
      <c r="AG71" s="52"/>
      <c r="AH71" s="52"/>
      <c r="AI71" s="52"/>
      <c r="AJ71" s="52"/>
      <c r="AK71" s="52"/>
      <c r="AL71" s="52"/>
      <c r="AM71" s="52"/>
      <c r="AN71" s="52"/>
      <c r="AO71" s="52"/>
      <c r="AP71" s="52"/>
      <c r="AQ71" s="79"/>
      <c r="AS71" s="483"/>
      <c r="AT71" s="483"/>
      <c r="AU71" s="484"/>
      <c r="AW71" s="483"/>
      <c r="AX71" s="483"/>
      <c r="AY71" s="484"/>
    </row>
    <row r="72" spans="1:51" ht="15.95" customHeight="1">
      <c r="A72" s="78"/>
      <c r="B72" s="139"/>
      <c r="C72" s="139"/>
      <c r="D72" s="139"/>
      <c r="E72" s="139"/>
      <c r="F72" s="139"/>
      <c r="G72" s="139"/>
      <c r="H72" s="139"/>
      <c r="I72" s="139"/>
      <c r="J72" s="139"/>
      <c r="K72" s="139"/>
      <c r="L72" s="139"/>
      <c r="M72" s="139"/>
      <c r="N72" s="139"/>
      <c r="O72" s="139"/>
      <c r="P72" s="139"/>
      <c r="Q72" s="139"/>
      <c r="R72" s="139"/>
      <c r="S72" s="139"/>
      <c r="T72" s="139"/>
      <c r="U72" s="79"/>
      <c r="V72" s="79"/>
      <c r="W72" s="79"/>
      <c r="X72" s="79"/>
      <c r="Y72" s="79"/>
      <c r="Z72" s="79"/>
      <c r="AA72" s="79"/>
      <c r="AB72" s="79"/>
      <c r="AC72" s="79"/>
      <c r="AD72" s="79"/>
      <c r="AE72" s="79"/>
      <c r="AF72" s="79"/>
      <c r="AG72" s="79"/>
      <c r="AH72" s="79"/>
      <c r="AI72" s="79"/>
      <c r="AJ72" s="79"/>
      <c r="AK72" s="79"/>
      <c r="AL72" s="79"/>
      <c r="AM72" s="79"/>
      <c r="AN72" s="79"/>
      <c r="AO72" s="79"/>
      <c r="AP72" s="79"/>
      <c r="AQ72" s="79"/>
      <c r="AS72" s="483"/>
      <c r="AT72" s="483"/>
      <c r="AU72" s="484"/>
      <c r="AW72" s="483"/>
      <c r="AX72" s="483"/>
      <c r="AY72" s="484"/>
    </row>
    <row r="73" spans="1:51" ht="15.95" customHeight="1">
      <c r="A73" s="78"/>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S73" s="483"/>
      <c r="AT73" s="483"/>
      <c r="AU73" s="484"/>
      <c r="AW73" s="483"/>
      <c r="AX73" s="483"/>
      <c r="AY73" s="484"/>
    </row>
    <row r="74" spans="1:51" ht="15.95" customHeight="1">
      <c r="A74" s="79"/>
      <c r="V74" s="79"/>
      <c r="W74" s="79"/>
      <c r="X74" s="79"/>
      <c r="Y74" s="79"/>
      <c r="Z74" s="79"/>
      <c r="AA74" s="79"/>
      <c r="AB74" s="79"/>
      <c r="AC74" s="79"/>
      <c r="AD74" s="79"/>
      <c r="AE74" s="79"/>
      <c r="AF74" s="79"/>
      <c r="AG74" s="79"/>
      <c r="AH74" s="79"/>
      <c r="AI74" s="79"/>
      <c r="AJ74" s="79"/>
      <c r="AK74" s="79"/>
      <c r="AL74" s="79"/>
      <c r="AM74" s="79"/>
      <c r="AN74" s="79"/>
      <c r="AO74" s="79"/>
      <c r="AP74" s="79"/>
      <c r="AQ74" s="79"/>
      <c r="AS74" s="483"/>
      <c r="AT74" s="483"/>
      <c r="AU74" s="484"/>
      <c r="AW74" s="483"/>
      <c r="AX74" s="483"/>
      <c r="AY74" s="484"/>
    </row>
    <row r="75" spans="1:51" ht="15.95" customHeight="1">
      <c r="V75" s="79"/>
      <c r="W75" s="79"/>
      <c r="X75" s="79"/>
      <c r="Y75" s="79"/>
      <c r="Z75" s="79"/>
      <c r="AA75" s="79"/>
      <c r="AB75" s="79"/>
      <c r="AC75" s="79"/>
      <c r="AD75" s="79"/>
      <c r="AE75" s="79"/>
      <c r="AF75" s="79"/>
      <c r="AG75" s="79"/>
      <c r="AH75" s="79"/>
      <c r="AI75" s="79"/>
      <c r="AJ75" s="79"/>
      <c r="AK75" s="79"/>
      <c r="AL75" s="79"/>
      <c r="AM75" s="79"/>
      <c r="AN75" s="79"/>
      <c r="AO75" s="79"/>
      <c r="AP75" s="79"/>
      <c r="AQ75" s="79"/>
    </row>
    <row r="76" spans="1:51" ht="15.95" customHeight="1">
      <c r="V76" s="79"/>
      <c r="W76" s="79"/>
      <c r="X76" s="79"/>
      <c r="Y76" s="79"/>
      <c r="Z76" s="79"/>
      <c r="AA76" s="79"/>
      <c r="AB76" s="79"/>
      <c r="AC76" s="79"/>
      <c r="AD76" s="79"/>
      <c r="AE76" s="79"/>
      <c r="AF76" s="79"/>
      <c r="AG76" s="79"/>
      <c r="AH76" s="79"/>
      <c r="AI76" s="79"/>
      <c r="AJ76" s="79"/>
      <c r="AK76" s="79"/>
      <c r="AL76" s="79"/>
      <c r="AM76" s="79"/>
      <c r="AN76" s="79"/>
      <c r="AO76" s="79"/>
      <c r="AP76" s="79"/>
    </row>
    <row r="77" spans="1:51" ht="15.95" customHeight="1">
      <c r="V77" s="79"/>
      <c r="W77" s="79"/>
      <c r="X77" s="79"/>
      <c r="Y77" s="79"/>
      <c r="Z77" s="79"/>
      <c r="AA77" s="79"/>
      <c r="AB77" s="79"/>
      <c r="AC77" s="79"/>
      <c r="AD77" s="79"/>
      <c r="AE77" s="79"/>
      <c r="AF77" s="79"/>
      <c r="AG77" s="79"/>
      <c r="AH77" s="79"/>
      <c r="AI77" s="79"/>
      <c r="AJ77" s="79"/>
      <c r="AK77" s="79"/>
      <c r="AL77" s="79"/>
      <c r="AM77" s="79"/>
      <c r="AN77" s="79"/>
      <c r="AO77" s="79"/>
      <c r="AP77" s="79"/>
    </row>
    <row r="78" spans="1:51">
      <c r="V78" s="79"/>
      <c r="W78" s="79"/>
      <c r="X78" s="79"/>
      <c r="Y78" s="79"/>
      <c r="Z78" s="79"/>
      <c r="AA78" s="79"/>
      <c r="AB78" s="79"/>
      <c r="AC78" s="79"/>
      <c r="AD78" s="79"/>
      <c r="AE78" s="79"/>
      <c r="AF78" s="79"/>
      <c r="AG78" s="79"/>
      <c r="AH78" s="79"/>
      <c r="AI78" s="79"/>
      <c r="AJ78" s="79"/>
      <c r="AK78" s="79"/>
      <c r="AL78" s="79"/>
      <c r="AM78" s="79"/>
      <c r="AN78" s="79"/>
      <c r="AO78" s="79"/>
      <c r="AP78" s="79"/>
    </row>
    <row r="104" spans="2:17">
      <c r="B104" s="51"/>
      <c r="C104" s="51"/>
      <c r="D104" s="51"/>
      <c r="E104" s="51"/>
      <c r="F104" s="51"/>
      <c r="G104" s="51"/>
      <c r="H104" s="51"/>
      <c r="I104" s="51"/>
      <c r="J104" s="51"/>
      <c r="K104" s="51"/>
      <c r="L104" s="51"/>
      <c r="M104" s="51"/>
      <c r="N104" s="51"/>
      <c r="O104" s="51"/>
      <c r="P104" s="51"/>
      <c r="Q104" s="51"/>
    </row>
  </sheetData>
  <sheetProtection algorithmName="SHA-512" hashValue="Or5ciR6f9aLpfReLCK47DdMn05d4JoSbMMflU9BaNfzi5TlH5WYT9Bvy/rSZzDww+7SG3CXPh5dR8ufICMULCQ==" saltValue="zO7RhhZJ+TxnKE/j9KVPhA==" spinCount="100000" sheet="1" selectLockedCells="1"/>
  <customSheetViews>
    <customSheetView guid="{E0FA14D7-79E2-4DBA-B0CC-7D5B6188BCBD}" showGridLines="0" topLeftCell="A43">
      <pageMargins left="0.59055118110236227" right="0.59055118110236227" top="0.59055118110236227" bottom="0.59055118110236227" header="0.51181102362204722" footer="0.51181102362204722"/>
      <pageSetup paperSize="9" scale="80" orientation="portrait" r:id="rId1"/>
      <headerFooter alignWithMargins="0"/>
    </customSheetView>
  </customSheetViews>
  <mergeCells count="294">
    <mergeCell ref="AI10:AJ10"/>
    <mergeCell ref="AI11:AJ11"/>
    <mergeCell ref="AK19:AK20"/>
    <mergeCell ref="AL19:AL20"/>
    <mergeCell ref="Y14:Z14"/>
    <mergeCell ref="AI12:AJ12"/>
    <mergeCell ref="Y16:Z16"/>
    <mergeCell ref="AA16:AC16"/>
    <mergeCell ref="AD16:AF16"/>
    <mergeCell ref="AD15:AF15"/>
    <mergeCell ref="AG15:AH15"/>
    <mergeCell ref="AI15:AJ15"/>
    <mergeCell ref="AG14:AH14"/>
    <mergeCell ref="AI14:AJ14"/>
    <mergeCell ref="AG16:AH16"/>
    <mergeCell ref="AI16:AJ16"/>
    <mergeCell ref="AA14:AC14"/>
    <mergeCell ref="AI18:AJ18"/>
    <mergeCell ref="AM29:AM30"/>
    <mergeCell ref="AD10:AF10"/>
    <mergeCell ref="AD11:AF11"/>
    <mergeCell ref="AD12:AF12"/>
    <mergeCell ref="AG10:AH10"/>
    <mergeCell ref="AG11:AH11"/>
    <mergeCell ref="AB3:AH4"/>
    <mergeCell ref="AI3:AP4"/>
    <mergeCell ref="X29:AF30"/>
    <mergeCell ref="AG29:AJ30"/>
    <mergeCell ref="X3:AA4"/>
    <mergeCell ref="AM23:AM24"/>
    <mergeCell ref="AN23:AP23"/>
    <mergeCell ref="V13:X13"/>
    <mergeCell ref="V14:X14"/>
    <mergeCell ref="V15:X15"/>
    <mergeCell ref="V16:X16"/>
    <mergeCell ref="AD14:AF14"/>
    <mergeCell ref="AM19:AM20"/>
    <mergeCell ref="AD8:AF9"/>
    <mergeCell ref="AG8:AH9"/>
    <mergeCell ref="Y15:Z15"/>
    <mergeCell ref="AA15:AC15"/>
    <mergeCell ref="AG12:AH12"/>
    <mergeCell ref="AG26:AJ26"/>
    <mergeCell ref="X23:AF24"/>
    <mergeCell ref="AG23:AJ24"/>
    <mergeCell ref="AK23:AL23"/>
    <mergeCell ref="V17:AH17"/>
    <mergeCell ref="V18:AF18"/>
    <mergeCell ref="AG18:AH18"/>
    <mergeCell ref="V19:AJ20"/>
    <mergeCell ref="V29:W30"/>
    <mergeCell ref="AK29:AL29"/>
    <mergeCell ref="AI17:AJ17"/>
    <mergeCell ref="AG25:AJ25"/>
    <mergeCell ref="X25:AF25"/>
    <mergeCell ref="X26:AF26"/>
    <mergeCell ref="AG33:AJ33"/>
    <mergeCell ref="AG49:AJ49"/>
    <mergeCell ref="AG57:AJ57"/>
    <mergeCell ref="AG53:AJ53"/>
    <mergeCell ref="V60:AJ60"/>
    <mergeCell ref="V53:W54"/>
    <mergeCell ref="V52:W52"/>
    <mergeCell ref="X54:AF54"/>
    <mergeCell ref="AG54:AJ54"/>
    <mergeCell ref="AG50:AJ50"/>
    <mergeCell ref="X42:AF42"/>
    <mergeCell ref="X41:AF41"/>
    <mergeCell ref="AG34:AJ34"/>
    <mergeCell ref="AG35:AJ35"/>
    <mergeCell ref="AG39:AJ39"/>
    <mergeCell ref="X51:AF51"/>
    <mergeCell ref="V31:W51"/>
    <mergeCell ref="AG51:AJ51"/>
    <mergeCell ref="AG45:AJ45"/>
    <mergeCell ref="AG70:AJ70"/>
    <mergeCell ref="AG69:AJ69"/>
    <mergeCell ref="X70:AF70"/>
    <mergeCell ref="V66:W67"/>
    <mergeCell ref="V68:W69"/>
    <mergeCell ref="X66:AF66"/>
    <mergeCell ref="V70:W70"/>
    <mergeCell ref="AG66:AJ66"/>
    <mergeCell ref="AG67:AJ67"/>
    <mergeCell ref="AD13:AF13"/>
    <mergeCell ref="AG13:AH13"/>
    <mergeCell ref="AI13:AJ13"/>
    <mergeCell ref="AK8:AL8"/>
    <mergeCell ref="AM8:AM9"/>
    <mergeCell ref="AN8:AP8"/>
    <mergeCell ref="AN19:AN20"/>
    <mergeCell ref="AG68:AJ68"/>
    <mergeCell ref="X69:AF69"/>
    <mergeCell ref="X68:AF68"/>
    <mergeCell ref="X67:AF67"/>
    <mergeCell ref="V64:AF65"/>
    <mergeCell ref="X59:AF59"/>
    <mergeCell ref="AG59:AJ59"/>
    <mergeCell ref="V57:W59"/>
    <mergeCell ref="V61:AJ62"/>
    <mergeCell ref="V56:AJ56"/>
    <mergeCell ref="X58:AF58"/>
    <mergeCell ref="AG58:AJ58"/>
    <mergeCell ref="V55:W55"/>
    <mergeCell ref="X55:AF55"/>
    <mergeCell ref="AG55:AJ55"/>
    <mergeCell ref="X33:AF33"/>
    <mergeCell ref="AG31:AJ31"/>
    <mergeCell ref="M10:N10"/>
    <mergeCell ref="E9:H9"/>
    <mergeCell ref="I9:J9"/>
    <mergeCell ref="K9:L9"/>
    <mergeCell ref="M9:N9"/>
    <mergeCell ref="I7:J7"/>
    <mergeCell ref="K7:L7"/>
    <mergeCell ref="AL1:AQ1"/>
    <mergeCell ref="X48:AF48"/>
    <mergeCell ref="X39:AF39"/>
    <mergeCell ref="X32:AF32"/>
    <mergeCell ref="AG48:AJ48"/>
    <mergeCell ref="AG47:AJ47"/>
    <mergeCell ref="AG43:AJ43"/>
    <mergeCell ref="AG46:AJ46"/>
    <mergeCell ref="AG42:AJ42"/>
    <mergeCell ref="X44:AF44"/>
    <mergeCell ref="X45:AF45"/>
    <mergeCell ref="AG44:AJ44"/>
    <mergeCell ref="X40:AF40"/>
    <mergeCell ref="X38:AF38"/>
    <mergeCell ref="X36:AF36"/>
    <mergeCell ref="Y8:Z9"/>
    <mergeCell ref="AA13:AC13"/>
    <mergeCell ref="B5:D6"/>
    <mergeCell ref="E5:H6"/>
    <mergeCell ref="I5:J6"/>
    <mergeCell ref="K5:L6"/>
    <mergeCell ref="M5:N6"/>
    <mergeCell ref="O5:P5"/>
    <mergeCell ref="Q5:Q6"/>
    <mergeCell ref="R5:T5"/>
    <mergeCell ref="C7:D7"/>
    <mergeCell ref="E7:H7"/>
    <mergeCell ref="O68:P68"/>
    <mergeCell ref="R45:T45"/>
    <mergeCell ref="M65:N65"/>
    <mergeCell ref="X53:AF53"/>
    <mergeCell ref="X49:AF49"/>
    <mergeCell ref="X47:AF47"/>
    <mergeCell ref="X52:AF52"/>
    <mergeCell ref="O57:P57"/>
    <mergeCell ref="X37:AF37"/>
    <mergeCell ref="O45:P45"/>
    <mergeCell ref="B48:N48"/>
    <mergeCell ref="B47:C47"/>
    <mergeCell ref="M47:N47"/>
    <mergeCell ref="D47:L47"/>
    <mergeCell ref="B41:J41"/>
    <mergeCell ref="K41:N41"/>
    <mergeCell ref="B42:J42"/>
    <mergeCell ref="K42:N42"/>
    <mergeCell ref="M49:N49"/>
    <mergeCell ref="D50:L50"/>
    <mergeCell ref="M50:N50"/>
    <mergeCell ref="M63:N64"/>
    <mergeCell ref="X43:AF43"/>
    <mergeCell ref="X46:AF46"/>
    <mergeCell ref="B70:J70"/>
    <mergeCell ref="K70:N70"/>
    <mergeCell ref="B28:J28"/>
    <mergeCell ref="K28:N28"/>
    <mergeCell ref="K34:N34"/>
    <mergeCell ref="K35:N35"/>
    <mergeCell ref="K36:N36"/>
    <mergeCell ref="B36:J36"/>
    <mergeCell ref="B52:N52"/>
    <mergeCell ref="Q68:Q69"/>
    <mergeCell ref="R68:T68"/>
    <mergeCell ref="K30:N30"/>
    <mergeCell ref="R63:T63"/>
    <mergeCell ref="O63:P63"/>
    <mergeCell ref="Q63:Q64"/>
    <mergeCell ref="B39:J40"/>
    <mergeCell ref="K39:N40"/>
    <mergeCell ref="Q39:Q40"/>
    <mergeCell ref="B45:L46"/>
    <mergeCell ref="M45:N46"/>
    <mergeCell ref="Q45:Q46"/>
    <mergeCell ref="K71:N71"/>
    <mergeCell ref="B71:J71"/>
    <mergeCell ref="B68:J69"/>
    <mergeCell ref="K68:N69"/>
    <mergeCell ref="B23:J24"/>
    <mergeCell ref="K23:N24"/>
    <mergeCell ref="K25:N25"/>
    <mergeCell ref="K26:N26"/>
    <mergeCell ref="K27:N27"/>
    <mergeCell ref="K29:N29"/>
    <mergeCell ref="K31:N31"/>
    <mergeCell ref="K32:N32"/>
    <mergeCell ref="B61:C61"/>
    <mergeCell ref="D61:K61"/>
    <mergeCell ref="L61:N61"/>
    <mergeCell ref="B59:C59"/>
    <mergeCell ref="B60:C60"/>
    <mergeCell ref="D60:K60"/>
    <mergeCell ref="L60:N60"/>
    <mergeCell ref="L59:N59"/>
    <mergeCell ref="D59:K59"/>
    <mergeCell ref="B49:C51"/>
    <mergeCell ref="M51:N51"/>
    <mergeCell ref="D49:L49"/>
    <mergeCell ref="R57:T57"/>
    <mergeCell ref="B54:N54"/>
    <mergeCell ref="B57:K58"/>
    <mergeCell ref="L57:N58"/>
    <mergeCell ref="Q57:Q58"/>
    <mergeCell ref="O39:P39"/>
    <mergeCell ref="K33:N33"/>
    <mergeCell ref="R39:T39"/>
    <mergeCell ref="D51:L51"/>
    <mergeCell ref="B53:N53"/>
    <mergeCell ref="B33:J33"/>
    <mergeCell ref="B34:J34"/>
    <mergeCell ref="B35:J35"/>
    <mergeCell ref="B65:L65"/>
    <mergeCell ref="AI8:AJ9"/>
    <mergeCell ref="Y13:Z13"/>
    <mergeCell ref="AN29:AP29"/>
    <mergeCell ref="AN61:AN62"/>
    <mergeCell ref="AO61:AO62"/>
    <mergeCell ref="AP61:AP62"/>
    <mergeCell ref="AG64:AJ65"/>
    <mergeCell ref="AK64:AL64"/>
    <mergeCell ref="AM64:AM65"/>
    <mergeCell ref="AN64:AP64"/>
    <mergeCell ref="AG32:AJ32"/>
    <mergeCell ref="AG38:AJ38"/>
    <mergeCell ref="AG41:AJ41"/>
    <mergeCell ref="AG36:AJ36"/>
    <mergeCell ref="AG37:AJ37"/>
    <mergeCell ref="AG52:AJ52"/>
    <mergeCell ref="AM61:AM62"/>
    <mergeCell ref="AG40:AJ40"/>
    <mergeCell ref="AK61:AK62"/>
    <mergeCell ref="AL61:AL62"/>
    <mergeCell ref="AO19:AO20"/>
    <mergeCell ref="AP19:AP20"/>
    <mergeCell ref="X57:AF57"/>
    <mergeCell ref="X50:AF50"/>
    <mergeCell ref="O23:P23"/>
    <mergeCell ref="R23:T23"/>
    <mergeCell ref="Q23:Q24"/>
    <mergeCell ref="M15:N15"/>
    <mergeCell ref="C15:L15"/>
    <mergeCell ref="C14:L14"/>
    <mergeCell ref="M14:N14"/>
    <mergeCell ref="X34:AF34"/>
    <mergeCell ref="X35:AF35"/>
    <mergeCell ref="C16:N16"/>
    <mergeCell ref="B17:N17"/>
    <mergeCell ref="B18:N18"/>
    <mergeCell ref="B14:B16"/>
    <mergeCell ref="B25:J25"/>
    <mergeCell ref="B26:J26"/>
    <mergeCell ref="B27:J27"/>
    <mergeCell ref="B29:J29"/>
    <mergeCell ref="B31:J31"/>
    <mergeCell ref="B32:J32"/>
    <mergeCell ref="B30:J30"/>
    <mergeCell ref="X31:AF31"/>
    <mergeCell ref="B7:B13"/>
    <mergeCell ref="C8:D12"/>
    <mergeCell ref="E12:H12"/>
    <mergeCell ref="I12:J12"/>
    <mergeCell ref="K12:L12"/>
    <mergeCell ref="M12:N12"/>
    <mergeCell ref="V10:X12"/>
    <mergeCell ref="Y10:Z12"/>
    <mergeCell ref="AA10:AC12"/>
    <mergeCell ref="E11:H11"/>
    <mergeCell ref="I11:J11"/>
    <mergeCell ref="K11:L11"/>
    <mergeCell ref="M11:N11"/>
    <mergeCell ref="I10:J10"/>
    <mergeCell ref="E10:H10"/>
    <mergeCell ref="M7:N7"/>
    <mergeCell ref="M8:N8"/>
    <mergeCell ref="K8:L8"/>
    <mergeCell ref="V8:X9"/>
    <mergeCell ref="AA8:AC9"/>
    <mergeCell ref="E8:H8"/>
    <mergeCell ref="I8:J8"/>
    <mergeCell ref="C13:N13"/>
    <mergeCell ref="K10:L10"/>
  </mergeCells>
  <phoneticPr fontId="1"/>
  <dataValidations count="1">
    <dataValidation type="whole" imeMode="off" operator="greaterThanOrEqual" allowBlank="1" showInputMessage="1" showErrorMessage="1" sqref="AK66:AP70 AK25:AP26 AK10:AP20 O25:T36 O41:T42 AK31:AP62 O59:T61 O65:T65 O70:T71 O47:T54 O7:T19" xr:uid="{00000000-0002-0000-0500-000000000000}">
      <formula1>0</formula1>
    </dataValidation>
  </dataValidations>
  <printOptions horizontalCentered="1"/>
  <pageMargins left="0.39370078740157483" right="0.39370078740157483" top="0.59055118110236227" bottom="0.59055118110236227" header="0.51181102362204722" footer="0.51181102362204722"/>
  <pageSetup paperSize="9" scale="76"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002060"/>
    <pageSetUpPr fitToPage="1"/>
  </sheetPr>
  <dimension ref="A1:AR30"/>
  <sheetViews>
    <sheetView showGridLines="0" showRowColHeaders="0" zoomScaleNormal="100" zoomScaleSheetLayoutView="82" workbookViewId="0">
      <selection activeCell="P13" sqref="P13:S14"/>
    </sheetView>
  </sheetViews>
  <sheetFormatPr defaultRowHeight="13.5"/>
  <cols>
    <col min="1" max="21" width="4.75" customWidth="1"/>
    <col min="22" max="22" width="5.875" customWidth="1"/>
    <col min="23" max="32" width="4.75" customWidth="1"/>
    <col min="33" max="33" width="2.125" customWidth="1"/>
    <col min="34" max="41" width="4.75" customWidth="1"/>
  </cols>
  <sheetData>
    <row r="1" spans="1:44">
      <c r="A1" s="1691" t="s">
        <v>1150</v>
      </c>
      <c r="B1" s="1692"/>
      <c r="C1" s="1692"/>
      <c r="D1" s="1692"/>
      <c r="E1" s="1693"/>
      <c r="AO1" s="134" t="s">
        <v>1152</v>
      </c>
    </row>
    <row r="2" spans="1:44" ht="13.5" customHeight="1">
      <c r="A2" s="1694"/>
      <c r="B2" s="1695"/>
      <c r="C2" s="1695"/>
      <c r="D2" s="1695"/>
      <c r="E2" s="1696"/>
      <c r="I2" s="1727" t="s">
        <v>2197</v>
      </c>
      <c r="J2" s="1727"/>
      <c r="K2" s="1729">
        <f>'1ﾍﾟｰｼﾞ'!$L$9</f>
        <v>0</v>
      </c>
      <c r="L2" s="1729"/>
      <c r="M2" s="1729"/>
      <c r="N2" s="1729"/>
      <c r="O2" s="1729" t="e">
        <f>'1ﾍﾟｰｼﾞ'!$P$9</f>
        <v>#N/A</v>
      </c>
      <c r="P2" s="1729"/>
      <c r="Q2" s="1729"/>
      <c r="R2" s="1729"/>
      <c r="S2" s="1729"/>
      <c r="T2" s="1729"/>
      <c r="U2" s="1729"/>
      <c r="AO2" s="163" t="str">
        <f>'1ﾍﾟｰｼﾞ'!AR2</f>
        <v>Ver.20260406</v>
      </c>
      <c r="AR2" s="396"/>
    </row>
    <row r="3" spans="1:44">
      <c r="A3" s="1697"/>
      <c r="B3" s="1698"/>
      <c r="C3" s="1698"/>
      <c r="D3" s="1698"/>
      <c r="E3" s="1699"/>
      <c r="I3" s="1728"/>
      <c r="J3" s="1728"/>
      <c r="K3" s="1730"/>
      <c r="L3" s="1730"/>
      <c r="M3" s="1730"/>
      <c r="N3" s="1730"/>
      <c r="O3" s="1730"/>
      <c r="P3" s="1730"/>
      <c r="Q3" s="1730"/>
      <c r="R3" s="1730"/>
      <c r="S3" s="1730"/>
      <c r="T3" s="1730"/>
      <c r="U3" s="1730"/>
    </row>
    <row r="4" spans="1:44" ht="25.5">
      <c r="A4" s="116"/>
      <c r="B4" s="116"/>
      <c r="C4" s="116"/>
      <c r="D4" s="116"/>
      <c r="E4" s="116"/>
    </row>
    <row r="5" spans="1:44" ht="25.5">
      <c r="A5" s="115"/>
      <c r="B5" s="115"/>
      <c r="C5" s="115"/>
      <c r="D5" s="115"/>
      <c r="E5" s="115"/>
      <c r="K5" s="117"/>
    </row>
    <row r="6" spans="1:44" ht="25.5">
      <c r="A6" s="115"/>
      <c r="B6" s="115"/>
      <c r="C6" s="115"/>
      <c r="D6" s="115"/>
      <c r="E6" s="115"/>
      <c r="K6" s="117"/>
    </row>
    <row r="7" spans="1:44">
      <c r="A7" s="1690" t="s">
        <v>2397</v>
      </c>
      <c r="B7" s="1690"/>
      <c r="C7" s="1690"/>
      <c r="D7" s="1690"/>
      <c r="E7" s="1690"/>
      <c r="F7" s="1690"/>
      <c r="G7" s="1690"/>
      <c r="H7" s="1690"/>
      <c r="I7" s="1690"/>
      <c r="J7" s="1690"/>
      <c r="K7" s="1690"/>
      <c r="L7" s="1690"/>
      <c r="M7" s="1690"/>
      <c r="N7" s="1690"/>
      <c r="O7" s="1690"/>
      <c r="P7" s="1690"/>
      <c r="Q7" s="1690"/>
      <c r="R7" s="1690"/>
      <c r="S7" s="1690"/>
      <c r="T7" s="1690"/>
      <c r="U7" s="1690"/>
      <c r="V7" s="1690"/>
      <c r="W7" s="1690"/>
      <c r="X7" s="1690"/>
      <c r="Y7" s="1690"/>
      <c r="Z7" s="1690"/>
      <c r="AA7" s="1690"/>
      <c r="AB7" s="1690"/>
      <c r="AC7" s="1690"/>
      <c r="AD7" s="1690"/>
      <c r="AE7" s="1690"/>
      <c r="AF7" s="1690"/>
      <c r="AG7" s="1690"/>
      <c r="AH7" s="1690"/>
      <c r="AI7" s="1690"/>
      <c r="AJ7" s="1690"/>
      <c r="AK7" s="1690"/>
      <c r="AL7" s="1690"/>
      <c r="AM7" s="1690"/>
      <c r="AN7" s="1690"/>
      <c r="AO7" s="1690"/>
    </row>
    <row r="8" spans="1:44">
      <c r="A8" s="1690"/>
      <c r="B8" s="1690"/>
      <c r="C8" s="1690"/>
      <c r="D8" s="1690"/>
      <c r="E8" s="1690"/>
      <c r="F8" s="1690"/>
      <c r="G8" s="1690"/>
      <c r="H8" s="1690"/>
      <c r="I8" s="1690"/>
      <c r="J8" s="1690"/>
      <c r="K8" s="1690"/>
      <c r="L8" s="1690"/>
      <c r="M8" s="1690"/>
      <c r="N8" s="1690"/>
      <c r="O8" s="1690"/>
      <c r="P8" s="1690"/>
      <c r="Q8" s="1690"/>
      <c r="R8" s="1690"/>
      <c r="S8" s="1690"/>
      <c r="T8" s="1690"/>
      <c r="U8" s="1690"/>
      <c r="V8" s="1690"/>
      <c r="W8" s="1690"/>
      <c r="X8" s="1690"/>
      <c r="Y8" s="1690"/>
      <c r="Z8" s="1690"/>
      <c r="AA8" s="1690"/>
      <c r="AB8" s="1690"/>
      <c r="AC8" s="1690"/>
      <c r="AD8" s="1690"/>
      <c r="AE8" s="1690"/>
      <c r="AF8" s="1690"/>
      <c r="AG8" s="1690"/>
      <c r="AH8" s="1690"/>
      <c r="AI8" s="1690"/>
      <c r="AJ8" s="1690"/>
      <c r="AK8" s="1690"/>
      <c r="AL8" s="1690"/>
      <c r="AM8" s="1690"/>
      <c r="AN8" s="1690"/>
      <c r="AO8" s="1690"/>
    </row>
    <row r="9" spans="1:44">
      <c r="A9" s="1690"/>
      <c r="B9" s="1690"/>
      <c r="C9" s="1690"/>
      <c r="D9" s="1690"/>
      <c r="E9" s="1690"/>
      <c r="F9" s="1690"/>
      <c r="G9" s="1690"/>
      <c r="H9" s="1690"/>
      <c r="I9" s="1690"/>
      <c r="J9" s="1690"/>
      <c r="K9" s="1690"/>
      <c r="L9" s="1690"/>
      <c r="M9" s="1690"/>
      <c r="N9" s="1690"/>
      <c r="O9" s="1690"/>
      <c r="P9" s="1690"/>
      <c r="Q9" s="1690"/>
      <c r="R9" s="1690"/>
      <c r="S9" s="1690"/>
      <c r="T9" s="1690"/>
      <c r="U9" s="1690"/>
      <c r="V9" s="1690"/>
      <c r="W9" s="1690"/>
      <c r="X9" s="1690"/>
      <c r="Y9" s="1690"/>
      <c r="Z9" s="1690"/>
      <c r="AA9" s="1690"/>
      <c r="AB9" s="1690"/>
      <c r="AC9" s="1690"/>
      <c r="AD9" s="1690"/>
      <c r="AE9" s="1690"/>
      <c r="AF9" s="1690"/>
      <c r="AG9" s="1690"/>
      <c r="AH9" s="1690"/>
      <c r="AI9" s="1690"/>
      <c r="AJ9" s="1690"/>
      <c r="AK9" s="1690"/>
      <c r="AL9" s="1690"/>
      <c r="AM9" s="1690"/>
      <c r="AN9" s="1690"/>
      <c r="AO9" s="1690"/>
    </row>
    <row r="10" spans="1:44">
      <c r="A10" s="1690"/>
      <c r="B10" s="1690"/>
      <c r="C10" s="1690"/>
      <c r="D10" s="1690"/>
      <c r="E10" s="1690"/>
      <c r="F10" s="1690"/>
      <c r="G10" s="1690"/>
      <c r="H10" s="1690"/>
      <c r="I10" s="1690"/>
      <c r="J10" s="1690"/>
      <c r="K10" s="1690"/>
      <c r="L10" s="1690"/>
      <c r="M10" s="1690"/>
      <c r="N10" s="1690"/>
      <c r="O10" s="1690"/>
      <c r="P10" s="1690"/>
      <c r="Q10" s="1690"/>
      <c r="R10" s="1690"/>
      <c r="S10" s="1690"/>
      <c r="T10" s="1690"/>
      <c r="U10" s="1690"/>
      <c r="V10" s="1690"/>
      <c r="W10" s="1690"/>
      <c r="X10" s="1690"/>
      <c r="Y10" s="1690"/>
      <c r="Z10" s="1690"/>
      <c r="AA10" s="1690"/>
      <c r="AB10" s="1690"/>
      <c r="AC10" s="1690"/>
      <c r="AD10" s="1690"/>
      <c r="AE10" s="1690"/>
      <c r="AF10" s="1690"/>
      <c r="AG10" s="1690"/>
      <c r="AH10" s="1690"/>
      <c r="AI10" s="1690"/>
      <c r="AJ10" s="1690"/>
      <c r="AK10" s="1690"/>
      <c r="AL10" s="1690"/>
      <c r="AM10" s="1690"/>
      <c r="AN10" s="1690"/>
      <c r="AO10" s="1690"/>
    </row>
    <row r="11" spans="1:44">
      <c r="A11" s="1690"/>
      <c r="B11" s="1690"/>
      <c r="C11" s="1690"/>
      <c r="D11" s="1690"/>
      <c r="E11" s="1690"/>
      <c r="F11" s="1690"/>
      <c r="G11" s="1690"/>
      <c r="H11" s="1690"/>
      <c r="I11" s="1690"/>
      <c r="J11" s="1690"/>
      <c r="K11" s="1690"/>
      <c r="L11" s="1690"/>
      <c r="M11" s="1690"/>
      <c r="N11" s="1690"/>
      <c r="O11" s="1690"/>
      <c r="P11" s="1690"/>
      <c r="Q11" s="1690"/>
      <c r="R11" s="1690"/>
      <c r="S11" s="1690"/>
      <c r="T11" s="1690"/>
      <c r="U11" s="1690"/>
      <c r="V11" s="1690"/>
      <c r="W11" s="1690"/>
      <c r="X11" s="1690"/>
      <c r="Y11" s="1690"/>
      <c r="Z11" s="1690"/>
      <c r="AA11" s="1690"/>
      <c r="AB11" s="1690"/>
      <c r="AC11" s="1690"/>
      <c r="AD11" s="1690"/>
      <c r="AE11" s="1690"/>
      <c r="AF11" s="1690"/>
      <c r="AG11" s="1690"/>
      <c r="AH11" s="1690"/>
      <c r="AI11" s="1690"/>
      <c r="AJ11" s="1690"/>
      <c r="AK11" s="1690"/>
      <c r="AL11" s="1690"/>
      <c r="AM11" s="1690"/>
      <c r="AN11" s="1690"/>
      <c r="AO11" s="1690"/>
    </row>
    <row r="12" spans="1:44" s="4" customFormat="1" ht="24" customHeight="1" thickBot="1">
      <c r="A12" s="1606"/>
      <c r="B12" s="1607" t="s">
        <v>2525</v>
      </c>
      <c r="C12" s="1607"/>
      <c r="D12" s="1607"/>
      <c r="E12" s="1607"/>
      <c r="F12" s="1607"/>
      <c r="G12" s="1607"/>
      <c r="H12" s="1607"/>
      <c r="I12" s="1607"/>
      <c r="J12" s="1607"/>
      <c r="K12" s="1607"/>
      <c r="L12" s="1607"/>
      <c r="M12" s="1607"/>
      <c r="N12" s="1607"/>
      <c r="O12" s="1607"/>
      <c r="P12" s="1608"/>
      <c r="Q12" s="1608"/>
      <c r="R12" s="1608"/>
      <c r="S12" s="1608"/>
      <c r="T12" s="1607"/>
      <c r="U12" s="1607"/>
      <c r="V12" s="1607"/>
      <c r="W12" s="1607"/>
      <c r="X12" s="1607"/>
      <c r="Y12" s="1607"/>
      <c r="Z12" s="1607"/>
      <c r="AA12" s="1607"/>
      <c r="AB12" s="1607"/>
      <c r="AC12" s="1607"/>
      <c r="AD12" s="1607"/>
      <c r="AE12" s="1607"/>
      <c r="AF12" s="1607"/>
      <c r="AG12" s="88"/>
      <c r="AH12" s="1626" t="s">
        <v>1127</v>
      </c>
      <c r="AI12" s="1634"/>
      <c r="AJ12" s="1634"/>
      <c r="AK12" s="1634"/>
      <c r="AL12" s="1634"/>
      <c r="AM12" s="1634"/>
      <c r="AN12" s="1634"/>
      <c r="AO12" s="1716"/>
    </row>
    <row r="13" spans="1:44" s="4" customFormat="1" ht="12.75" customHeight="1" thickTop="1" thickBot="1">
      <c r="A13" s="1606"/>
      <c r="B13" s="1626" t="s">
        <v>1086</v>
      </c>
      <c r="C13" s="1634"/>
      <c r="D13" s="1634"/>
      <c r="E13" s="1634"/>
      <c r="F13" s="1634"/>
      <c r="G13" s="1634"/>
      <c r="H13" s="1634"/>
      <c r="I13" s="1634"/>
      <c r="J13" s="1634"/>
      <c r="K13" s="1627"/>
      <c r="L13" s="87" t="s">
        <v>1087</v>
      </c>
      <c r="M13" s="1626" t="s">
        <v>1088</v>
      </c>
      <c r="N13" s="1627"/>
      <c r="O13" s="96" t="s">
        <v>1090</v>
      </c>
      <c r="P13" s="1708" t="s">
        <v>1093</v>
      </c>
      <c r="Q13" s="1709"/>
      <c r="R13" s="1709"/>
      <c r="S13" s="1710"/>
      <c r="T13" s="97" t="s">
        <v>1094</v>
      </c>
      <c r="U13" s="87" t="s">
        <v>1097</v>
      </c>
      <c r="V13" s="1705" t="s">
        <v>1117</v>
      </c>
      <c r="W13" s="1719" t="s">
        <v>1126</v>
      </c>
      <c r="X13" s="1717"/>
      <c r="Y13" s="1717"/>
      <c r="Z13" s="1717"/>
      <c r="AA13" s="1717"/>
      <c r="AB13" s="1720"/>
      <c r="AC13" s="1720"/>
      <c r="AD13" s="1720"/>
      <c r="AE13" s="1720"/>
      <c r="AF13" s="1720"/>
      <c r="AG13" s="88"/>
      <c r="AH13" s="1717" t="s">
        <v>1105</v>
      </c>
      <c r="AI13" s="1718"/>
      <c r="AJ13" s="141" t="s">
        <v>1106</v>
      </c>
      <c r="AK13" s="141" t="s">
        <v>1088</v>
      </c>
      <c r="AL13" s="141" t="s">
        <v>1107</v>
      </c>
      <c r="AM13" s="141" t="s">
        <v>1091</v>
      </c>
      <c r="AN13" s="141" t="s">
        <v>1109</v>
      </c>
      <c r="AO13" s="1627" t="s">
        <v>53</v>
      </c>
    </row>
    <row r="14" spans="1:44" s="4" customFormat="1" ht="24" customHeight="1" thickTop="1" thickBot="1">
      <c r="A14" s="1606"/>
      <c r="B14" s="1635"/>
      <c r="C14" s="1636"/>
      <c r="D14" s="1636"/>
      <c r="E14" s="1637"/>
      <c r="F14" s="1637"/>
      <c r="G14" s="1636"/>
      <c r="H14" s="1637"/>
      <c r="I14" s="1636"/>
      <c r="J14" s="1637"/>
      <c r="K14" s="1638"/>
      <c r="L14" s="1653" t="s">
        <v>1120</v>
      </c>
      <c r="M14" s="1625" t="s">
        <v>1125</v>
      </c>
      <c r="N14" s="1625"/>
      <c r="O14" s="1656" t="s">
        <v>1119</v>
      </c>
      <c r="P14" s="1711"/>
      <c r="Q14" s="1712"/>
      <c r="R14" s="1712"/>
      <c r="S14" s="1713"/>
      <c r="T14" s="1658" t="s">
        <v>1095</v>
      </c>
      <c r="U14" s="1632" t="s">
        <v>1096</v>
      </c>
      <c r="V14" s="1706"/>
      <c r="W14" s="1659" t="s">
        <v>1122</v>
      </c>
      <c r="X14" s="1722" t="s">
        <v>1123</v>
      </c>
      <c r="Y14" s="1722"/>
      <c r="Z14" s="1722"/>
      <c r="AA14" s="1635"/>
      <c r="AB14" s="1663" t="s">
        <v>1124</v>
      </c>
      <c r="AC14" s="1665" t="s">
        <v>1098</v>
      </c>
      <c r="AD14" s="1666"/>
      <c r="AE14" s="1666"/>
      <c r="AF14" s="1667"/>
      <c r="AG14" s="88"/>
      <c r="AH14" s="1660" t="s">
        <v>1103</v>
      </c>
      <c r="AI14" s="1724" t="s">
        <v>1104</v>
      </c>
      <c r="AJ14" s="1639" t="s">
        <v>1077</v>
      </c>
      <c r="AK14" s="1639" t="s">
        <v>1089</v>
      </c>
      <c r="AL14" s="1639" t="s">
        <v>1079</v>
      </c>
      <c r="AM14" s="1639" t="s">
        <v>1108</v>
      </c>
      <c r="AN14" s="1639" t="s">
        <v>1116</v>
      </c>
      <c r="AO14" s="1638"/>
    </row>
    <row r="15" spans="1:44" s="4" customFormat="1" ht="17.25" customHeight="1" thickTop="1">
      <c r="A15" s="1606"/>
      <c r="B15" s="1609" t="s">
        <v>1084</v>
      </c>
      <c r="C15" s="1609"/>
      <c r="D15" s="1610"/>
      <c r="E15" s="1611" t="s">
        <v>1085</v>
      </c>
      <c r="F15" s="1612"/>
      <c r="G15" s="1615" t="s">
        <v>1110</v>
      </c>
      <c r="H15" s="1616" t="s">
        <v>1074</v>
      </c>
      <c r="I15" s="1615" t="s">
        <v>1118</v>
      </c>
      <c r="J15" s="1619" t="s">
        <v>1111</v>
      </c>
      <c r="K15" s="1620"/>
      <c r="L15" s="1654"/>
      <c r="M15" s="1628" t="s">
        <v>1121</v>
      </c>
      <c r="N15" s="1631" t="s">
        <v>1078</v>
      </c>
      <c r="O15" s="1656"/>
      <c r="P15" s="1670" t="s">
        <v>1080</v>
      </c>
      <c r="Q15" s="1623" t="s">
        <v>1092</v>
      </c>
      <c r="R15" s="1624"/>
      <c r="S15" s="1671" t="s">
        <v>1083</v>
      </c>
      <c r="T15" s="1658"/>
      <c r="U15" s="1632"/>
      <c r="V15" s="1706"/>
      <c r="W15" s="1721"/>
      <c r="X15" s="1609" t="s">
        <v>1112</v>
      </c>
      <c r="Y15" s="1609" t="s">
        <v>1113</v>
      </c>
      <c r="Z15" s="1609" t="s">
        <v>1114</v>
      </c>
      <c r="AA15" s="1610" t="s">
        <v>1115</v>
      </c>
      <c r="AB15" s="1664"/>
      <c r="AC15" s="1641" t="s">
        <v>1099</v>
      </c>
      <c r="AD15" s="1642"/>
      <c r="AE15" s="1645" t="s">
        <v>1100</v>
      </c>
      <c r="AF15" s="1646"/>
      <c r="AG15" s="88"/>
      <c r="AH15" s="1661"/>
      <c r="AI15" s="1725"/>
      <c r="AJ15" s="1639"/>
      <c r="AK15" s="1639"/>
      <c r="AL15" s="1639"/>
      <c r="AM15" s="1639"/>
      <c r="AN15" s="1639"/>
      <c r="AO15" s="1638"/>
    </row>
    <row r="16" spans="1:44" s="4" customFormat="1" ht="17.25" customHeight="1">
      <c r="A16" s="1606"/>
      <c r="B16" s="1609"/>
      <c r="C16" s="1609"/>
      <c r="D16" s="1610"/>
      <c r="E16" s="1613"/>
      <c r="F16" s="1614"/>
      <c r="G16" s="1615"/>
      <c r="H16" s="1617"/>
      <c r="I16" s="1615"/>
      <c r="J16" s="1621"/>
      <c r="K16" s="1622"/>
      <c r="L16" s="1654"/>
      <c r="M16" s="1629"/>
      <c r="N16" s="1632"/>
      <c r="O16" s="1656"/>
      <c r="P16" s="1670"/>
      <c r="Q16" s="1714" t="s">
        <v>1081</v>
      </c>
      <c r="R16" s="1668" t="s">
        <v>1082</v>
      </c>
      <c r="S16" s="1671"/>
      <c r="T16" s="1658"/>
      <c r="U16" s="1632"/>
      <c r="V16" s="1706"/>
      <c r="W16" s="1721"/>
      <c r="X16" s="1609"/>
      <c r="Y16" s="1609"/>
      <c r="Z16" s="1609"/>
      <c r="AA16" s="1610"/>
      <c r="AB16" s="1664"/>
      <c r="AC16" s="1643"/>
      <c r="AD16" s="1644"/>
      <c r="AE16" s="1647"/>
      <c r="AF16" s="1648"/>
      <c r="AG16" s="88"/>
      <c r="AH16" s="1661"/>
      <c r="AI16" s="1725"/>
      <c r="AJ16" s="1639"/>
      <c r="AK16" s="1639"/>
      <c r="AL16" s="1639"/>
      <c r="AM16" s="1639"/>
      <c r="AN16" s="1639"/>
      <c r="AO16" s="1638"/>
    </row>
    <row r="17" spans="1:42" s="4" customFormat="1" ht="24" customHeight="1">
      <c r="A17" s="1606"/>
      <c r="B17" s="86" t="s">
        <v>8</v>
      </c>
      <c r="C17" s="86" t="s">
        <v>1072</v>
      </c>
      <c r="D17" s="91" t="s">
        <v>1073</v>
      </c>
      <c r="E17" s="92" t="s">
        <v>8</v>
      </c>
      <c r="F17" s="93" t="s">
        <v>1072</v>
      </c>
      <c r="G17" s="1615"/>
      <c r="H17" s="1618"/>
      <c r="I17" s="1615"/>
      <c r="J17" s="94" t="s">
        <v>1075</v>
      </c>
      <c r="K17" s="95" t="s">
        <v>1076</v>
      </c>
      <c r="L17" s="1655"/>
      <c r="M17" s="1630"/>
      <c r="N17" s="1633"/>
      <c r="O17" s="1657"/>
      <c r="P17" s="1670"/>
      <c r="Q17" s="1715"/>
      <c r="R17" s="1669"/>
      <c r="S17" s="1671"/>
      <c r="T17" s="1659"/>
      <c r="U17" s="1633"/>
      <c r="V17" s="1707"/>
      <c r="W17" s="1721"/>
      <c r="X17" s="1609"/>
      <c r="Y17" s="1609"/>
      <c r="Z17" s="1609"/>
      <c r="AA17" s="1610"/>
      <c r="AB17" s="1664"/>
      <c r="AC17" s="109" t="s">
        <v>1101</v>
      </c>
      <c r="AD17" s="110" t="s">
        <v>1102</v>
      </c>
      <c r="AE17" s="110" t="s">
        <v>1101</v>
      </c>
      <c r="AF17" s="111" t="s">
        <v>1102</v>
      </c>
      <c r="AG17" s="88"/>
      <c r="AH17" s="1662"/>
      <c r="AI17" s="1726"/>
      <c r="AJ17" s="1640"/>
      <c r="AK17" s="1640"/>
      <c r="AL17" s="1640"/>
      <c r="AM17" s="1640"/>
      <c r="AN17" s="1640"/>
      <c r="AO17" s="1723"/>
      <c r="AP17" s="85"/>
    </row>
    <row r="18" spans="1:42" ht="24" customHeight="1">
      <c r="A18" s="86" t="s">
        <v>51</v>
      </c>
      <c r="B18" s="439">
        <f>SUM('1ﾍﾟｰｼﾞ'!C22:E22)</f>
        <v>0</v>
      </c>
      <c r="C18" s="439">
        <f>SUM('1ﾍﾟｰｼﾞ'!F22:G22)</f>
        <v>0</v>
      </c>
      <c r="D18" s="440">
        <f>SUM('1ﾍﾟｰｼﾞ'!H22:I22)</f>
        <v>0</v>
      </c>
      <c r="E18" s="441"/>
      <c r="F18" s="442"/>
      <c r="G18" s="443">
        <f>'1ﾍﾟｰｼﾞ'!K22</f>
        <v>0</v>
      </c>
      <c r="H18" s="444"/>
      <c r="I18" s="443">
        <f>'1ﾍﾟｰｼﾞ'!L22</f>
        <v>0</v>
      </c>
      <c r="J18" s="445"/>
      <c r="K18" s="446"/>
      <c r="L18" s="447">
        <f>'1ﾍﾟｰｼﾞ'!O22</f>
        <v>0</v>
      </c>
      <c r="M18" s="439">
        <f>'1ﾍﾟｰｼﾞ'!Q22</f>
        <v>0</v>
      </c>
      <c r="N18" s="439">
        <f>'1ﾍﾟｰｼﾞ'!S22</f>
        <v>0</v>
      </c>
      <c r="O18" s="440">
        <f>'1ﾍﾟｰｼﾞ'!U22</f>
        <v>0</v>
      </c>
      <c r="P18" s="448"/>
      <c r="Q18" s="449"/>
      <c r="R18" s="449"/>
      <c r="S18" s="450"/>
      <c r="T18" s="447">
        <f>'1ﾍﾟｰｼﾞ'!Y22</f>
        <v>0</v>
      </c>
      <c r="U18" s="439">
        <f>'1ﾍﾟｰｼﾞ'!AA22</f>
        <v>0</v>
      </c>
      <c r="V18" s="451">
        <f>'1ﾍﾟｰｼﾞ'!AC22</f>
        <v>0</v>
      </c>
      <c r="W18" s="447">
        <f>'1ﾍﾟｰｼﾞ'!AE22</f>
        <v>0</v>
      </c>
      <c r="X18" s="439">
        <f>'1ﾍﾟｰｼﾞ'!AG22</f>
        <v>0</v>
      </c>
      <c r="Y18" s="439">
        <f>'1ﾍﾟｰｼﾞ'!AI22</f>
        <v>0</v>
      </c>
      <c r="Z18" s="439">
        <f>'1ﾍﾟｰｼﾞ'!AK22</f>
        <v>0</v>
      </c>
      <c r="AA18" s="440">
        <f>'1ﾍﾟｰｼﾞ'!AM22</f>
        <v>0</v>
      </c>
      <c r="AB18" s="452"/>
      <c r="AC18" s="453"/>
      <c r="AD18" s="454"/>
      <c r="AE18" s="454"/>
      <c r="AF18" s="455"/>
      <c r="AG18" s="456"/>
      <c r="AH18" s="457">
        <f>SUM('1ﾍﾟｰｼﾞ'!C23:L23)</f>
        <v>0</v>
      </c>
      <c r="AI18" s="457">
        <f>'1ﾍﾟｰｼﾞ'!M23</f>
        <v>0</v>
      </c>
      <c r="AJ18" s="457">
        <f>'1ﾍﾟｰｼﾞ'!O23</f>
        <v>0</v>
      </c>
      <c r="AK18" s="457">
        <f>SUM('1ﾍﾟｰｼﾞ'!Q23:T23)</f>
        <v>0</v>
      </c>
      <c r="AL18" s="457">
        <f>'1ﾍﾟｰｼﾞ'!U23</f>
        <v>0</v>
      </c>
      <c r="AM18" s="457">
        <f>'1ﾍﾟｰｼﾞ'!W23</f>
        <v>0</v>
      </c>
      <c r="AN18" s="457">
        <f>SUM('1ﾍﾟｰｼﾞ'!Y23:AB23)</f>
        <v>0</v>
      </c>
      <c r="AO18" s="581">
        <f>SUM(AH18:AN18)</f>
        <v>0</v>
      </c>
    </row>
    <row r="19" spans="1:42" ht="24" customHeight="1">
      <c r="A19" s="86" t="s">
        <v>1071</v>
      </c>
      <c r="B19" s="439">
        <f>SUM('1ﾍﾟｰｼﾞ'!C24:E24)</f>
        <v>0</v>
      </c>
      <c r="C19" s="439">
        <f>SUM('1ﾍﾟｰｼﾞ'!F24:G24)</f>
        <v>0</v>
      </c>
      <c r="D19" s="440">
        <f>SUM('1ﾍﾟｰｼﾞ'!H24:I24)</f>
        <v>0</v>
      </c>
      <c r="E19" s="441"/>
      <c r="F19" s="442"/>
      <c r="G19" s="443">
        <f>'1ﾍﾟｰｼﾞ'!K24</f>
        <v>0</v>
      </c>
      <c r="H19" s="458"/>
      <c r="I19" s="443">
        <f>'1ﾍﾟｰｼﾞ'!L24</f>
        <v>0</v>
      </c>
      <c r="J19" s="445"/>
      <c r="K19" s="446"/>
      <c r="L19" s="447">
        <f>'1ﾍﾟｰｼﾞ'!O24</f>
        <v>0</v>
      </c>
      <c r="M19" s="439">
        <f>'1ﾍﾟｰｼﾞ'!Q24</f>
        <v>0</v>
      </c>
      <c r="N19" s="439">
        <f>'1ﾍﾟｰｼﾞ'!S24</f>
        <v>0</v>
      </c>
      <c r="O19" s="440">
        <f>'1ﾍﾟｰｼﾞ'!U24</f>
        <v>0</v>
      </c>
      <c r="P19" s="448"/>
      <c r="Q19" s="449"/>
      <c r="R19" s="449"/>
      <c r="S19" s="450"/>
      <c r="T19" s="447">
        <f>'1ﾍﾟｰｼﾞ'!Y24</f>
        <v>0</v>
      </c>
      <c r="U19" s="439">
        <f>'1ﾍﾟｰｼﾞ'!AA24</f>
        <v>0</v>
      </c>
      <c r="V19" s="451">
        <f>'1ﾍﾟｰｼﾞ'!AC24</f>
        <v>0</v>
      </c>
      <c r="W19" s="447">
        <f>'1ﾍﾟｰｼﾞ'!AE24</f>
        <v>0</v>
      </c>
      <c r="X19" s="439">
        <f>'1ﾍﾟｰｼﾞ'!AG24</f>
        <v>0</v>
      </c>
      <c r="Y19" s="439">
        <f>'1ﾍﾟｰｼﾞ'!AI24</f>
        <v>0</v>
      </c>
      <c r="Z19" s="439">
        <f>'1ﾍﾟｰｼﾞ'!AK24</f>
        <v>0</v>
      </c>
      <c r="AA19" s="440">
        <f>'1ﾍﾟｰｼﾞ'!AM24</f>
        <v>0</v>
      </c>
      <c r="AB19" s="452"/>
      <c r="AC19" s="453"/>
      <c r="AD19" s="454"/>
      <c r="AE19" s="454"/>
      <c r="AF19" s="455"/>
      <c r="AG19" s="456"/>
      <c r="AH19" s="457">
        <f>SUM('1ﾍﾟｰｼﾞ'!C25:L25)</f>
        <v>0</v>
      </c>
      <c r="AI19" s="457">
        <f>'1ﾍﾟｰｼﾞ'!M25</f>
        <v>0</v>
      </c>
      <c r="AJ19" s="457">
        <f>'1ﾍﾟｰｼﾞ'!O25</f>
        <v>0</v>
      </c>
      <c r="AK19" s="457">
        <f>SUM('1ﾍﾟｰｼﾞ'!Q25:T25)</f>
        <v>0</v>
      </c>
      <c r="AL19" s="457">
        <f>'1ﾍﾟｰｼﾞ'!U25</f>
        <v>0</v>
      </c>
      <c r="AM19" s="457">
        <f>'1ﾍﾟｰｼﾞ'!W25</f>
        <v>0</v>
      </c>
      <c r="AN19" s="457">
        <f>SUM('1ﾍﾟｰｼﾞ'!Y25:AB25)</f>
        <v>0</v>
      </c>
      <c r="AO19" s="581">
        <f>SUM(AH19:AN19)</f>
        <v>0</v>
      </c>
    </row>
    <row r="20" spans="1:42" ht="24" customHeight="1" thickBot="1">
      <c r="A20" s="89" t="s">
        <v>53</v>
      </c>
      <c r="B20" s="439">
        <f>SUM(B18:B19)</f>
        <v>0</v>
      </c>
      <c r="C20" s="439">
        <f>SUM(C18:C19)</f>
        <v>0</v>
      </c>
      <c r="D20" s="440">
        <f>SUM(D18:D19)</f>
        <v>0</v>
      </c>
      <c r="E20" s="459"/>
      <c r="F20" s="460"/>
      <c r="G20" s="461">
        <f>SUM(G18:G19)</f>
        <v>0</v>
      </c>
      <c r="H20" s="462"/>
      <c r="I20" s="443">
        <f>SUM(I18:I19)</f>
        <v>0</v>
      </c>
      <c r="J20" s="463"/>
      <c r="K20" s="464"/>
      <c r="L20" s="447">
        <f>SUM(L18:L19)</f>
        <v>0</v>
      </c>
      <c r="M20" s="439">
        <f>SUM(M18:M19)</f>
        <v>0</v>
      </c>
      <c r="N20" s="439">
        <f>SUM(N18:N19)</f>
        <v>0</v>
      </c>
      <c r="O20" s="440">
        <f>SUM(O18:O19)</f>
        <v>0</v>
      </c>
      <c r="P20" s="465"/>
      <c r="Q20" s="466"/>
      <c r="R20" s="466"/>
      <c r="S20" s="467"/>
      <c r="T20" s="447">
        <f t="shared" ref="T20:AA20" si="0">SUM(T18:T19)</f>
        <v>0</v>
      </c>
      <c r="U20" s="439">
        <f t="shared" si="0"/>
        <v>0</v>
      </c>
      <c r="V20" s="451">
        <f>SUM(V18:V19)</f>
        <v>0</v>
      </c>
      <c r="W20" s="447">
        <f t="shared" si="0"/>
        <v>0</v>
      </c>
      <c r="X20" s="439">
        <f t="shared" si="0"/>
        <v>0</v>
      </c>
      <c r="Y20" s="439">
        <f t="shared" si="0"/>
        <v>0</v>
      </c>
      <c r="Z20" s="439">
        <f t="shared" si="0"/>
        <v>0</v>
      </c>
      <c r="AA20" s="440">
        <f t="shared" si="0"/>
        <v>0</v>
      </c>
      <c r="AB20" s="468"/>
      <c r="AC20" s="469"/>
      <c r="AD20" s="470"/>
      <c r="AE20" s="470"/>
      <c r="AF20" s="471"/>
      <c r="AG20" s="456"/>
      <c r="AH20" s="439">
        <f t="shared" ref="AH20:AN20" si="1">SUM(AH18:AH19)</f>
        <v>0</v>
      </c>
      <c r="AI20" s="457">
        <f t="shared" si="1"/>
        <v>0</v>
      </c>
      <c r="AJ20" s="457">
        <f t="shared" si="1"/>
        <v>0</v>
      </c>
      <c r="AK20" s="457">
        <f t="shared" si="1"/>
        <v>0</v>
      </c>
      <c r="AL20" s="457">
        <f t="shared" si="1"/>
        <v>0</v>
      </c>
      <c r="AM20" s="457">
        <f t="shared" si="1"/>
        <v>0</v>
      </c>
      <c r="AN20" s="457">
        <f t="shared" si="1"/>
        <v>0</v>
      </c>
      <c r="AO20" s="447">
        <f>SUM(AH20:AN20)</f>
        <v>0</v>
      </c>
    </row>
    <row r="21" spans="1:42" s="108" customFormat="1" ht="24" customHeight="1" thickTop="1" thickBot="1">
      <c r="A21" s="107"/>
      <c r="B21" s="1688" t="s">
        <v>1132</v>
      </c>
      <c r="C21" s="112" t="s">
        <v>1133</v>
      </c>
      <c r="D21" s="113" t="s">
        <v>1134</v>
      </c>
      <c r="E21" s="113"/>
      <c r="F21" s="113"/>
      <c r="G21" s="113" t="s">
        <v>1135</v>
      </c>
      <c r="H21" s="113"/>
      <c r="I21" s="113" t="s">
        <v>1136</v>
      </c>
      <c r="J21" s="113"/>
      <c r="K21" s="113"/>
      <c r="L21" s="113" t="s">
        <v>1137</v>
      </c>
      <c r="M21" s="113" t="s">
        <v>1138</v>
      </c>
      <c r="N21" s="113" t="s">
        <v>1139</v>
      </c>
      <c r="O21" s="113" t="s">
        <v>1140</v>
      </c>
      <c r="P21" s="113"/>
      <c r="Q21" s="113"/>
      <c r="R21" s="113"/>
      <c r="S21" s="113"/>
      <c r="T21" s="113" t="s">
        <v>1141</v>
      </c>
      <c r="U21" s="113" t="s">
        <v>1142</v>
      </c>
      <c r="V21" s="113" t="s">
        <v>1143</v>
      </c>
      <c r="W21" s="113" t="s">
        <v>1144</v>
      </c>
      <c r="X21" s="113" t="s">
        <v>1145</v>
      </c>
      <c r="Y21" s="113" t="s">
        <v>1146</v>
      </c>
      <c r="Z21" s="113" t="s">
        <v>1147</v>
      </c>
      <c r="AA21" s="113" t="s">
        <v>1148</v>
      </c>
      <c r="AB21" s="113"/>
      <c r="AC21" s="113"/>
      <c r="AD21" s="113"/>
      <c r="AE21" s="113"/>
      <c r="AF21" s="113"/>
      <c r="AG21" s="114"/>
      <c r="AH21" s="113"/>
      <c r="AI21" s="113"/>
      <c r="AJ21" s="113"/>
      <c r="AK21" s="113"/>
      <c r="AL21" s="113"/>
      <c r="AM21" s="113"/>
      <c r="AN21" s="113"/>
      <c r="AO21" s="113" t="s">
        <v>1149</v>
      </c>
    </row>
    <row r="22" spans="1:42">
      <c r="A22" s="106"/>
      <c r="B22" s="1689"/>
      <c r="C22" s="105"/>
      <c r="D22" s="101" t="s">
        <v>1128</v>
      </c>
      <c r="E22" s="1650">
        <f>'1ﾍﾟｰｼﾞ'!J22</f>
        <v>0</v>
      </c>
      <c r="F22" s="1651"/>
      <c r="G22" s="1651"/>
      <c r="H22" s="1652"/>
      <c r="J22" s="1700">
        <f>'1ﾍﾟｰｼﾞ'!M22</f>
        <v>0</v>
      </c>
      <c r="K22" s="1701"/>
      <c r="P22" s="1702">
        <f>'1ﾍﾟｰｼﾞ'!W22</f>
        <v>0</v>
      </c>
      <c r="Q22" s="1703"/>
      <c r="R22" s="1703"/>
      <c r="S22" s="1704"/>
    </row>
    <row r="23" spans="1:42">
      <c r="A23" s="105"/>
      <c r="B23" s="105"/>
      <c r="C23" s="100"/>
      <c r="D23" s="101" t="s">
        <v>1071</v>
      </c>
      <c r="E23" s="1672">
        <f>'1ﾍﾟｰｼﾞ'!J24</f>
        <v>0</v>
      </c>
      <c r="F23" s="1673"/>
      <c r="G23" s="1673"/>
      <c r="H23" s="1674"/>
      <c r="J23" s="1678">
        <f>'1ﾍﾟｰｼﾞ'!M24</f>
        <v>0</v>
      </c>
      <c r="K23" s="1679"/>
      <c r="P23" s="1682">
        <f>'1ﾍﾟｰｼﾞ'!W24</f>
        <v>0</v>
      </c>
      <c r="Q23" s="1683"/>
      <c r="R23" s="1683"/>
      <c r="S23" s="1684"/>
    </row>
    <row r="24" spans="1:42" ht="14.25" thickBot="1">
      <c r="A24" s="105"/>
      <c r="B24" s="105"/>
      <c r="C24" s="102"/>
      <c r="D24" s="101" t="s">
        <v>53</v>
      </c>
      <c r="E24" s="1675">
        <f>SUM(E22:H23)</f>
        <v>0</v>
      </c>
      <c r="F24" s="1676"/>
      <c r="G24" s="1676"/>
      <c r="H24" s="1677"/>
      <c r="J24" s="1680">
        <f>SUM(J22:K23)</f>
        <v>0</v>
      </c>
      <c r="K24" s="1681"/>
      <c r="P24" s="1685">
        <f>SUM(P22:S23)</f>
        <v>0</v>
      </c>
      <c r="Q24" s="1686"/>
      <c r="R24" s="1686"/>
      <c r="S24" s="1687"/>
    </row>
    <row r="25" spans="1:42">
      <c r="E25" s="1649" t="s">
        <v>1129</v>
      </c>
      <c r="F25" s="1649"/>
      <c r="G25" s="1649"/>
      <c r="H25" s="1649"/>
      <c r="J25" s="1649" t="s">
        <v>1130</v>
      </c>
      <c r="K25" s="1649"/>
      <c r="P25" s="1649" t="s">
        <v>1131</v>
      </c>
      <c r="Q25" s="1649"/>
      <c r="R25" s="1649"/>
      <c r="S25" s="1649"/>
    </row>
    <row r="26" spans="1:42">
      <c r="E26" s="120"/>
      <c r="F26" s="120"/>
      <c r="G26" s="120"/>
      <c r="H26" s="120"/>
      <c r="J26" s="120"/>
      <c r="K26" s="120"/>
      <c r="P26" s="120"/>
      <c r="Q26" s="120"/>
      <c r="R26" s="120"/>
      <c r="S26" s="120"/>
    </row>
    <row r="27" spans="1:42" ht="14.25" thickBot="1">
      <c r="E27" s="120"/>
      <c r="F27" s="120"/>
      <c r="G27" s="120"/>
      <c r="H27" s="120"/>
      <c r="J27" s="120"/>
      <c r="K27" s="120"/>
      <c r="P27" s="120"/>
      <c r="Q27" s="120"/>
      <c r="R27" s="120"/>
      <c r="S27" s="120"/>
    </row>
    <row r="28" spans="1:42" ht="15" thickTop="1" thickBot="1">
      <c r="C28" s="98"/>
      <c r="D28" t="s">
        <v>2285</v>
      </c>
    </row>
    <row r="29" spans="1:42" ht="15" thickTop="1" thickBot="1">
      <c r="E29" s="103"/>
      <c r="F29" s="103"/>
      <c r="G29" s="103"/>
      <c r="H29" s="103"/>
    </row>
    <row r="30" spans="1:42" ht="14.25" thickBot="1">
      <c r="C30" s="118"/>
      <c r="D30" t="s">
        <v>2286</v>
      </c>
      <c r="E30" s="99"/>
      <c r="F30" s="104"/>
      <c r="G30" s="104"/>
      <c r="H30" s="104"/>
      <c r="I30" s="90"/>
    </row>
  </sheetData>
  <sheetProtection algorithmName="SHA-512" hashValue="RDz1Pw6BAwqegiTuvhq3nPx/2ES5H5jD3zG14PoyhG0o4gXjSksRqNzI8SDOqSqiYiqw4DaDpcjXhIMY38fT8w==" saltValue="rJZYKma9Xr29G3Z31Q1lXw==" spinCount="100000" sheet="1" selectLockedCells="1"/>
  <mergeCells count="63">
    <mergeCell ref="I2:J3"/>
    <mergeCell ref="K2:N3"/>
    <mergeCell ref="O2:U3"/>
    <mergeCell ref="J25:K25"/>
    <mergeCell ref="P25:S25"/>
    <mergeCell ref="B21:B22"/>
    <mergeCell ref="A7:AO11"/>
    <mergeCell ref="A1:E3"/>
    <mergeCell ref="J22:K22"/>
    <mergeCell ref="P22:S22"/>
    <mergeCell ref="V13:V17"/>
    <mergeCell ref="P13:S14"/>
    <mergeCell ref="Q16:Q17"/>
    <mergeCell ref="AH12:AO12"/>
    <mergeCell ref="AH13:AI13"/>
    <mergeCell ref="W13:AF13"/>
    <mergeCell ref="W14:W17"/>
    <mergeCell ref="X14:AA14"/>
    <mergeCell ref="X15:X17"/>
    <mergeCell ref="AO13:AO17"/>
    <mergeCell ref="AI14:AI17"/>
    <mergeCell ref="E23:H23"/>
    <mergeCell ref="E24:H24"/>
    <mergeCell ref="J23:K23"/>
    <mergeCell ref="J24:K24"/>
    <mergeCell ref="P23:S23"/>
    <mergeCell ref="P24:S24"/>
    <mergeCell ref="E25:H25"/>
    <mergeCell ref="E22:H22"/>
    <mergeCell ref="AN14:AN17"/>
    <mergeCell ref="L14:L17"/>
    <mergeCell ref="O14:O17"/>
    <mergeCell ref="T14:T17"/>
    <mergeCell ref="U14:U17"/>
    <mergeCell ref="AH14:AH17"/>
    <mergeCell ref="Y15:Y17"/>
    <mergeCell ref="Z15:Z17"/>
    <mergeCell ref="AA15:AA17"/>
    <mergeCell ref="AB14:AB17"/>
    <mergeCell ref="AC14:AF14"/>
    <mergeCell ref="R16:R17"/>
    <mergeCell ref="P15:P17"/>
    <mergeCell ref="S15:S17"/>
    <mergeCell ref="AJ14:AJ17"/>
    <mergeCell ref="AK14:AK17"/>
    <mergeCell ref="AL14:AL17"/>
    <mergeCell ref="AM14:AM17"/>
    <mergeCell ref="AC15:AD16"/>
    <mergeCell ref="AE15:AF16"/>
    <mergeCell ref="A12:A17"/>
    <mergeCell ref="B12:AF12"/>
    <mergeCell ref="B15:D16"/>
    <mergeCell ref="E15:F16"/>
    <mergeCell ref="G15:G17"/>
    <mergeCell ref="H15:H17"/>
    <mergeCell ref="I15:I17"/>
    <mergeCell ref="J15:K16"/>
    <mergeCell ref="Q15:R15"/>
    <mergeCell ref="M14:N14"/>
    <mergeCell ref="M13:N13"/>
    <mergeCell ref="M15:M17"/>
    <mergeCell ref="N15:N17"/>
    <mergeCell ref="B13:K14"/>
  </mergeCells>
  <phoneticPr fontId="1"/>
  <pageMargins left="0.7" right="0.7" top="0.75" bottom="0.75" header="0.3" footer="0.3"/>
  <pageSetup paperSize="9" scale="6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CCFF"/>
    <pageSetUpPr fitToPage="1"/>
  </sheetPr>
  <dimension ref="A1:J55"/>
  <sheetViews>
    <sheetView showGridLines="0" showRowColHeaders="0" zoomScaleNormal="100" workbookViewId="0">
      <pane ySplit="6" topLeftCell="A7" activePane="bottomLeft" state="frozen"/>
      <selection activeCell="AF9" sqref="AF9:AQ10"/>
      <selection pane="bottomLeft" activeCell="J13" sqref="J13:J20"/>
    </sheetView>
  </sheetViews>
  <sheetFormatPr defaultRowHeight="13.5"/>
  <cols>
    <col min="1" max="1" width="7.25" customWidth="1"/>
    <col min="2" max="2" width="1.875" customWidth="1"/>
    <col min="3" max="4" width="17.75" customWidth="1"/>
    <col min="5" max="5" width="18.375" customWidth="1"/>
    <col min="6" max="7" width="17.75" customWidth="1"/>
    <col min="8" max="8" width="1.875" customWidth="1"/>
    <col min="9" max="9" width="4.25" customWidth="1"/>
  </cols>
  <sheetData>
    <row r="1" spans="1:10">
      <c r="H1" s="134" t="s">
        <v>2198</v>
      </c>
    </row>
    <row r="2" spans="1:10" ht="17.25">
      <c r="A2" s="473"/>
      <c r="B2" s="473"/>
      <c r="H2" s="477" t="str">
        <f>'1ﾍﾟｰｼﾞ'!AR2</f>
        <v>Ver.20260406</v>
      </c>
    </row>
    <row r="4" spans="1:10" ht="14.25">
      <c r="A4" s="472" t="s">
        <v>2231</v>
      </c>
    </row>
    <row r="5" spans="1:10" ht="14.25">
      <c r="C5" s="472"/>
    </row>
    <row r="6" spans="1:10" ht="14.25" customHeight="1">
      <c r="A6" s="496" t="s">
        <v>2261</v>
      </c>
      <c r="B6" s="1731" t="s">
        <v>2260</v>
      </c>
      <c r="C6" s="1732"/>
      <c r="D6" s="1732"/>
      <c r="E6" s="1732"/>
      <c r="F6" s="1732"/>
      <c r="G6" s="1732"/>
      <c r="H6" s="1733"/>
    </row>
    <row r="7" spans="1:10">
      <c r="A7" s="1734" t="s">
        <v>2262</v>
      </c>
      <c r="B7" s="485"/>
      <c r="C7" s="486"/>
      <c r="D7" s="486"/>
      <c r="E7" s="486"/>
      <c r="F7" s="486"/>
      <c r="G7" s="486"/>
      <c r="H7" s="487"/>
      <c r="J7" s="1734" t="s">
        <v>2263</v>
      </c>
    </row>
    <row r="8" spans="1:10" ht="14.25">
      <c r="A8" s="1734"/>
      <c r="B8" s="488"/>
      <c r="C8" s="499" t="s">
        <v>2524</v>
      </c>
      <c r="D8" s="117"/>
      <c r="E8" s="117"/>
      <c r="F8" s="117"/>
      <c r="G8" s="117"/>
      <c r="H8" s="489"/>
      <c r="J8" s="1734"/>
    </row>
    <row r="9" spans="1:10">
      <c r="A9" s="1734"/>
      <c r="B9" s="492"/>
      <c r="C9" s="494"/>
      <c r="D9" s="494"/>
      <c r="E9" s="494"/>
      <c r="F9" s="494"/>
      <c r="G9" s="494"/>
      <c r="H9" s="495"/>
      <c r="J9" s="1734"/>
    </row>
    <row r="10" spans="1:10">
      <c r="A10" s="1734" t="s">
        <v>2262</v>
      </c>
      <c r="B10" s="485"/>
      <c r="C10" s="486"/>
      <c r="D10" s="486"/>
      <c r="E10" s="486"/>
      <c r="F10" s="486"/>
      <c r="G10" s="486"/>
      <c r="H10" s="487"/>
      <c r="J10" s="1734" t="s">
        <v>2263</v>
      </c>
    </row>
    <row r="11" spans="1:10" ht="14.25">
      <c r="A11" s="1734"/>
      <c r="B11" s="488"/>
      <c r="C11" s="499" t="s">
        <v>2264</v>
      </c>
      <c r="D11" s="117"/>
      <c r="E11" s="117"/>
      <c r="F11" s="117"/>
      <c r="G11" s="117"/>
      <c r="H11" s="489"/>
      <c r="J11" s="1734"/>
    </row>
    <row r="12" spans="1:10">
      <c r="A12" s="1734"/>
      <c r="B12" s="492"/>
      <c r="C12" s="494"/>
      <c r="D12" s="494"/>
      <c r="E12" s="494"/>
      <c r="F12" s="494"/>
      <c r="G12" s="494"/>
      <c r="H12" s="495"/>
      <c r="J12" s="1734"/>
    </row>
    <row r="13" spans="1:10" ht="13.5" customHeight="1">
      <c r="A13" s="1734" t="s">
        <v>2262</v>
      </c>
      <c r="B13" s="485"/>
      <c r="C13" s="486"/>
      <c r="D13" s="486"/>
      <c r="E13" s="486"/>
      <c r="F13" s="486"/>
      <c r="G13" s="486"/>
      <c r="H13" s="487"/>
      <c r="J13" s="1734" t="s">
        <v>2263</v>
      </c>
    </row>
    <row r="14" spans="1:10" s="4" customFormat="1" ht="14.25" customHeight="1">
      <c r="A14" s="1734"/>
      <c r="B14" s="488"/>
      <c r="C14" s="498" t="s">
        <v>2265</v>
      </c>
      <c r="D14" s="117"/>
      <c r="E14" s="117"/>
      <c r="F14" s="117"/>
      <c r="G14" s="117"/>
      <c r="H14" s="489"/>
      <c r="J14" s="1734"/>
    </row>
    <row r="15" spans="1:10" ht="18.75" customHeight="1">
      <c r="A15" s="1734"/>
      <c r="B15" s="490"/>
      <c r="C15" s="474" t="s">
        <v>0</v>
      </c>
      <c r="D15" s="474" t="s">
        <v>2197</v>
      </c>
      <c r="E15" s="474" t="s">
        <v>2</v>
      </c>
      <c r="F15" s="474" t="s">
        <v>2232</v>
      </c>
      <c r="G15" s="474" t="s">
        <v>2233</v>
      </c>
      <c r="H15" s="491"/>
      <c r="J15" s="1734"/>
    </row>
    <row r="16" spans="1:10" ht="18.75" customHeight="1">
      <c r="A16" s="1734"/>
      <c r="B16" s="488"/>
      <c r="C16" s="478">
        <f>'1ﾍﾟｰｼﾞ'!L9</f>
        <v>0</v>
      </c>
      <c r="D16" s="478" t="e">
        <f>'1ﾍﾟｰｼﾞ'!P9</f>
        <v>#N/A</v>
      </c>
      <c r="E16" s="478" t="str">
        <f>'1ﾍﾟｰｼﾞ'!Y9&amp;'1ﾍﾟｰｼﾞ'!Z9&amp;'1ﾍﾟｰｼﾞ'!AB9&amp;'1ﾍﾟｰｼﾞ'!Y10&amp;"-"&amp;'1ﾍﾟｰｼﾞ'!AC10</f>
        <v>()-</v>
      </c>
      <c r="F16" s="478">
        <f>'1ﾍﾟｰｼﾞ'!AF9</f>
        <v>0</v>
      </c>
      <c r="G16" s="478">
        <f>'1ﾍﾟｰｼﾞ'!AF13</f>
        <v>0</v>
      </c>
      <c r="H16" s="489"/>
      <c r="J16" s="1734"/>
    </row>
    <row r="17" spans="1:10" ht="13.5" customHeight="1">
      <c r="A17" s="1734"/>
      <c r="B17" s="488"/>
      <c r="C17" s="497" t="s">
        <v>2236</v>
      </c>
      <c r="D17" s="117"/>
      <c r="E17" s="117"/>
      <c r="F17" s="117"/>
      <c r="G17" s="117"/>
      <c r="H17" s="489"/>
      <c r="J17" s="1734"/>
    </row>
    <row r="18" spans="1:10" ht="13.5" customHeight="1">
      <c r="A18" s="1734"/>
      <c r="B18" s="488"/>
      <c r="C18" s="497" t="s">
        <v>2237</v>
      </c>
      <c r="D18" s="117"/>
      <c r="E18" s="117"/>
      <c r="F18" s="117"/>
      <c r="G18" s="117"/>
      <c r="H18" s="489"/>
      <c r="J18" s="1734"/>
    </row>
    <row r="19" spans="1:10" ht="13.5" customHeight="1">
      <c r="A19" s="1734"/>
      <c r="B19" s="488"/>
      <c r="C19" s="497" t="s">
        <v>2238</v>
      </c>
      <c r="D19" s="117"/>
      <c r="E19" s="117"/>
      <c r="F19" s="117"/>
      <c r="G19" s="117"/>
      <c r="H19" s="489"/>
      <c r="J19" s="1734"/>
    </row>
    <row r="20" spans="1:10" ht="13.5" customHeight="1">
      <c r="A20" s="1734"/>
      <c r="B20" s="492"/>
      <c r="C20" s="493"/>
      <c r="D20" s="494"/>
      <c r="E20" s="494"/>
      <c r="F20" s="494"/>
      <c r="G20" s="494"/>
      <c r="H20" s="495"/>
      <c r="J20" s="1734"/>
    </row>
    <row r="21" spans="1:10">
      <c r="A21" s="1734" t="s">
        <v>2262</v>
      </c>
      <c r="B21" s="485"/>
      <c r="C21" s="486"/>
      <c r="D21" s="486"/>
      <c r="E21" s="486"/>
      <c r="F21" s="486"/>
      <c r="G21" s="486"/>
      <c r="H21" s="487"/>
      <c r="J21" s="1734" t="s">
        <v>2263</v>
      </c>
    </row>
    <row r="22" spans="1:10" ht="14.25">
      <c r="A22" s="1734"/>
      <c r="B22" s="488"/>
      <c r="C22" s="499" t="s">
        <v>2266</v>
      </c>
      <c r="D22" s="117"/>
      <c r="E22" s="117"/>
      <c r="F22" s="117"/>
      <c r="G22" s="117"/>
      <c r="H22" s="489"/>
      <c r="J22" s="1734"/>
    </row>
    <row r="23" spans="1:10">
      <c r="A23" s="1734"/>
      <c r="B23" s="488"/>
      <c r="C23" s="1735" t="s">
        <v>2235</v>
      </c>
      <c r="D23" s="1736"/>
      <c r="E23" s="1740" t="s">
        <v>53</v>
      </c>
      <c r="F23" s="475"/>
      <c r="G23" s="476"/>
      <c r="H23" s="489"/>
      <c r="J23" s="1734"/>
    </row>
    <row r="24" spans="1:10">
      <c r="A24" s="1734"/>
      <c r="B24" s="488"/>
      <c r="C24" s="1737"/>
      <c r="D24" s="1738"/>
      <c r="E24" s="1739"/>
      <c r="F24" s="1739" t="s">
        <v>2234</v>
      </c>
      <c r="G24" s="1739"/>
      <c r="H24" s="489"/>
      <c r="J24" s="1734"/>
    </row>
    <row r="25" spans="1:10">
      <c r="A25" s="1734"/>
      <c r="B25" s="488"/>
      <c r="C25" s="474" t="s">
        <v>51</v>
      </c>
      <c r="D25" s="474" t="s">
        <v>52</v>
      </c>
      <c r="E25" s="1739"/>
      <c r="F25" s="474" t="s">
        <v>51</v>
      </c>
      <c r="G25" s="474" t="s">
        <v>52</v>
      </c>
      <c r="H25" s="489"/>
      <c r="J25" s="1734"/>
    </row>
    <row r="26" spans="1:10" ht="18.75" customHeight="1">
      <c r="A26" s="1734"/>
      <c r="B26" s="488"/>
      <c r="C26" s="479">
        <f>'1ﾍﾟｰｼﾞ'!AC22</f>
        <v>0</v>
      </c>
      <c r="D26" s="479">
        <f>'1ﾍﾟｰｼﾞ'!AC24</f>
        <v>0</v>
      </c>
      <c r="E26" s="479">
        <f>SUM(C26:D26)</f>
        <v>0</v>
      </c>
      <c r="F26" s="480">
        <f>'1ﾍﾟｰｼﾞ'!AC23</f>
        <v>0</v>
      </c>
      <c r="G26" s="480">
        <f>'1ﾍﾟｰｼﾞ'!AC25</f>
        <v>0</v>
      </c>
      <c r="H26" s="489"/>
      <c r="J26" s="1734"/>
    </row>
    <row r="27" spans="1:10">
      <c r="A27" s="1734"/>
      <c r="B27" s="492"/>
      <c r="C27" s="494"/>
      <c r="D27" s="494"/>
      <c r="E27" s="494"/>
      <c r="F27" s="494"/>
      <c r="G27" s="494"/>
      <c r="H27" s="495"/>
      <c r="J27" s="1734"/>
    </row>
    <row r="28" spans="1:10">
      <c r="A28" s="1734" t="s">
        <v>2262</v>
      </c>
      <c r="B28" s="485"/>
      <c r="C28" s="486"/>
      <c r="D28" s="486"/>
      <c r="E28" s="486"/>
      <c r="F28" s="486"/>
      <c r="G28" s="486"/>
      <c r="H28" s="487"/>
      <c r="J28" s="1734" t="s">
        <v>2263</v>
      </c>
    </row>
    <row r="29" spans="1:10" ht="14.25">
      <c r="A29" s="1734"/>
      <c r="B29" s="488"/>
      <c r="C29" s="499" t="s">
        <v>2398</v>
      </c>
      <c r="D29" s="117"/>
      <c r="E29" s="117"/>
      <c r="F29" s="117"/>
      <c r="G29" s="117"/>
      <c r="H29" s="489"/>
      <c r="J29" s="1734"/>
    </row>
    <row r="30" spans="1:10">
      <c r="A30" s="1734"/>
      <c r="B30" s="488"/>
      <c r="C30" s="497" t="s">
        <v>2259</v>
      </c>
      <c r="D30" s="117"/>
      <c r="E30" s="117"/>
      <c r="F30" s="117"/>
      <c r="G30" s="117"/>
      <c r="H30" s="489"/>
      <c r="J30" s="1734"/>
    </row>
    <row r="31" spans="1:10">
      <c r="A31" s="1734"/>
      <c r="B31" s="488"/>
      <c r="C31" s="497" t="s">
        <v>2287</v>
      </c>
      <c r="D31" s="117"/>
      <c r="E31" s="117"/>
      <c r="F31" s="117"/>
      <c r="G31" s="117"/>
      <c r="H31" s="489"/>
      <c r="J31" s="1734"/>
    </row>
    <row r="32" spans="1:10">
      <c r="A32" s="1734"/>
      <c r="B32" s="492"/>
      <c r="C32" s="494"/>
      <c r="D32" s="494"/>
      <c r="E32" s="494"/>
      <c r="F32" s="494"/>
      <c r="G32" s="494"/>
      <c r="H32" s="495"/>
      <c r="J32" s="1734"/>
    </row>
    <row r="33" spans="1:10">
      <c r="A33" s="1734" t="s">
        <v>2262</v>
      </c>
      <c r="B33" s="485"/>
      <c r="C33" s="486"/>
      <c r="D33" s="486"/>
      <c r="E33" s="486"/>
      <c r="F33" s="486"/>
      <c r="G33" s="486"/>
      <c r="H33" s="487"/>
      <c r="J33" s="1734" t="s">
        <v>2263</v>
      </c>
    </row>
    <row r="34" spans="1:10" s="4" customFormat="1" ht="14.25">
      <c r="A34" s="1734"/>
      <c r="B34" s="488"/>
      <c r="C34" s="499" t="s">
        <v>2267</v>
      </c>
      <c r="D34" s="117"/>
      <c r="E34" s="117"/>
      <c r="F34" s="117"/>
      <c r="G34" s="117"/>
      <c r="H34" s="489"/>
      <c r="J34" s="1734"/>
    </row>
    <row r="35" spans="1:10" ht="18.75" customHeight="1">
      <c r="A35" s="1734"/>
      <c r="B35" s="490"/>
      <c r="C35" s="481" t="s">
        <v>2239</v>
      </c>
      <c r="D35" s="481" t="s">
        <v>2240</v>
      </c>
      <c r="E35" s="481" t="s">
        <v>2241</v>
      </c>
      <c r="F35" s="481" t="s">
        <v>2242</v>
      </c>
      <c r="G35" s="167"/>
      <c r="H35" s="491"/>
      <c r="J35" s="1734"/>
    </row>
    <row r="36" spans="1:10" s="4" customFormat="1" ht="18.75" customHeight="1">
      <c r="A36" s="1734"/>
      <c r="B36" s="488"/>
      <c r="C36" s="482">
        <f>'1ﾍﾟｰｼﾞ'!C28</f>
        <v>0</v>
      </c>
      <c r="D36" s="482">
        <f>'1ﾍﾟｰｼﾞ'!F28</f>
        <v>0</v>
      </c>
      <c r="E36" s="482">
        <f>'1ﾍﾟｰｼﾞ'!H28</f>
        <v>0</v>
      </c>
      <c r="F36" s="482">
        <f>'1ﾍﾟｰｼﾞ'!J26</f>
        <v>0</v>
      </c>
      <c r="G36" s="117"/>
      <c r="H36" s="489"/>
      <c r="J36" s="1734"/>
    </row>
    <row r="37" spans="1:10" ht="18.75" customHeight="1">
      <c r="A37" s="1734"/>
      <c r="B37" s="490"/>
      <c r="C37" s="481" t="s">
        <v>2243</v>
      </c>
      <c r="D37" s="481" t="s">
        <v>15</v>
      </c>
      <c r="E37" s="481" t="s">
        <v>2244</v>
      </c>
      <c r="F37" s="1741" t="s">
        <v>2250</v>
      </c>
      <c r="G37" s="481" t="s">
        <v>2251</v>
      </c>
      <c r="H37" s="491"/>
      <c r="J37" s="1734"/>
    </row>
    <row r="38" spans="1:10" ht="18.75" customHeight="1">
      <c r="A38" s="1734"/>
      <c r="B38" s="488"/>
      <c r="C38" s="482">
        <f>'1ﾍﾟｰｼﾞ'!K26</f>
        <v>0</v>
      </c>
      <c r="D38" s="482">
        <f>'1ﾍﾟｰｼﾞ'!L26</f>
        <v>0</v>
      </c>
      <c r="E38" s="482">
        <f>'1ﾍﾟｰｼﾞ'!M26</f>
        <v>0</v>
      </c>
      <c r="F38" s="1742"/>
      <c r="G38" s="482">
        <f>'1ﾍﾟｰｼﾞ'!AE26</f>
        <v>0</v>
      </c>
      <c r="H38" s="489"/>
      <c r="J38" s="1734"/>
    </row>
    <row r="39" spans="1:10" s="4" customFormat="1">
      <c r="A39" s="1734"/>
      <c r="B39" s="488"/>
      <c r="C39" s="117"/>
      <c r="D39" s="117"/>
      <c r="E39" s="117"/>
      <c r="F39" s="117"/>
      <c r="G39" s="117"/>
      <c r="H39" s="489"/>
      <c r="J39" s="1734"/>
    </row>
    <row r="40" spans="1:10" ht="18.75" customHeight="1">
      <c r="A40" s="1734"/>
      <c r="B40" s="490"/>
      <c r="C40" s="481" t="s">
        <v>2245</v>
      </c>
      <c r="D40" s="481" t="s">
        <v>2246</v>
      </c>
      <c r="E40" s="481" t="s">
        <v>1078</v>
      </c>
      <c r="F40" s="481" t="s">
        <v>2247</v>
      </c>
      <c r="G40" s="481" t="s">
        <v>2248</v>
      </c>
      <c r="H40" s="491"/>
      <c r="J40" s="1734"/>
    </row>
    <row r="41" spans="1:10" ht="18.75" customHeight="1">
      <c r="A41" s="1734"/>
      <c r="B41" s="488"/>
      <c r="C41" s="482">
        <f>'1ﾍﾟｰｼﾞ'!O26</f>
        <v>0</v>
      </c>
      <c r="D41" s="482">
        <f>'1ﾍﾟｰｼﾞ'!Q26</f>
        <v>0</v>
      </c>
      <c r="E41" s="482">
        <f>'1ﾍﾟｰｼﾞ'!S26</f>
        <v>0</v>
      </c>
      <c r="F41" s="482">
        <f>'1ﾍﾟｰｼﾞ'!U26</f>
        <v>0</v>
      </c>
      <c r="G41" s="482">
        <f>'1ﾍﾟｰｼﾞ'!W26</f>
        <v>0</v>
      </c>
      <c r="H41" s="489"/>
      <c r="J41" s="1734"/>
    </row>
    <row r="42" spans="1:10" ht="18.75" customHeight="1">
      <c r="A42" s="1734"/>
      <c r="B42" s="488"/>
      <c r="C42" s="481" t="s">
        <v>2249</v>
      </c>
      <c r="D42" s="117"/>
      <c r="E42" s="117"/>
      <c r="F42" s="117"/>
      <c r="G42" s="117"/>
      <c r="H42" s="489"/>
      <c r="J42" s="1734"/>
    </row>
    <row r="43" spans="1:10" ht="18.75" customHeight="1">
      <c r="A43" s="1734"/>
      <c r="B43" s="488"/>
      <c r="C43" s="482">
        <f>SUM('1ﾍﾟｰｼﾞ'!Y26:AB26)</f>
        <v>0</v>
      </c>
      <c r="D43" s="117"/>
      <c r="E43" s="117"/>
      <c r="F43" s="117"/>
      <c r="G43" s="117"/>
      <c r="H43" s="489"/>
      <c r="J43" s="1734"/>
    </row>
    <row r="44" spans="1:10">
      <c r="A44" s="1734"/>
      <c r="B44" s="492"/>
      <c r="C44" s="494"/>
      <c r="D44" s="494"/>
      <c r="E44" s="494"/>
      <c r="F44" s="494"/>
      <c r="G44" s="494"/>
      <c r="H44" s="495"/>
      <c r="J44" s="1734"/>
    </row>
    <row r="45" spans="1:10">
      <c r="A45" s="1734" t="s">
        <v>2262</v>
      </c>
      <c r="B45" s="485"/>
      <c r="C45" s="486"/>
      <c r="D45" s="486"/>
      <c r="E45" s="486"/>
      <c r="F45" s="486"/>
      <c r="G45" s="486"/>
      <c r="H45" s="487"/>
      <c r="J45" s="1734" t="s">
        <v>2263</v>
      </c>
    </row>
    <row r="46" spans="1:10" ht="14.25">
      <c r="A46" s="1734"/>
      <c r="B46" s="488"/>
      <c r="C46" s="499" t="s">
        <v>2268</v>
      </c>
      <c r="D46" s="117"/>
      <c r="E46" s="117"/>
      <c r="F46" s="117"/>
      <c r="G46" s="117"/>
      <c r="H46" s="489"/>
      <c r="J46" s="1734"/>
    </row>
    <row r="47" spans="1:10" ht="18.75" customHeight="1">
      <c r="A47" s="1734"/>
      <c r="B47" s="488"/>
      <c r="C47" s="481" t="s">
        <v>2254</v>
      </c>
      <c r="D47" s="481" t="s">
        <v>2255</v>
      </c>
      <c r="E47" s="481" t="s">
        <v>2252</v>
      </c>
      <c r="F47" s="481" t="s">
        <v>2253</v>
      </c>
      <c r="G47" s="481" t="s">
        <v>268</v>
      </c>
      <c r="H47" s="489"/>
      <c r="J47" s="1734"/>
    </row>
    <row r="48" spans="1:10" ht="18.75" customHeight="1">
      <c r="A48" s="1734"/>
      <c r="B48" s="488"/>
      <c r="C48" s="478" t="str">
        <f>IF(COUNTIF('1ﾍﾟｰｼﾞ'!AU:AU,"×")&gt;0,"エラー","OK")</f>
        <v>OK</v>
      </c>
      <c r="D48" s="478" t="str">
        <f>IF(COUNTIF('2ﾍﾟｰｼﾞ'!AU:AU,"×")+COUNTIF('2ﾍﾟｰｼﾞ'!AY:AY,"×")&gt;0,"エラー","OK")</f>
        <v>OK</v>
      </c>
      <c r="E48" s="478" t="str">
        <f>IF(COUNTIF('3ﾍﾟｰｼﾞ'!AU:AU,"×")+COUNTIF('3ﾍﾟｰｼﾞ'!AY:AY,"×")&gt;0,"エラー","OK")</f>
        <v>OK</v>
      </c>
      <c r="F48" s="478" t="str">
        <f>IF(COUNTIF('4ﾍﾟｰｼﾞ'!AY:AY,"×")+COUNTIF('4ﾍﾟｰｼﾞ'!BC:BC,"×")&gt;0,"エラー","OK")</f>
        <v>OK</v>
      </c>
      <c r="G48" s="478" t="str">
        <f>IF(COUNTIF('5ﾍﾟｰｼﾞ'!AU:AU,"×")+COUNTIF('5ﾍﾟｰｼﾞ'!AY:AY,"×")&gt;0,"エラー","OK")</f>
        <v>OK</v>
      </c>
      <c r="H48" s="489"/>
      <c r="J48" s="1734"/>
    </row>
    <row r="49" spans="1:10">
      <c r="A49" s="1734"/>
      <c r="B49" s="488"/>
      <c r="C49" s="497" t="s">
        <v>2256</v>
      </c>
      <c r="D49" s="117"/>
      <c r="E49" s="117"/>
      <c r="F49" s="117"/>
      <c r="G49" s="117"/>
      <c r="H49" s="489"/>
      <c r="J49" s="1734"/>
    </row>
    <row r="50" spans="1:10">
      <c r="A50" s="1734"/>
      <c r="B50" s="492"/>
      <c r="C50" s="494"/>
      <c r="D50" s="494"/>
      <c r="E50" s="494"/>
      <c r="F50" s="494"/>
      <c r="G50" s="494"/>
      <c r="H50" s="495"/>
      <c r="J50" s="1734"/>
    </row>
    <row r="51" spans="1:10">
      <c r="A51" s="1734" t="s">
        <v>2262</v>
      </c>
      <c r="B51" s="485"/>
      <c r="C51" s="486"/>
      <c r="D51" s="486"/>
      <c r="E51" s="486"/>
      <c r="F51" s="486"/>
      <c r="G51" s="486"/>
      <c r="H51" s="487"/>
      <c r="J51" s="1734" t="s">
        <v>2263</v>
      </c>
    </row>
    <row r="52" spans="1:10" ht="14.25">
      <c r="A52" s="1734"/>
      <c r="B52" s="488"/>
      <c r="C52" s="499" t="s">
        <v>2269</v>
      </c>
      <c r="D52" s="117"/>
      <c r="E52" s="117"/>
      <c r="F52" s="117"/>
      <c r="G52" s="117"/>
      <c r="H52" s="489"/>
      <c r="J52" s="1734"/>
    </row>
    <row r="53" spans="1:10">
      <c r="A53" s="1734"/>
      <c r="B53" s="488"/>
      <c r="C53" s="497" t="s">
        <v>2257</v>
      </c>
      <c r="D53" s="117"/>
      <c r="E53" s="117"/>
      <c r="F53" s="117"/>
      <c r="G53" s="117"/>
      <c r="H53" s="489"/>
      <c r="J53" s="1734"/>
    </row>
    <row r="54" spans="1:10">
      <c r="A54" s="1734"/>
      <c r="B54" s="488"/>
      <c r="C54" s="497" t="s">
        <v>2258</v>
      </c>
      <c r="D54" s="117"/>
      <c r="E54" s="117"/>
      <c r="F54" s="117"/>
      <c r="G54" s="117"/>
      <c r="H54" s="489"/>
      <c r="J54" s="1734"/>
    </row>
    <row r="55" spans="1:10">
      <c r="A55" s="1734"/>
      <c r="B55" s="492"/>
      <c r="C55" s="494"/>
      <c r="D55" s="494"/>
      <c r="E55" s="494"/>
      <c r="F55" s="494"/>
      <c r="G55" s="494"/>
      <c r="H55" s="495"/>
      <c r="J55" s="1734"/>
    </row>
  </sheetData>
  <sheetProtection algorithmName="SHA-512" hashValue="U9juukl4lveinaFrQzQqdkR1qSxG+8m2HIeA+7nZLCtXTFtuoQy+0Tbmra2RKy/o5nJJh9OEBxfoK+tYAdcHkA==" saltValue="8z31epgQk5231KUg2P+uRg==" spinCount="100000" sheet="1" selectLockedCells="1"/>
  <mergeCells count="21">
    <mergeCell ref="J45:J50"/>
    <mergeCell ref="J51:J55"/>
    <mergeCell ref="A45:A50"/>
    <mergeCell ref="A51:A55"/>
    <mergeCell ref="J13:J20"/>
    <mergeCell ref="J28:J32"/>
    <mergeCell ref="J33:J44"/>
    <mergeCell ref="F37:F38"/>
    <mergeCell ref="J7:J9"/>
    <mergeCell ref="J10:J12"/>
    <mergeCell ref="J21:J27"/>
    <mergeCell ref="F24:G24"/>
    <mergeCell ref="E23:E25"/>
    <mergeCell ref="B6:H6"/>
    <mergeCell ref="A13:A20"/>
    <mergeCell ref="A21:A27"/>
    <mergeCell ref="A28:A32"/>
    <mergeCell ref="A33:A44"/>
    <mergeCell ref="A7:A9"/>
    <mergeCell ref="A10:A12"/>
    <mergeCell ref="C23:D24"/>
  </mergeCells>
  <phoneticPr fontId="1"/>
  <pageMargins left="0.70866141732283472" right="0.31496062992125984" top="0.74803149606299213" bottom="0.74803149606299213" header="0.31496062992125984" footer="0.31496062992125984"/>
  <pageSetup paperSize="9" scale="9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27"/>
  <sheetViews>
    <sheetView topLeftCell="A196" workbookViewId="0">
      <selection activeCell="A2" sqref="A2:A226"/>
    </sheetView>
  </sheetViews>
  <sheetFormatPr defaultRowHeight="13.5"/>
  <cols>
    <col min="1" max="1" width="5.75" customWidth="1"/>
    <col min="2" max="2" width="7.125" customWidth="1"/>
    <col min="3" max="3" width="13" customWidth="1"/>
    <col min="4" max="4" width="9" customWidth="1"/>
    <col min="5" max="5" width="7.125" customWidth="1"/>
    <col min="6" max="6" width="34.375" customWidth="1"/>
    <col min="7" max="7" width="36.625" customWidth="1"/>
    <col min="8" max="8" width="8.5" customWidth="1"/>
    <col min="9" max="9" width="11.625" customWidth="1"/>
    <col min="10" max="10" width="19.125" bestFit="1" customWidth="1"/>
    <col min="11" max="11" width="7.5" customWidth="1"/>
    <col min="12" max="12" width="18.5" style="535" customWidth="1"/>
    <col min="13" max="13" width="28.625" bestFit="1" customWidth="1"/>
    <col min="14" max="14" width="11.875" customWidth="1"/>
    <col min="15" max="15" width="9.5" customWidth="1"/>
  </cols>
  <sheetData>
    <row r="1" spans="1:14">
      <c r="A1" s="4" t="s">
        <v>2341</v>
      </c>
      <c r="B1" s="4" t="s">
        <v>2187</v>
      </c>
      <c r="C1" s="127" t="s">
        <v>2188</v>
      </c>
      <c r="D1" s="127" t="s">
        <v>2189</v>
      </c>
      <c r="E1" s="70" t="s">
        <v>2190</v>
      </c>
      <c r="F1" s="4" t="s">
        <v>2532</v>
      </c>
      <c r="G1" s="4" t="s">
        <v>2191</v>
      </c>
      <c r="H1" s="4" t="s">
        <v>2192</v>
      </c>
      <c r="I1" s="4" t="s">
        <v>2193</v>
      </c>
      <c r="J1" s="4" t="s">
        <v>2194</v>
      </c>
      <c r="K1" s="4" t="s">
        <v>2196</v>
      </c>
      <c r="L1" s="4" t="s">
        <v>2335</v>
      </c>
      <c r="M1" s="4" t="s">
        <v>2195</v>
      </c>
      <c r="N1" s="4" t="s">
        <v>2293</v>
      </c>
    </row>
    <row r="2" spans="1:14">
      <c r="A2">
        <v>1</v>
      </c>
      <c r="B2" t="s">
        <v>1348</v>
      </c>
      <c r="C2" s="126" t="s">
        <v>1349</v>
      </c>
      <c r="D2" s="126" t="s">
        <v>1350</v>
      </c>
      <c r="E2" s="529" t="s">
        <v>1350</v>
      </c>
      <c r="F2" s="19" t="s">
        <v>1343</v>
      </c>
      <c r="G2" s="19" t="s">
        <v>2455</v>
      </c>
      <c r="H2">
        <v>9800011</v>
      </c>
      <c r="I2" t="s">
        <v>1352</v>
      </c>
      <c r="J2" t="s">
        <v>1353</v>
      </c>
      <c r="K2" t="str">
        <f>RIGHT(J2,4)</f>
        <v>3501</v>
      </c>
      <c r="L2" s="536" t="s">
        <v>2294</v>
      </c>
      <c r="M2" t="s">
        <v>667</v>
      </c>
      <c r="N2" t="s">
        <v>2295</v>
      </c>
    </row>
    <row r="3" spans="1:14">
      <c r="A3">
        <v>2</v>
      </c>
      <c r="B3" t="s">
        <v>1348</v>
      </c>
      <c r="C3" t="s">
        <v>1349</v>
      </c>
      <c r="D3" t="s">
        <v>1354</v>
      </c>
      <c r="E3" t="s">
        <v>1350</v>
      </c>
      <c r="F3" t="s">
        <v>1161</v>
      </c>
      <c r="G3" t="s">
        <v>1162</v>
      </c>
      <c r="H3" t="s">
        <v>1359</v>
      </c>
      <c r="I3" t="s">
        <v>1352</v>
      </c>
      <c r="J3" t="s">
        <v>1360</v>
      </c>
      <c r="K3" t="str">
        <f t="shared" ref="K3:K64" si="0">RIGHT(J3,4)</f>
        <v>3511</v>
      </c>
      <c r="L3" s="536" t="s">
        <v>2336</v>
      </c>
      <c r="M3" t="s">
        <v>668</v>
      </c>
    </row>
    <row r="4" spans="1:14">
      <c r="A4">
        <v>3</v>
      </c>
      <c r="B4" t="s">
        <v>1348</v>
      </c>
      <c r="C4" t="s">
        <v>1349</v>
      </c>
      <c r="D4" t="s">
        <v>1354</v>
      </c>
      <c r="E4" t="s">
        <v>1350</v>
      </c>
      <c r="F4" t="s">
        <v>1163</v>
      </c>
      <c r="G4" t="s">
        <v>1164</v>
      </c>
      <c r="H4" t="s">
        <v>1361</v>
      </c>
      <c r="I4" t="s">
        <v>1352</v>
      </c>
      <c r="J4" t="s">
        <v>1362</v>
      </c>
      <c r="K4" t="str">
        <f t="shared" si="0"/>
        <v>3512</v>
      </c>
      <c r="L4" s="536" t="s">
        <v>2344</v>
      </c>
      <c r="M4" t="s">
        <v>669</v>
      </c>
    </row>
    <row r="5" spans="1:14">
      <c r="A5">
        <v>4</v>
      </c>
      <c r="B5" t="s">
        <v>1348</v>
      </c>
      <c r="C5" t="s">
        <v>1349</v>
      </c>
      <c r="D5" t="s">
        <v>1354</v>
      </c>
      <c r="E5" t="s">
        <v>1350</v>
      </c>
      <c r="F5" t="s">
        <v>1165</v>
      </c>
      <c r="G5" t="s">
        <v>1166</v>
      </c>
      <c r="H5" t="s">
        <v>1363</v>
      </c>
      <c r="I5" t="s">
        <v>1352</v>
      </c>
      <c r="J5" t="s">
        <v>1364</v>
      </c>
      <c r="K5" t="str">
        <f t="shared" si="0"/>
        <v>3513</v>
      </c>
      <c r="L5" s="536" t="s">
        <v>2339</v>
      </c>
      <c r="M5" t="s">
        <v>670</v>
      </c>
    </row>
    <row r="6" spans="1:14">
      <c r="A6">
        <v>5</v>
      </c>
      <c r="B6" t="s">
        <v>1348</v>
      </c>
      <c r="C6" t="s">
        <v>1349</v>
      </c>
      <c r="D6" t="s">
        <v>1354</v>
      </c>
      <c r="E6" t="s">
        <v>1350</v>
      </c>
      <c r="F6" t="s">
        <v>1167</v>
      </c>
      <c r="G6" t="s">
        <v>1168</v>
      </c>
      <c r="H6" t="s">
        <v>1351</v>
      </c>
      <c r="I6" t="s">
        <v>1352</v>
      </c>
      <c r="J6" t="s">
        <v>1365</v>
      </c>
      <c r="K6" t="str">
        <f t="shared" si="0"/>
        <v>3514</v>
      </c>
      <c r="L6" s="536" t="s">
        <v>1169</v>
      </c>
      <c r="M6" t="s">
        <v>671</v>
      </c>
    </row>
    <row r="7" spans="1:14">
      <c r="A7">
        <v>6</v>
      </c>
      <c r="B7" t="s">
        <v>1348</v>
      </c>
      <c r="C7" t="s">
        <v>1349</v>
      </c>
      <c r="D7" t="s">
        <v>1354</v>
      </c>
      <c r="E7" t="s">
        <v>1350</v>
      </c>
      <c r="F7" t="s">
        <v>1170</v>
      </c>
      <c r="G7" t="s">
        <v>1171</v>
      </c>
      <c r="H7" t="s">
        <v>1366</v>
      </c>
      <c r="I7" t="s">
        <v>1352</v>
      </c>
      <c r="J7" t="s">
        <v>1367</v>
      </c>
      <c r="K7" t="str">
        <f t="shared" si="0"/>
        <v>3515</v>
      </c>
      <c r="L7" s="536" t="s">
        <v>1172</v>
      </c>
      <c r="M7" t="s">
        <v>672</v>
      </c>
    </row>
    <row r="8" spans="1:14">
      <c r="A8">
        <v>7</v>
      </c>
      <c r="B8" t="s">
        <v>1348</v>
      </c>
      <c r="C8" t="s">
        <v>1349</v>
      </c>
      <c r="D8" t="s">
        <v>1354</v>
      </c>
      <c r="E8" t="s">
        <v>1350</v>
      </c>
      <c r="F8" t="s">
        <v>1209</v>
      </c>
      <c r="G8" t="s">
        <v>1210</v>
      </c>
      <c r="H8" t="s">
        <v>1394</v>
      </c>
      <c r="I8" t="s">
        <v>1352</v>
      </c>
      <c r="J8" t="s">
        <v>1395</v>
      </c>
      <c r="K8" t="str">
        <f t="shared" si="0"/>
        <v>3516</v>
      </c>
      <c r="L8" s="536" t="s">
        <v>2353</v>
      </c>
      <c r="M8" t="s">
        <v>673</v>
      </c>
    </row>
    <row r="9" spans="1:14">
      <c r="A9">
        <v>8</v>
      </c>
      <c r="B9" t="s">
        <v>1348</v>
      </c>
      <c r="C9" t="s">
        <v>1349</v>
      </c>
      <c r="D9" t="s">
        <v>1354</v>
      </c>
      <c r="E9" t="s">
        <v>1350</v>
      </c>
      <c r="F9" t="s">
        <v>1173</v>
      </c>
      <c r="G9" t="s">
        <v>1174</v>
      </c>
      <c r="H9" t="s">
        <v>1368</v>
      </c>
      <c r="I9" t="s">
        <v>1352</v>
      </c>
      <c r="J9" t="s">
        <v>1369</v>
      </c>
      <c r="K9" t="str">
        <f t="shared" si="0"/>
        <v>3517</v>
      </c>
      <c r="L9" s="536" t="s">
        <v>2343</v>
      </c>
      <c r="M9" t="s">
        <v>674</v>
      </c>
    </row>
    <row r="10" spans="1:14">
      <c r="A10">
        <v>9</v>
      </c>
      <c r="B10" t="s">
        <v>1348</v>
      </c>
      <c r="C10" t="s">
        <v>1349</v>
      </c>
      <c r="D10" t="s">
        <v>1354</v>
      </c>
      <c r="E10" t="s">
        <v>1350</v>
      </c>
      <c r="F10" t="s">
        <v>1254</v>
      </c>
      <c r="G10" t="s">
        <v>1255</v>
      </c>
      <c r="H10" t="s">
        <v>1426</v>
      </c>
      <c r="I10" t="s">
        <v>1352</v>
      </c>
      <c r="J10" t="s">
        <v>1427</v>
      </c>
      <c r="K10" t="str">
        <f t="shared" si="0"/>
        <v>3518</v>
      </c>
      <c r="L10" s="536" t="s">
        <v>1256</v>
      </c>
      <c r="M10" t="s">
        <v>675</v>
      </c>
    </row>
    <row r="11" spans="1:14">
      <c r="A11">
        <v>10</v>
      </c>
      <c r="B11" t="s">
        <v>1348</v>
      </c>
      <c r="C11" t="s">
        <v>1349</v>
      </c>
      <c r="D11" t="s">
        <v>1354</v>
      </c>
      <c r="E11" t="s">
        <v>1350</v>
      </c>
      <c r="F11" t="s">
        <v>1236</v>
      </c>
      <c r="G11" t="s">
        <v>1237</v>
      </c>
      <c r="H11" t="s">
        <v>1414</v>
      </c>
      <c r="I11" t="s">
        <v>1352</v>
      </c>
      <c r="J11" t="s">
        <v>1415</v>
      </c>
      <c r="K11" t="str">
        <f t="shared" si="0"/>
        <v>3519</v>
      </c>
      <c r="L11" s="536" t="s">
        <v>1238</v>
      </c>
      <c r="M11" t="s">
        <v>676</v>
      </c>
    </row>
    <row r="12" spans="1:14">
      <c r="A12">
        <v>11</v>
      </c>
      <c r="B12" t="s">
        <v>1348</v>
      </c>
      <c r="C12" t="s">
        <v>1349</v>
      </c>
      <c r="D12" t="s">
        <v>1354</v>
      </c>
      <c r="E12" t="s">
        <v>1350</v>
      </c>
      <c r="F12" t="s">
        <v>1239</v>
      </c>
      <c r="G12" t="s">
        <v>1240</v>
      </c>
      <c r="H12" t="s">
        <v>1416</v>
      </c>
      <c r="I12" t="s">
        <v>1352</v>
      </c>
      <c r="J12" t="s">
        <v>1417</v>
      </c>
      <c r="K12" t="str">
        <f t="shared" si="0"/>
        <v>3520</v>
      </c>
      <c r="L12" s="536" t="s">
        <v>1241</v>
      </c>
      <c r="M12" t="s">
        <v>677</v>
      </c>
    </row>
    <row r="13" spans="1:14">
      <c r="A13">
        <v>12</v>
      </c>
      <c r="B13" t="s">
        <v>1348</v>
      </c>
      <c r="C13" t="s">
        <v>1349</v>
      </c>
      <c r="D13" t="s">
        <v>1354</v>
      </c>
      <c r="E13" t="s">
        <v>1350</v>
      </c>
      <c r="F13" t="s">
        <v>1257</v>
      </c>
      <c r="G13" t="s">
        <v>1258</v>
      </c>
      <c r="H13" t="s">
        <v>1428</v>
      </c>
      <c r="I13" t="s">
        <v>1352</v>
      </c>
      <c r="J13" t="s">
        <v>1429</v>
      </c>
      <c r="K13" t="str">
        <f t="shared" si="0"/>
        <v>3521</v>
      </c>
      <c r="L13" s="536" t="s">
        <v>1259</v>
      </c>
      <c r="M13" t="s">
        <v>678</v>
      </c>
    </row>
    <row r="14" spans="1:14">
      <c r="A14">
        <v>13</v>
      </c>
      <c r="B14" t="s">
        <v>1348</v>
      </c>
      <c r="C14" t="s">
        <v>1349</v>
      </c>
      <c r="D14" t="s">
        <v>1354</v>
      </c>
      <c r="E14" t="s">
        <v>1350</v>
      </c>
      <c r="F14" t="s">
        <v>1211</v>
      </c>
      <c r="G14" t="s">
        <v>1212</v>
      </c>
      <c r="H14" t="s">
        <v>1396</v>
      </c>
      <c r="I14" t="s">
        <v>1352</v>
      </c>
      <c r="J14" t="s">
        <v>1397</v>
      </c>
      <c r="K14" t="str">
        <f t="shared" si="0"/>
        <v>3522</v>
      </c>
      <c r="L14" s="536" t="s">
        <v>1213</v>
      </c>
      <c r="M14" t="s">
        <v>679</v>
      </c>
    </row>
    <row r="15" spans="1:14">
      <c r="A15">
        <v>14</v>
      </c>
      <c r="B15" t="s">
        <v>1348</v>
      </c>
      <c r="C15" t="s">
        <v>1349</v>
      </c>
      <c r="D15" t="s">
        <v>1354</v>
      </c>
      <c r="E15" t="s">
        <v>1350</v>
      </c>
      <c r="F15" t="s">
        <v>1260</v>
      </c>
      <c r="G15" t="s">
        <v>1261</v>
      </c>
      <c r="H15" t="s">
        <v>1430</v>
      </c>
      <c r="I15" t="s">
        <v>1352</v>
      </c>
      <c r="J15" t="s">
        <v>1431</v>
      </c>
      <c r="K15" t="str">
        <f t="shared" si="0"/>
        <v>3523</v>
      </c>
      <c r="L15" s="536" t="s">
        <v>2352</v>
      </c>
      <c r="M15" t="s">
        <v>680</v>
      </c>
    </row>
    <row r="16" spans="1:14">
      <c r="A16">
        <v>15</v>
      </c>
      <c r="B16" t="s">
        <v>1348</v>
      </c>
      <c r="C16" t="s">
        <v>1349</v>
      </c>
      <c r="D16" t="s">
        <v>1354</v>
      </c>
      <c r="E16" t="s">
        <v>1350</v>
      </c>
      <c r="F16" t="s">
        <v>1242</v>
      </c>
      <c r="G16" t="s">
        <v>1243</v>
      </c>
      <c r="H16" t="s">
        <v>1418</v>
      </c>
      <c r="I16" t="s">
        <v>1352</v>
      </c>
      <c r="J16" t="s">
        <v>1419</v>
      </c>
      <c r="K16" t="str">
        <f t="shared" si="0"/>
        <v>3524</v>
      </c>
      <c r="L16" s="536" t="s">
        <v>1244</v>
      </c>
      <c r="M16" t="s">
        <v>681</v>
      </c>
    </row>
    <row r="17" spans="1:13">
      <c r="A17">
        <v>16</v>
      </c>
      <c r="B17" t="s">
        <v>1348</v>
      </c>
      <c r="C17" t="s">
        <v>1349</v>
      </c>
      <c r="D17" t="s">
        <v>1354</v>
      </c>
      <c r="E17" t="s">
        <v>1350</v>
      </c>
      <c r="F17" t="s">
        <v>1214</v>
      </c>
      <c r="G17" t="s">
        <v>1215</v>
      </c>
      <c r="H17" t="s">
        <v>1398</v>
      </c>
      <c r="I17" t="s">
        <v>1352</v>
      </c>
      <c r="J17" t="s">
        <v>1399</v>
      </c>
      <c r="K17" t="str">
        <f t="shared" si="0"/>
        <v>3525</v>
      </c>
      <c r="L17" s="536" t="s">
        <v>1216</v>
      </c>
      <c r="M17" t="s">
        <v>682</v>
      </c>
    </row>
    <row r="18" spans="1:13">
      <c r="A18">
        <v>17</v>
      </c>
      <c r="B18" t="s">
        <v>1348</v>
      </c>
      <c r="C18" t="s">
        <v>1349</v>
      </c>
      <c r="D18" t="s">
        <v>1354</v>
      </c>
      <c r="E18" t="s">
        <v>1350</v>
      </c>
      <c r="F18" t="s">
        <v>1245</v>
      </c>
      <c r="G18" t="s">
        <v>1246</v>
      </c>
      <c r="H18" t="s">
        <v>1420</v>
      </c>
      <c r="I18" t="s">
        <v>1352</v>
      </c>
      <c r="J18" t="s">
        <v>1421</v>
      </c>
      <c r="K18" t="str">
        <f t="shared" si="0"/>
        <v>3526</v>
      </c>
      <c r="L18" s="536" t="s">
        <v>1247</v>
      </c>
      <c r="M18" t="s">
        <v>683</v>
      </c>
    </row>
    <row r="19" spans="1:13">
      <c r="A19">
        <v>18</v>
      </c>
      <c r="B19" t="s">
        <v>1348</v>
      </c>
      <c r="C19" t="s">
        <v>1349</v>
      </c>
      <c r="D19" t="s">
        <v>1354</v>
      </c>
      <c r="E19" t="s">
        <v>1350</v>
      </c>
      <c r="F19" t="s">
        <v>1217</v>
      </c>
      <c r="G19" t="s">
        <v>1218</v>
      </c>
      <c r="H19" t="s">
        <v>1400</v>
      </c>
      <c r="I19" t="s">
        <v>1352</v>
      </c>
      <c r="J19" t="s">
        <v>1401</v>
      </c>
      <c r="K19" t="str">
        <f t="shared" si="0"/>
        <v>3527</v>
      </c>
      <c r="L19" s="536" t="s">
        <v>1219</v>
      </c>
      <c r="M19" t="s">
        <v>684</v>
      </c>
    </row>
    <row r="20" spans="1:13">
      <c r="A20">
        <v>19</v>
      </c>
      <c r="B20" t="s">
        <v>1348</v>
      </c>
      <c r="C20" t="s">
        <v>1349</v>
      </c>
      <c r="D20" t="s">
        <v>1354</v>
      </c>
      <c r="E20" t="s">
        <v>1350</v>
      </c>
      <c r="F20" t="s">
        <v>1220</v>
      </c>
      <c r="G20" t="s">
        <v>1221</v>
      </c>
      <c r="H20" t="s">
        <v>1402</v>
      </c>
      <c r="I20" t="s">
        <v>1352</v>
      </c>
      <c r="J20" t="s">
        <v>1403</v>
      </c>
      <c r="K20" t="str">
        <f t="shared" si="0"/>
        <v>3528</v>
      </c>
      <c r="L20" s="536" t="s">
        <v>1222</v>
      </c>
      <c r="M20" t="s">
        <v>685</v>
      </c>
    </row>
    <row r="21" spans="1:13">
      <c r="A21">
        <v>20</v>
      </c>
      <c r="B21" t="s">
        <v>1348</v>
      </c>
      <c r="C21" t="s">
        <v>1349</v>
      </c>
      <c r="D21" t="s">
        <v>1354</v>
      </c>
      <c r="E21" t="s">
        <v>1350</v>
      </c>
      <c r="F21" t="s">
        <v>1262</v>
      </c>
      <c r="G21" t="s">
        <v>1263</v>
      </c>
      <c r="H21" t="s">
        <v>1432</v>
      </c>
      <c r="I21" t="s">
        <v>1352</v>
      </c>
      <c r="J21" t="s">
        <v>1433</v>
      </c>
      <c r="K21" t="str">
        <f t="shared" si="0"/>
        <v>3529</v>
      </c>
      <c r="L21" s="536" t="s">
        <v>2346</v>
      </c>
      <c r="M21" t="s">
        <v>686</v>
      </c>
    </row>
    <row r="22" spans="1:13">
      <c r="A22">
        <v>21</v>
      </c>
      <c r="B22" t="s">
        <v>1348</v>
      </c>
      <c r="C22" t="s">
        <v>1349</v>
      </c>
      <c r="D22" t="s">
        <v>1354</v>
      </c>
      <c r="E22" t="s">
        <v>1350</v>
      </c>
      <c r="F22" t="s">
        <v>1264</v>
      </c>
      <c r="G22" t="s">
        <v>1265</v>
      </c>
      <c r="H22" t="s">
        <v>1434</v>
      </c>
      <c r="I22" t="s">
        <v>1352</v>
      </c>
      <c r="J22" t="s">
        <v>1435</v>
      </c>
      <c r="K22" t="str">
        <f t="shared" si="0"/>
        <v>3531</v>
      </c>
      <c r="L22" s="536" t="s">
        <v>1266</v>
      </c>
      <c r="M22" t="s">
        <v>687</v>
      </c>
    </row>
    <row r="23" spans="1:13">
      <c r="A23">
        <v>22</v>
      </c>
      <c r="B23" t="s">
        <v>1348</v>
      </c>
      <c r="C23" t="s">
        <v>1349</v>
      </c>
      <c r="D23" t="s">
        <v>1354</v>
      </c>
      <c r="E23" t="s">
        <v>1350</v>
      </c>
      <c r="F23" t="s">
        <v>1175</v>
      </c>
      <c r="G23" t="s">
        <v>1176</v>
      </c>
      <c r="H23" t="s">
        <v>1370</v>
      </c>
      <c r="I23" t="s">
        <v>1352</v>
      </c>
      <c r="J23" t="s">
        <v>1371</v>
      </c>
      <c r="K23" t="str">
        <f t="shared" si="0"/>
        <v>3532</v>
      </c>
      <c r="L23" s="536" t="s">
        <v>2367</v>
      </c>
      <c r="M23" t="s">
        <v>688</v>
      </c>
    </row>
    <row r="24" spans="1:13">
      <c r="A24">
        <v>23</v>
      </c>
      <c r="B24" t="s">
        <v>1348</v>
      </c>
      <c r="C24" t="s">
        <v>1349</v>
      </c>
      <c r="D24" t="s">
        <v>1354</v>
      </c>
      <c r="E24" t="s">
        <v>1350</v>
      </c>
      <c r="F24" t="s">
        <v>1267</v>
      </c>
      <c r="G24" t="s">
        <v>1268</v>
      </c>
      <c r="H24" t="s">
        <v>1436</v>
      </c>
      <c r="I24" t="s">
        <v>1352</v>
      </c>
      <c r="J24" t="s">
        <v>1437</v>
      </c>
      <c r="K24" t="str">
        <f t="shared" si="0"/>
        <v>3533</v>
      </c>
      <c r="L24" s="536" t="s">
        <v>2351</v>
      </c>
      <c r="M24" t="s">
        <v>689</v>
      </c>
    </row>
    <row r="25" spans="1:13">
      <c r="A25">
        <v>24</v>
      </c>
      <c r="B25" t="s">
        <v>1348</v>
      </c>
      <c r="C25" t="s">
        <v>1349</v>
      </c>
      <c r="D25" t="s">
        <v>1354</v>
      </c>
      <c r="E25" t="s">
        <v>1350</v>
      </c>
      <c r="F25" t="s">
        <v>1177</v>
      </c>
      <c r="G25" t="s">
        <v>1178</v>
      </c>
      <c r="H25" t="s">
        <v>1372</v>
      </c>
      <c r="I25" t="s">
        <v>1352</v>
      </c>
      <c r="J25" t="s">
        <v>1373</v>
      </c>
      <c r="K25" t="str">
        <f t="shared" si="0"/>
        <v>3534</v>
      </c>
      <c r="L25" s="536" t="s">
        <v>1179</v>
      </c>
      <c r="M25" t="s">
        <v>690</v>
      </c>
    </row>
    <row r="26" spans="1:13">
      <c r="A26">
        <v>25</v>
      </c>
      <c r="B26" t="s">
        <v>1348</v>
      </c>
      <c r="C26" t="s">
        <v>1349</v>
      </c>
      <c r="D26" t="s">
        <v>1354</v>
      </c>
      <c r="E26" t="s">
        <v>1350</v>
      </c>
      <c r="F26" t="s">
        <v>1223</v>
      </c>
      <c r="G26" t="s">
        <v>1224</v>
      </c>
      <c r="H26" t="s">
        <v>1404</v>
      </c>
      <c r="I26" t="s">
        <v>1352</v>
      </c>
      <c r="J26" t="s">
        <v>1405</v>
      </c>
      <c r="K26" t="str">
        <f t="shared" si="0"/>
        <v>3535</v>
      </c>
      <c r="L26" s="536" t="s">
        <v>2342</v>
      </c>
      <c r="M26" t="s">
        <v>691</v>
      </c>
    </row>
    <row r="27" spans="1:13">
      <c r="A27">
        <v>26</v>
      </c>
      <c r="B27" t="s">
        <v>1348</v>
      </c>
      <c r="C27" t="s">
        <v>1349</v>
      </c>
      <c r="D27" t="s">
        <v>1354</v>
      </c>
      <c r="E27" t="s">
        <v>1350</v>
      </c>
      <c r="F27" t="s">
        <v>1269</v>
      </c>
      <c r="G27" t="s">
        <v>1270</v>
      </c>
      <c r="H27" t="s">
        <v>1438</v>
      </c>
      <c r="I27" t="s">
        <v>1352</v>
      </c>
      <c r="J27" t="s">
        <v>1439</v>
      </c>
      <c r="K27" t="str">
        <f t="shared" si="0"/>
        <v>3536</v>
      </c>
      <c r="L27" s="536" t="s">
        <v>1271</v>
      </c>
      <c r="M27" t="s">
        <v>692</v>
      </c>
    </row>
    <row r="28" spans="1:13">
      <c r="A28">
        <v>27</v>
      </c>
      <c r="B28" t="s">
        <v>1348</v>
      </c>
      <c r="C28" t="s">
        <v>1349</v>
      </c>
      <c r="D28" t="s">
        <v>1354</v>
      </c>
      <c r="E28" t="s">
        <v>1350</v>
      </c>
      <c r="F28" t="s">
        <v>1180</v>
      </c>
      <c r="G28" t="s">
        <v>1181</v>
      </c>
      <c r="H28" t="s">
        <v>1374</v>
      </c>
      <c r="I28" t="s">
        <v>1352</v>
      </c>
      <c r="J28" t="s">
        <v>1375</v>
      </c>
      <c r="K28" t="str">
        <f t="shared" si="0"/>
        <v>3537</v>
      </c>
      <c r="L28" s="536" t="s">
        <v>1182</v>
      </c>
      <c r="M28" t="s">
        <v>693</v>
      </c>
    </row>
    <row r="29" spans="1:13">
      <c r="A29">
        <v>28</v>
      </c>
      <c r="B29" t="s">
        <v>1348</v>
      </c>
      <c r="C29" t="s">
        <v>1349</v>
      </c>
      <c r="D29" t="s">
        <v>1354</v>
      </c>
      <c r="E29" t="s">
        <v>1350</v>
      </c>
      <c r="F29" t="s">
        <v>1272</v>
      </c>
      <c r="G29" t="s">
        <v>1273</v>
      </c>
      <c r="H29" t="s">
        <v>1440</v>
      </c>
      <c r="I29" t="s">
        <v>1352</v>
      </c>
      <c r="J29" t="s">
        <v>1441</v>
      </c>
      <c r="K29" t="str">
        <f t="shared" si="0"/>
        <v>3538</v>
      </c>
      <c r="L29" s="536" t="s">
        <v>1274</v>
      </c>
      <c r="M29" t="s">
        <v>694</v>
      </c>
    </row>
    <row r="30" spans="1:13">
      <c r="A30">
        <v>29</v>
      </c>
      <c r="B30" t="s">
        <v>1348</v>
      </c>
      <c r="C30" t="s">
        <v>1349</v>
      </c>
      <c r="D30" t="s">
        <v>2060</v>
      </c>
      <c r="E30" t="s">
        <v>1350</v>
      </c>
      <c r="F30" t="s">
        <v>2296</v>
      </c>
      <c r="G30" t="s">
        <v>2075</v>
      </c>
      <c r="H30" t="s">
        <v>2076</v>
      </c>
      <c r="I30" t="s">
        <v>1352</v>
      </c>
      <c r="J30" t="s">
        <v>2077</v>
      </c>
      <c r="K30" t="str">
        <f t="shared" si="0"/>
        <v>3539</v>
      </c>
      <c r="L30" s="536" t="s">
        <v>2074</v>
      </c>
      <c r="M30" t="s">
        <v>695</v>
      </c>
    </row>
    <row r="31" spans="1:13">
      <c r="A31">
        <v>30</v>
      </c>
      <c r="B31" t="s">
        <v>1348</v>
      </c>
      <c r="C31" t="s">
        <v>1349</v>
      </c>
      <c r="D31" t="s">
        <v>2060</v>
      </c>
      <c r="E31" t="s">
        <v>1350</v>
      </c>
      <c r="F31" t="s">
        <v>2083</v>
      </c>
      <c r="G31" t="s">
        <v>2084</v>
      </c>
      <c r="H31" t="s">
        <v>2085</v>
      </c>
      <c r="I31" t="s">
        <v>1352</v>
      </c>
      <c r="J31" t="s">
        <v>2086</v>
      </c>
      <c r="K31" t="str">
        <f t="shared" si="0"/>
        <v>3542</v>
      </c>
      <c r="L31" s="536" t="s">
        <v>2082</v>
      </c>
      <c r="M31" t="s">
        <v>2310</v>
      </c>
    </row>
    <row r="32" spans="1:13">
      <c r="A32">
        <v>31</v>
      </c>
      <c r="B32" t="s">
        <v>1348</v>
      </c>
      <c r="C32" t="s">
        <v>1349</v>
      </c>
      <c r="D32" t="s">
        <v>2060</v>
      </c>
      <c r="E32" t="s">
        <v>1350</v>
      </c>
      <c r="F32" t="s">
        <v>2061</v>
      </c>
      <c r="G32" t="s">
        <v>2062</v>
      </c>
      <c r="H32" t="s">
        <v>1359</v>
      </c>
      <c r="I32" t="s">
        <v>1352</v>
      </c>
      <c r="J32" t="s">
        <v>2063</v>
      </c>
      <c r="K32" t="str">
        <f t="shared" si="0"/>
        <v>3543</v>
      </c>
      <c r="L32" s="536" t="s">
        <v>2059</v>
      </c>
      <c r="M32" t="s">
        <v>2311</v>
      </c>
    </row>
    <row r="33" spans="1:13">
      <c r="A33">
        <v>32</v>
      </c>
      <c r="B33" t="s">
        <v>1348</v>
      </c>
      <c r="C33" t="s">
        <v>1349</v>
      </c>
      <c r="D33" t="s">
        <v>2060</v>
      </c>
      <c r="E33" t="s">
        <v>1350</v>
      </c>
      <c r="F33" t="s">
        <v>2065</v>
      </c>
      <c r="G33" t="s">
        <v>2066</v>
      </c>
      <c r="H33" t="s">
        <v>2067</v>
      </c>
      <c r="I33" t="s">
        <v>1352</v>
      </c>
      <c r="J33" t="s">
        <v>2068</v>
      </c>
      <c r="K33" t="str">
        <f t="shared" si="0"/>
        <v>3544</v>
      </c>
      <c r="L33" s="536" t="s">
        <v>2064</v>
      </c>
      <c r="M33" t="s">
        <v>696</v>
      </c>
    </row>
    <row r="34" spans="1:13">
      <c r="A34">
        <v>33</v>
      </c>
      <c r="B34" t="s">
        <v>1348</v>
      </c>
      <c r="C34" t="s">
        <v>1349</v>
      </c>
      <c r="D34" t="s">
        <v>2060</v>
      </c>
      <c r="E34" t="s">
        <v>1350</v>
      </c>
      <c r="F34" t="s">
        <v>2079</v>
      </c>
      <c r="G34" t="s">
        <v>2080</v>
      </c>
      <c r="H34" t="s">
        <v>1416</v>
      </c>
      <c r="I34" t="s">
        <v>1352</v>
      </c>
      <c r="J34" t="s">
        <v>2081</v>
      </c>
      <c r="K34" t="str">
        <f t="shared" si="0"/>
        <v>3547</v>
      </c>
      <c r="L34" s="536" t="s">
        <v>2078</v>
      </c>
      <c r="M34" t="s">
        <v>697</v>
      </c>
    </row>
    <row r="35" spans="1:13">
      <c r="A35">
        <v>34</v>
      </c>
      <c r="B35" t="s">
        <v>1348</v>
      </c>
      <c r="C35" t="s">
        <v>1349</v>
      </c>
      <c r="D35" t="s">
        <v>2060</v>
      </c>
      <c r="E35" t="s">
        <v>1350</v>
      </c>
      <c r="F35" t="s">
        <v>2070</v>
      </c>
      <c r="G35" t="s">
        <v>2071</v>
      </c>
      <c r="H35" t="s">
        <v>2072</v>
      </c>
      <c r="I35" t="s">
        <v>1352</v>
      </c>
      <c r="J35" t="s">
        <v>2073</v>
      </c>
      <c r="K35" t="str">
        <f t="shared" si="0"/>
        <v>3548</v>
      </c>
      <c r="L35" s="536" t="s">
        <v>2069</v>
      </c>
      <c r="M35" t="s">
        <v>2312</v>
      </c>
    </row>
    <row r="36" spans="1:13">
      <c r="A36">
        <v>35</v>
      </c>
      <c r="B36" t="s">
        <v>1348</v>
      </c>
      <c r="C36" t="s">
        <v>1349</v>
      </c>
      <c r="D36" t="s">
        <v>1354</v>
      </c>
      <c r="E36" t="s">
        <v>1350</v>
      </c>
      <c r="F36" t="s">
        <v>1488</v>
      </c>
      <c r="G36" t="s">
        <v>1489</v>
      </c>
      <c r="H36" t="s">
        <v>1490</v>
      </c>
      <c r="I36" t="s">
        <v>1352</v>
      </c>
      <c r="J36" t="s">
        <v>1491</v>
      </c>
      <c r="K36" t="str">
        <f t="shared" si="0"/>
        <v>3550</v>
      </c>
      <c r="L36" s="536" t="s">
        <v>1487</v>
      </c>
      <c r="M36" t="s">
        <v>698</v>
      </c>
    </row>
    <row r="37" spans="1:13">
      <c r="A37">
        <v>36</v>
      </c>
      <c r="B37" t="s">
        <v>1348</v>
      </c>
      <c r="C37" t="s">
        <v>1349</v>
      </c>
      <c r="D37" t="s">
        <v>1354</v>
      </c>
      <c r="E37" t="s">
        <v>1350</v>
      </c>
      <c r="F37" t="s">
        <v>1492</v>
      </c>
      <c r="G37" t="s">
        <v>1493</v>
      </c>
      <c r="H37" t="s">
        <v>1494</v>
      </c>
      <c r="I37" t="s">
        <v>1352</v>
      </c>
      <c r="J37" t="s">
        <v>1495</v>
      </c>
      <c r="K37" t="str">
        <f t="shared" si="0"/>
        <v>3551</v>
      </c>
      <c r="L37" s="536" t="s">
        <v>2347</v>
      </c>
      <c r="M37" t="s">
        <v>699</v>
      </c>
    </row>
    <row r="38" spans="1:13">
      <c r="A38">
        <v>37</v>
      </c>
      <c r="B38" t="s">
        <v>1348</v>
      </c>
      <c r="C38" t="s">
        <v>1349</v>
      </c>
      <c r="D38" t="s">
        <v>1354</v>
      </c>
      <c r="E38" t="s">
        <v>1350</v>
      </c>
      <c r="F38" t="s">
        <v>1497</v>
      </c>
      <c r="G38" t="s">
        <v>1498</v>
      </c>
      <c r="H38" t="s">
        <v>1499</v>
      </c>
      <c r="I38" t="s">
        <v>1352</v>
      </c>
      <c r="J38" t="s">
        <v>1500</v>
      </c>
      <c r="K38" t="str">
        <f t="shared" si="0"/>
        <v>3553</v>
      </c>
      <c r="L38" s="536" t="s">
        <v>1496</v>
      </c>
      <c r="M38" t="s">
        <v>700</v>
      </c>
    </row>
    <row r="39" spans="1:13">
      <c r="A39">
        <v>38</v>
      </c>
      <c r="B39" t="s">
        <v>1348</v>
      </c>
      <c r="C39" t="s">
        <v>1349</v>
      </c>
      <c r="D39" t="s">
        <v>1354</v>
      </c>
      <c r="E39" t="s">
        <v>1350</v>
      </c>
      <c r="F39" t="s">
        <v>1502</v>
      </c>
      <c r="G39" t="s">
        <v>1503</v>
      </c>
      <c r="H39" t="s">
        <v>1504</v>
      </c>
      <c r="I39" t="s">
        <v>1352</v>
      </c>
      <c r="J39" t="s">
        <v>1505</v>
      </c>
      <c r="K39" t="str">
        <f t="shared" si="0"/>
        <v>3558</v>
      </c>
      <c r="L39" s="536" t="s">
        <v>1501</v>
      </c>
      <c r="M39" t="s">
        <v>701</v>
      </c>
    </row>
    <row r="40" spans="1:13">
      <c r="A40">
        <v>39</v>
      </c>
      <c r="B40" t="s">
        <v>1348</v>
      </c>
      <c r="C40" t="s">
        <v>1349</v>
      </c>
      <c r="D40" t="s">
        <v>1354</v>
      </c>
      <c r="E40" t="s">
        <v>1350</v>
      </c>
      <c r="F40" t="s">
        <v>1507</v>
      </c>
      <c r="G40" t="s">
        <v>1508</v>
      </c>
      <c r="H40" t="s">
        <v>1509</v>
      </c>
      <c r="I40" t="s">
        <v>1352</v>
      </c>
      <c r="J40" t="s">
        <v>1510</v>
      </c>
      <c r="K40" t="str">
        <f t="shared" si="0"/>
        <v>3559</v>
      </c>
      <c r="L40" s="536" t="s">
        <v>1506</v>
      </c>
      <c r="M40" t="s">
        <v>702</v>
      </c>
    </row>
    <row r="41" spans="1:13">
      <c r="A41">
        <v>40</v>
      </c>
      <c r="B41" t="s">
        <v>1348</v>
      </c>
      <c r="C41" t="s">
        <v>1349</v>
      </c>
      <c r="D41" t="s">
        <v>1354</v>
      </c>
      <c r="E41" t="s">
        <v>1350</v>
      </c>
      <c r="F41" t="s">
        <v>1512</v>
      </c>
      <c r="G41" t="s">
        <v>1513</v>
      </c>
      <c r="H41" t="s">
        <v>1514</v>
      </c>
      <c r="I41" t="s">
        <v>1352</v>
      </c>
      <c r="J41" t="s">
        <v>1515</v>
      </c>
      <c r="K41" t="str">
        <f t="shared" si="0"/>
        <v>3560</v>
      </c>
      <c r="L41" s="536" t="s">
        <v>1511</v>
      </c>
      <c r="M41" t="s">
        <v>703</v>
      </c>
    </row>
    <row r="42" spans="1:13">
      <c r="A42">
        <v>41</v>
      </c>
      <c r="B42" t="s">
        <v>1348</v>
      </c>
      <c r="C42" t="s">
        <v>1349</v>
      </c>
      <c r="D42" t="s">
        <v>1354</v>
      </c>
      <c r="E42" t="s">
        <v>1350</v>
      </c>
      <c r="F42" t="s">
        <v>1571</v>
      </c>
      <c r="G42" t="s">
        <v>1572</v>
      </c>
      <c r="H42" t="s">
        <v>1573</v>
      </c>
      <c r="I42" t="s">
        <v>1352</v>
      </c>
      <c r="J42" t="s">
        <v>1574</v>
      </c>
      <c r="K42" t="str">
        <f t="shared" si="0"/>
        <v>3561</v>
      </c>
      <c r="L42" s="536" t="s">
        <v>1570</v>
      </c>
      <c r="M42" t="s">
        <v>2313</v>
      </c>
    </row>
    <row r="43" spans="1:13">
      <c r="A43">
        <v>42</v>
      </c>
      <c r="B43" t="s">
        <v>1348</v>
      </c>
      <c r="C43" t="s">
        <v>1349</v>
      </c>
      <c r="D43" t="s">
        <v>1354</v>
      </c>
      <c r="E43" t="s">
        <v>1350</v>
      </c>
      <c r="F43" t="s">
        <v>1575</v>
      </c>
      <c r="G43" t="s">
        <v>1576</v>
      </c>
      <c r="H43" t="s">
        <v>1577</v>
      </c>
      <c r="I43" t="s">
        <v>1352</v>
      </c>
      <c r="J43" t="s">
        <v>1578</v>
      </c>
      <c r="K43" t="str">
        <f t="shared" si="0"/>
        <v>3562</v>
      </c>
      <c r="L43" s="536" t="s">
        <v>2350</v>
      </c>
      <c r="M43" t="s">
        <v>2314</v>
      </c>
    </row>
    <row r="44" spans="1:13">
      <c r="A44">
        <v>43</v>
      </c>
      <c r="B44" t="s">
        <v>1348</v>
      </c>
      <c r="C44" t="s">
        <v>1349</v>
      </c>
      <c r="D44" t="s">
        <v>1354</v>
      </c>
      <c r="E44" t="s">
        <v>1350</v>
      </c>
      <c r="F44" t="s">
        <v>1580</v>
      </c>
      <c r="G44" t="s">
        <v>1581</v>
      </c>
      <c r="H44" t="s">
        <v>1582</v>
      </c>
      <c r="I44" t="s">
        <v>1352</v>
      </c>
      <c r="J44" t="s">
        <v>1583</v>
      </c>
      <c r="K44" t="str">
        <f t="shared" si="0"/>
        <v>3563</v>
      </c>
      <c r="L44" s="536" t="s">
        <v>1579</v>
      </c>
      <c r="M44" t="s">
        <v>2315</v>
      </c>
    </row>
    <row r="45" spans="1:13">
      <c r="A45">
        <v>44</v>
      </c>
      <c r="B45" t="s">
        <v>1348</v>
      </c>
      <c r="C45" t="s">
        <v>1349</v>
      </c>
      <c r="D45" t="s">
        <v>1354</v>
      </c>
      <c r="E45" t="s">
        <v>1350</v>
      </c>
      <c r="F45" t="s">
        <v>1585</v>
      </c>
      <c r="G45" t="s">
        <v>1586</v>
      </c>
      <c r="H45" t="s">
        <v>1587</v>
      </c>
      <c r="I45" t="s">
        <v>1352</v>
      </c>
      <c r="J45" t="s">
        <v>1588</v>
      </c>
      <c r="K45" t="str">
        <f t="shared" si="0"/>
        <v>3564</v>
      </c>
      <c r="L45" s="536" t="s">
        <v>1584</v>
      </c>
      <c r="M45" t="s">
        <v>704</v>
      </c>
    </row>
    <row r="46" spans="1:13">
      <c r="A46">
        <v>45</v>
      </c>
      <c r="B46" t="s">
        <v>1348</v>
      </c>
      <c r="C46" t="s">
        <v>1349</v>
      </c>
      <c r="D46" t="s">
        <v>1354</v>
      </c>
      <c r="E46" t="s">
        <v>1350</v>
      </c>
      <c r="F46" t="s">
        <v>1590</v>
      </c>
      <c r="G46" t="s">
        <v>1591</v>
      </c>
      <c r="H46" t="s">
        <v>1592</v>
      </c>
      <c r="I46" t="s">
        <v>1352</v>
      </c>
      <c r="J46" t="s">
        <v>1593</v>
      </c>
      <c r="K46" t="str">
        <f t="shared" si="0"/>
        <v>3565</v>
      </c>
      <c r="L46" s="536" t="s">
        <v>1589</v>
      </c>
      <c r="M46" t="s">
        <v>705</v>
      </c>
    </row>
    <row r="47" spans="1:13">
      <c r="A47">
        <v>46</v>
      </c>
      <c r="B47" t="s">
        <v>1348</v>
      </c>
      <c r="C47" t="s">
        <v>1349</v>
      </c>
      <c r="D47" t="s">
        <v>1354</v>
      </c>
      <c r="E47" t="s">
        <v>1350</v>
      </c>
      <c r="F47" t="s">
        <v>1828</v>
      </c>
      <c r="G47" t="s">
        <v>1829</v>
      </c>
      <c r="H47" t="s">
        <v>1830</v>
      </c>
      <c r="I47" t="s">
        <v>1352</v>
      </c>
      <c r="J47" t="s">
        <v>1831</v>
      </c>
      <c r="K47" t="str">
        <f t="shared" si="0"/>
        <v>3566</v>
      </c>
      <c r="L47" s="536" t="s">
        <v>1827</v>
      </c>
      <c r="M47" t="s">
        <v>706</v>
      </c>
    </row>
    <row r="48" spans="1:13">
      <c r="A48">
        <v>47</v>
      </c>
      <c r="B48" t="s">
        <v>1348</v>
      </c>
      <c r="C48" t="s">
        <v>1349</v>
      </c>
      <c r="D48" t="s">
        <v>1354</v>
      </c>
      <c r="E48" t="s">
        <v>1350</v>
      </c>
      <c r="F48" t="s">
        <v>1595</v>
      </c>
      <c r="G48" t="s">
        <v>1596</v>
      </c>
      <c r="H48" t="s">
        <v>1597</v>
      </c>
      <c r="I48" t="s">
        <v>1352</v>
      </c>
      <c r="J48" t="s">
        <v>1598</v>
      </c>
      <c r="K48" t="str">
        <f t="shared" si="0"/>
        <v>3573</v>
      </c>
      <c r="L48" s="536" t="s">
        <v>1594</v>
      </c>
      <c r="M48" t="s">
        <v>707</v>
      </c>
    </row>
    <row r="49" spans="1:13">
      <c r="A49">
        <v>48</v>
      </c>
      <c r="B49" t="s">
        <v>1348</v>
      </c>
      <c r="C49" t="s">
        <v>1349</v>
      </c>
      <c r="D49" t="s">
        <v>1354</v>
      </c>
      <c r="E49" t="s">
        <v>1350</v>
      </c>
      <c r="F49" t="s">
        <v>1599</v>
      </c>
      <c r="G49" t="s">
        <v>1600</v>
      </c>
      <c r="H49" t="s">
        <v>1601</v>
      </c>
      <c r="I49" t="s">
        <v>1352</v>
      </c>
      <c r="J49" t="s">
        <v>1602</v>
      </c>
      <c r="K49" t="str">
        <f t="shared" si="0"/>
        <v>3574</v>
      </c>
      <c r="L49" s="536" t="s">
        <v>2345</v>
      </c>
      <c r="M49" t="s">
        <v>708</v>
      </c>
    </row>
    <row r="50" spans="1:13">
      <c r="A50">
        <v>49</v>
      </c>
      <c r="B50" t="s">
        <v>1348</v>
      </c>
      <c r="C50" t="s">
        <v>1349</v>
      </c>
      <c r="D50" t="s">
        <v>1354</v>
      </c>
      <c r="E50" t="s">
        <v>1350</v>
      </c>
      <c r="F50" t="s">
        <v>1604</v>
      </c>
      <c r="G50" t="s">
        <v>1605</v>
      </c>
      <c r="H50" t="s">
        <v>1606</v>
      </c>
      <c r="I50" t="s">
        <v>1352</v>
      </c>
      <c r="J50" t="s">
        <v>1607</v>
      </c>
      <c r="K50" t="str">
        <f t="shared" si="0"/>
        <v>3575</v>
      </c>
      <c r="L50" s="536" t="s">
        <v>1603</v>
      </c>
      <c r="M50" t="s">
        <v>709</v>
      </c>
    </row>
    <row r="51" spans="1:13">
      <c r="A51">
        <v>50</v>
      </c>
      <c r="B51" t="s">
        <v>1348</v>
      </c>
      <c r="C51" t="s">
        <v>1349</v>
      </c>
      <c r="D51" t="s">
        <v>1354</v>
      </c>
      <c r="E51" t="s">
        <v>1350</v>
      </c>
      <c r="F51" t="s">
        <v>1608</v>
      </c>
      <c r="G51" t="s">
        <v>1609</v>
      </c>
      <c r="H51" t="s">
        <v>1610</v>
      </c>
      <c r="I51" t="s">
        <v>1352</v>
      </c>
      <c r="J51" t="s">
        <v>1611</v>
      </c>
      <c r="K51" t="str">
        <f t="shared" si="0"/>
        <v>3576</v>
      </c>
      <c r="L51" s="536" t="s">
        <v>2354</v>
      </c>
      <c r="M51" t="s">
        <v>710</v>
      </c>
    </row>
    <row r="52" spans="1:13">
      <c r="A52">
        <v>51</v>
      </c>
      <c r="B52" t="s">
        <v>1348</v>
      </c>
      <c r="C52" t="s">
        <v>1349</v>
      </c>
      <c r="D52" t="s">
        <v>1354</v>
      </c>
      <c r="E52" t="s">
        <v>1350</v>
      </c>
      <c r="F52" t="s">
        <v>1643</v>
      </c>
      <c r="G52" t="s">
        <v>1644</v>
      </c>
      <c r="H52" t="s">
        <v>1645</v>
      </c>
      <c r="I52" t="s">
        <v>1352</v>
      </c>
      <c r="J52" t="s">
        <v>1646</v>
      </c>
      <c r="K52" t="str">
        <f t="shared" si="0"/>
        <v>3580</v>
      </c>
      <c r="L52" s="536" t="s">
        <v>1642</v>
      </c>
      <c r="M52" t="s">
        <v>711</v>
      </c>
    </row>
    <row r="53" spans="1:13" ht="27">
      <c r="A53">
        <v>52</v>
      </c>
      <c r="B53" t="s">
        <v>1348</v>
      </c>
      <c r="C53" t="s">
        <v>1349</v>
      </c>
      <c r="D53" t="s">
        <v>1354</v>
      </c>
      <c r="E53" t="s">
        <v>1354</v>
      </c>
      <c r="F53" s="530" t="s">
        <v>1647</v>
      </c>
      <c r="G53" t="s">
        <v>1648</v>
      </c>
      <c r="H53" t="s">
        <v>1649</v>
      </c>
      <c r="I53" t="s">
        <v>1352</v>
      </c>
      <c r="J53" t="s">
        <v>1650</v>
      </c>
      <c r="K53" t="str">
        <f t="shared" si="0"/>
        <v>3581</v>
      </c>
      <c r="L53" s="536" t="s">
        <v>2371</v>
      </c>
      <c r="M53" t="s">
        <v>2316</v>
      </c>
    </row>
    <row r="54" spans="1:13">
      <c r="A54">
        <v>53</v>
      </c>
      <c r="B54" t="s">
        <v>1348</v>
      </c>
      <c r="C54" t="s">
        <v>1349</v>
      </c>
      <c r="D54" t="s">
        <v>1354</v>
      </c>
      <c r="E54" t="s">
        <v>1350</v>
      </c>
      <c r="F54" t="s">
        <v>1651</v>
      </c>
      <c r="G54" t="s">
        <v>1652</v>
      </c>
      <c r="H54" t="s">
        <v>1653</v>
      </c>
      <c r="I54" t="s">
        <v>1352</v>
      </c>
      <c r="J54" t="s">
        <v>1654</v>
      </c>
      <c r="K54" t="str">
        <f t="shared" si="0"/>
        <v>3585</v>
      </c>
      <c r="L54" s="536" t="s">
        <v>2357</v>
      </c>
      <c r="M54" t="s">
        <v>712</v>
      </c>
    </row>
    <row r="55" spans="1:13">
      <c r="A55">
        <v>54</v>
      </c>
      <c r="B55" t="s">
        <v>1348</v>
      </c>
      <c r="C55" t="s">
        <v>1349</v>
      </c>
      <c r="D55" t="s">
        <v>1354</v>
      </c>
      <c r="E55" t="s">
        <v>1350</v>
      </c>
      <c r="F55" t="s">
        <v>1656</v>
      </c>
      <c r="G55" t="s">
        <v>1657</v>
      </c>
      <c r="H55" t="s">
        <v>1658</v>
      </c>
      <c r="I55" t="s">
        <v>1352</v>
      </c>
      <c r="J55" t="s">
        <v>1659</v>
      </c>
      <c r="K55" t="str">
        <f t="shared" si="0"/>
        <v>3586</v>
      </c>
      <c r="L55" s="536" t="s">
        <v>1655</v>
      </c>
      <c r="M55" t="s">
        <v>713</v>
      </c>
    </row>
    <row r="56" spans="1:13">
      <c r="A56">
        <v>55</v>
      </c>
      <c r="B56" t="s">
        <v>1348</v>
      </c>
      <c r="C56" t="s">
        <v>1349</v>
      </c>
      <c r="D56" t="s">
        <v>1354</v>
      </c>
      <c r="E56" t="s">
        <v>1350</v>
      </c>
      <c r="F56" t="s">
        <v>1666</v>
      </c>
      <c r="G56" t="s">
        <v>1667</v>
      </c>
      <c r="H56" t="s">
        <v>1668</v>
      </c>
      <c r="I56" t="s">
        <v>1352</v>
      </c>
      <c r="J56" t="s">
        <v>1669</v>
      </c>
      <c r="K56" t="str">
        <f t="shared" si="0"/>
        <v>3587</v>
      </c>
      <c r="L56" s="536" t="s">
        <v>1665</v>
      </c>
      <c r="M56" t="s">
        <v>714</v>
      </c>
    </row>
    <row r="57" spans="1:13">
      <c r="A57">
        <v>56</v>
      </c>
      <c r="B57" t="s">
        <v>1348</v>
      </c>
      <c r="C57" t="s">
        <v>1349</v>
      </c>
      <c r="D57" t="s">
        <v>1354</v>
      </c>
      <c r="E57" t="s">
        <v>1350</v>
      </c>
      <c r="F57" t="s">
        <v>1671</v>
      </c>
      <c r="G57" t="s">
        <v>1672</v>
      </c>
      <c r="H57" t="s">
        <v>1673</v>
      </c>
      <c r="I57" t="s">
        <v>1352</v>
      </c>
      <c r="J57" t="s">
        <v>1674</v>
      </c>
      <c r="K57" t="str">
        <f t="shared" si="0"/>
        <v>3590</v>
      </c>
      <c r="L57" s="536" t="s">
        <v>1670</v>
      </c>
      <c r="M57" t="s">
        <v>715</v>
      </c>
    </row>
    <row r="58" spans="1:13">
      <c r="A58">
        <v>57</v>
      </c>
      <c r="B58" t="s">
        <v>1348</v>
      </c>
      <c r="C58" t="s">
        <v>1349</v>
      </c>
      <c r="D58" t="s">
        <v>1354</v>
      </c>
      <c r="E58" t="s">
        <v>1350</v>
      </c>
      <c r="F58" t="s">
        <v>1686</v>
      </c>
      <c r="G58" t="s">
        <v>1687</v>
      </c>
      <c r="H58" t="s">
        <v>1688</v>
      </c>
      <c r="I58" t="s">
        <v>1352</v>
      </c>
      <c r="J58" t="s">
        <v>1689</v>
      </c>
      <c r="K58" t="str">
        <f t="shared" si="0"/>
        <v>3591</v>
      </c>
      <c r="L58" s="536" t="s">
        <v>1685</v>
      </c>
      <c r="M58" t="s">
        <v>716</v>
      </c>
    </row>
    <row r="59" spans="1:13">
      <c r="A59">
        <v>58</v>
      </c>
      <c r="B59" t="s">
        <v>1348</v>
      </c>
      <c r="C59" t="s">
        <v>1349</v>
      </c>
      <c r="D59" t="s">
        <v>1354</v>
      </c>
      <c r="E59" t="s">
        <v>1350</v>
      </c>
      <c r="F59" t="s">
        <v>1691</v>
      </c>
      <c r="G59" t="s">
        <v>1692</v>
      </c>
      <c r="H59" t="s">
        <v>1693</v>
      </c>
      <c r="I59" t="s">
        <v>1352</v>
      </c>
      <c r="J59" t="s">
        <v>1694</v>
      </c>
      <c r="K59" t="str">
        <f t="shared" si="0"/>
        <v>3593</v>
      </c>
      <c r="L59" s="536" t="s">
        <v>1690</v>
      </c>
      <c r="M59" t="s">
        <v>717</v>
      </c>
    </row>
    <row r="60" spans="1:13">
      <c r="A60">
        <v>59</v>
      </c>
      <c r="B60" t="s">
        <v>1348</v>
      </c>
      <c r="C60" t="s">
        <v>1349</v>
      </c>
      <c r="D60" t="s">
        <v>1354</v>
      </c>
      <c r="E60" t="s">
        <v>1350</v>
      </c>
      <c r="F60" t="s">
        <v>1833</v>
      </c>
      <c r="G60" t="s">
        <v>1834</v>
      </c>
      <c r="H60" t="s">
        <v>1835</v>
      </c>
      <c r="I60" t="s">
        <v>1352</v>
      </c>
      <c r="J60" t="s">
        <v>1836</v>
      </c>
      <c r="K60" t="str">
        <f t="shared" si="0"/>
        <v>3595</v>
      </c>
      <c r="L60" s="536" t="s">
        <v>1832</v>
      </c>
      <c r="M60" t="s">
        <v>718</v>
      </c>
    </row>
    <row r="61" spans="1:13">
      <c r="A61">
        <v>60</v>
      </c>
      <c r="B61" t="s">
        <v>1348</v>
      </c>
      <c r="C61" t="s">
        <v>1349</v>
      </c>
      <c r="D61" t="s">
        <v>1354</v>
      </c>
      <c r="E61" t="s">
        <v>1350</v>
      </c>
      <c r="F61" t="s">
        <v>1896</v>
      </c>
      <c r="G61" t="s">
        <v>1897</v>
      </c>
      <c r="H61" t="s">
        <v>1898</v>
      </c>
      <c r="I61" t="s">
        <v>1352</v>
      </c>
      <c r="J61" t="s">
        <v>1899</v>
      </c>
      <c r="K61" t="str">
        <f t="shared" si="0"/>
        <v>3597</v>
      </c>
      <c r="L61" s="536" t="s">
        <v>1895</v>
      </c>
      <c r="M61" t="s">
        <v>719</v>
      </c>
    </row>
    <row r="62" spans="1:13">
      <c r="A62">
        <v>61</v>
      </c>
      <c r="B62" t="s">
        <v>1348</v>
      </c>
      <c r="C62" t="s">
        <v>1349</v>
      </c>
      <c r="D62" t="s">
        <v>1354</v>
      </c>
      <c r="E62" t="s">
        <v>1350</v>
      </c>
      <c r="F62" t="s">
        <v>1901</v>
      </c>
      <c r="G62" t="s">
        <v>1902</v>
      </c>
      <c r="H62" t="s">
        <v>1903</v>
      </c>
      <c r="I62" t="s">
        <v>1352</v>
      </c>
      <c r="J62" t="s">
        <v>1904</v>
      </c>
      <c r="K62" t="str">
        <f t="shared" si="0"/>
        <v>3598</v>
      </c>
      <c r="L62" s="536" t="s">
        <v>1900</v>
      </c>
      <c r="M62" t="s">
        <v>720</v>
      </c>
    </row>
    <row r="63" spans="1:13">
      <c r="A63">
        <v>62</v>
      </c>
      <c r="B63" t="s">
        <v>1348</v>
      </c>
      <c r="C63" t="s">
        <v>1349</v>
      </c>
      <c r="D63" t="s">
        <v>1354</v>
      </c>
      <c r="E63" t="s">
        <v>1350</v>
      </c>
      <c r="F63" t="s">
        <v>1906</v>
      </c>
      <c r="G63" t="s">
        <v>1907</v>
      </c>
      <c r="H63" t="s">
        <v>1908</v>
      </c>
      <c r="I63" t="s">
        <v>1352</v>
      </c>
      <c r="J63" t="s">
        <v>1909</v>
      </c>
      <c r="K63" t="str">
        <f t="shared" si="0"/>
        <v>3599</v>
      </c>
      <c r="L63" s="536" t="s">
        <v>1905</v>
      </c>
      <c r="M63" t="s">
        <v>721</v>
      </c>
    </row>
    <row r="64" spans="1:13">
      <c r="A64">
        <v>63</v>
      </c>
      <c r="B64" t="s">
        <v>1348</v>
      </c>
      <c r="C64" t="s">
        <v>1349</v>
      </c>
      <c r="D64" t="s">
        <v>1354</v>
      </c>
      <c r="E64" t="s">
        <v>1350</v>
      </c>
      <c r="F64" t="s">
        <v>1911</v>
      </c>
      <c r="G64" t="s">
        <v>1912</v>
      </c>
      <c r="H64" t="s">
        <v>1913</v>
      </c>
      <c r="I64" t="s">
        <v>1352</v>
      </c>
      <c r="J64" t="s">
        <v>1914</v>
      </c>
      <c r="K64" t="str">
        <f t="shared" si="0"/>
        <v>3600</v>
      </c>
      <c r="L64" s="536" t="s">
        <v>1910</v>
      </c>
      <c r="M64" t="s">
        <v>722</v>
      </c>
    </row>
    <row r="65" spans="1:14">
      <c r="A65">
        <v>64</v>
      </c>
      <c r="B65" t="s">
        <v>1348</v>
      </c>
      <c r="C65" t="s">
        <v>1349</v>
      </c>
      <c r="D65" t="s">
        <v>1354</v>
      </c>
      <c r="E65" t="s">
        <v>1350</v>
      </c>
      <c r="F65" t="s">
        <v>1916</v>
      </c>
      <c r="G65" t="s">
        <v>1917</v>
      </c>
      <c r="H65" t="s">
        <v>1918</v>
      </c>
      <c r="I65" t="s">
        <v>1352</v>
      </c>
      <c r="J65" t="s">
        <v>1919</v>
      </c>
      <c r="K65" t="str">
        <f t="shared" ref="K65:K124" si="1">RIGHT(J65,4)</f>
        <v>3602</v>
      </c>
      <c r="L65" s="536" t="s">
        <v>1915</v>
      </c>
      <c r="M65" t="s">
        <v>723</v>
      </c>
    </row>
    <row r="66" spans="1:14">
      <c r="A66">
        <v>65</v>
      </c>
      <c r="B66" t="s">
        <v>1348</v>
      </c>
      <c r="C66" t="s">
        <v>1349</v>
      </c>
      <c r="D66" t="s">
        <v>1354</v>
      </c>
      <c r="E66" t="s">
        <v>1350</v>
      </c>
      <c r="F66" t="s">
        <v>1921</v>
      </c>
      <c r="G66" t="s">
        <v>1922</v>
      </c>
      <c r="H66" t="s">
        <v>1923</v>
      </c>
      <c r="I66" t="s">
        <v>1352</v>
      </c>
      <c r="J66" t="s">
        <v>1924</v>
      </c>
      <c r="K66" t="str">
        <f t="shared" si="1"/>
        <v>3603</v>
      </c>
      <c r="L66" s="536" t="s">
        <v>1920</v>
      </c>
      <c r="M66" t="s">
        <v>724</v>
      </c>
    </row>
    <row r="67" spans="1:14">
      <c r="A67">
        <v>66</v>
      </c>
      <c r="B67" t="s">
        <v>1348</v>
      </c>
      <c r="C67" t="s">
        <v>1349</v>
      </c>
      <c r="D67" t="s">
        <v>1354</v>
      </c>
      <c r="E67" t="s">
        <v>1350</v>
      </c>
      <c r="F67" t="s">
        <v>1936</v>
      </c>
      <c r="G67" t="s">
        <v>1937</v>
      </c>
      <c r="H67" t="s">
        <v>1938</v>
      </c>
      <c r="I67" t="s">
        <v>1352</v>
      </c>
      <c r="J67" t="s">
        <v>1939</v>
      </c>
      <c r="K67" t="str">
        <f t="shared" si="1"/>
        <v>3604</v>
      </c>
      <c r="L67" s="536" t="s">
        <v>1935</v>
      </c>
      <c r="M67" t="s">
        <v>725</v>
      </c>
    </row>
    <row r="68" spans="1:14">
      <c r="A68">
        <v>67</v>
      </c>
      <c r="B68" t="s">
        <v>1348</v>
      </c>
      <c r="C68" t="s">
        <v>1349</v>
      </c>
      <c r="D68" t="s">
        <v>1354</v>
      </c>
      <c r="E68" t="s">
        <v>1350</v>
      </c>
      <c r="F68" t="s">
        <v>1941</v>
      </c>
      <c r="G68" t="s">
        <v>1942</v>
      </c>
      <c r="H68" t="s">
        <v>1943</v>
      </c>
      <c r="I68" t="s">
        <v>1352</v>
      </c>
      <c r="J68" t="s">
        <v>1944</v>
      </c>
      <c r="K68" t="str">
        <f t="shared" si="1"/>
        <v>3605</v>
      </c>
      <c r="L68" s="536" t="s">
        <v>1940</v>
      </c>
      <c r="M68" t="s">
        <v>726</v>
      </c>
    </row>
    <row r="69" spans="1:14">
      <c r="A69">
        <v>68</v>
      </c>
      <c r="B69" t="s">
        <v>1348</v>
      </c>
      <c r="C69" t="s">
        <v>1349</v>
      </c>
      <c r="D69" t="s">
        <v>1354</v>
      </c>
      <c r="E69" t="s">
        <v>1350</v>
      </c>
      <c r="F69" t="s">
        <v>1926</v>
      </c>
      <c r="G69" t="s">
        <v>1927</v>
      </c>
      <c r="H69" t="s">
        <v>1928</v>
      </c>
      <c r="I69" t="s">
        <v>1352</v>
      </c>
      <c r="J69" t="s">
        <v>1929</v>
      </c>
      <c r="K69" t="str">
        <f t="shared" si="1"/>
        <v>3606</v>
      </c>
      <c r="L69" s="536" t="s">
        <v>1925</v>
      </c>
      <c r="M69" t="s">
        <v>727</v>
      </c>
    </row>
    <row r="70" spans="1:14">
      <c r="A70">
        <v>69</v>
      </c>
      <c r="B70" t="s">
        <v>1348</v>
      </c>
      <c r="C70" t="s">
        <v>1349</v>
      </c>
      <c r="D70" t="s">
        <v>1354</v>
      </c>
      <c r="E70" t="s">
        <v>1350</v>
      </c>
      <c r="F70" t="s">
        <v>1931</v>
      </c>
      <c r="G70" t="s">
        <v>1932</v>
      </c>
      <c r="H70" t="s">
        <v>1933</v>
      </c>
      <c r="I70" t="s">
        <v>1352</v>
      </c>
      <c r="J70" t="s">
        <v>1934</v>
      </c>
      <c r="K70" t="str">
        <f t="shared" si="1"/>
        <v>3607</v>
      </c>
      <c r="L70" s="536" t="s">
        <v>1930</v>
      </c>
      <c r="M70" t="s">
        <v>728</v>
      </c>
    </row>
    <row r="71" spans="1:14">
      <c r="A71">
        <v>70</v>
      </c>
      <c r="B71" t="s">
        <v>1348</v>
      </c>
      <c r="C71" t="s">
        <v>1349</v>
      </c>
      <c r="D71" t="s">
        <v>1354</v>
      </c>
      <c r="E71" t="s">
        <v>1350</v>
      </c>
      <c r="F71" t="s">
        <v>1951</v>
      </c>
      <c r="G71" t="s">
        <v>1952</v>
      </c>
      <c r="H71" t="s">
        <v>1953</v>
      </c>
      <c r="I71" t="s">
        <v>1352</v>
      </c>
      <c r="J71" t="s">
        <v>1954</v>
      </c>
      <c r="K71" t="str">
        <f t="shared" si="1"/>
        <v>3608</v>
      </c>
      <c r="L71" s="536" t="s">
        <v>1950</v>
      </c>
      <c r="M71" t="s">
        <v>729</v>
      </c>
    </row>
    <row r="72" spans="1:14">
      <c r="A72">
        <v>71</v>
      </c>
      <c r="B72" t="s">
        <v>1348</v>
      </c>
      <c r="C72" t="s">
        <v>1349</v>
      </c>
      <c r="D72" t="s">
        <v>1354</v>
      </c>
      <c r="E72" t="s">
        <v>1350</v>
      </c>
      <c r="F72" t="s">
        <v>1956</v>
      </c>
      <c r="G72" t="s">
        <v>1957</v>
      </c>
      <c r="H72" t="s">
        <v>1958</v>
      </c>
      <c r="I72" t="s">
        <v>1352</v>
      </c>
      <c r="J72" t="s">
        <v>1959</v>
      </c>
      <c r="K72" t="str">
        <f t="shared" si="1"/>
        <v>3609</v>
      </c>
      <c r="L72" s="536" t="s">
        <v>1955</v>
      </c>
      <c r="M72" t="s">
        <v>730</v>
      </c>
    </row>
    <row r="73" spans="1:14">
      <c r="A73">
        <v>72</v>
      </c>
      <c r="B73" t="s">
        <v>1348</v>
      </c>
      <c r="C73" t="s">
        <v>1349</v>
      </c>
      <c r="D73" t="s">
        <v>1354</v>
      </c>
      <c r="E73" t="s">
        <v>1350</v>
      </c>
      <c r="F73" t="s">
        <v>1966</v>
      </c>
      <c r="G73" t="s">
        <v>1967</v>
      </c>
      <c r="H73" t="s">
        <v>1968</v>
      </c>
      <c r="I73" t="s">
        <v>1352</v>
      </c>
      <c r="J73" t="s">
        <v>1969</v>
      </c>
      <c r="K73" t="str">
        <f t="shared" si="1"/>
        <v>3615</v>
      </c>
      <c r="L73" s="536" t="s">
        <v>1965</v>
      </c>
      <c r="M73" t="s">
        <v>731</v>
      </c>
    </row>
    <row r="74" spans="1:14">
      <c r="A74">
        <v>73</v>
      </c>
      <c r="B74" t="s">
        <v>1348</v>
      </c>
      <c r="C74" t="s">
        <v>1349</v>
      </c>
      <c r="D74" t="s">
        <v>1354</v>
      </c>
      <c r="E74" t="s">
        <v>1350</v>
      </c>
      <c r="F74" t="s">
        <v>1970</v>
      </c>
      <c r="G74" t="s">
        <v>1971</v>
      </c>
      <c r="H74" t="s">
        <v>1972</v>
      </c>
      <c r="I74" t="s">
        <v>1352</v>
      </c>
      <c r="J74" t="s">
        <v>1973</v>
      </c>
      <c r="K74" t="str">
        <f t="shared" si="1"/>
        <v>3616</v>
      </c>
      <c r="L74" s="536" t="s">
        <v>2411</v>
      </c>
      <c r="M74" t="s">
        <v>732</v>
      </c>
    </row>
    <row r="75" spans="1:14">
      <c r="A75">
        <v>74</v>
      </c>
      <c r="B75" t="s">
        <v>1348</v>
      </c>
      <c r="C75" t="s">
        <v>1349</v>
      </c>
      <c r="D75" t="s">
        <v>1354</v>
      </c>
      <c r="E75" t="s">
        <v>1350</v>
      </c>
      <c r="F75" t="s">
        <v>1975</v>
      </c>
      <c r="G75" t="s">
        <v>1976</v>
      </c>
      <c r="H75" t="s">
        <v>1977</v>
      </c>
      <c r="I75" t="s">
        <v>1352</v>
      </c>
      <c r="J75" t="s">
        <v>1978</v>
      </c>
      <c r="K75" t="str">
        <f t="shared" si="1"/>
        <v>3617</v>
      </c>
      <c r="L75" s="536" t="s">
        <v>1974</v>
      </c>
      <c r="M75" t="s">
        <v>733</v>
      </c>
    </row>
    <row r="76" spans="1:14">
      <c r="A76">
        <v>75</v>
      </c>
      <c r="B76" t="s">
        <v>1348</v>
      </c>
      <c r="C76" t="s">
        <v>1349</v>
      </c>
      <c r="D76" t="s">
        <v>1354</v>
      </c>
      <c r="E76" t="s">
        <v>1350</v>
      </c>
      <c r="F76" t="s">
        <v>1980</v>
      </c>
      <c r="G76" t="s">
        <v>1981</v>
      </c>
      <c r="H76" t="s">
        <v>1982</v>
      </c>
      <c r="I76" t="s">
        <v>1352</v>
      </c>
      <c r="J76" t="s">
        <v>1983</v>
      </c>
      <c r="K76" t="str">
        <f t="shared" si="1"/>
        <v>3618</v>
      </c>
      <c r="L76" s="536" t="s">
        <v>1979</v>
      </c>
      <c r="M76" t="s">
        <v>734</v>
      </c>
    </row>
    <row r="77" spans="1:14" ht="54">
      <c r="A77">
        <v>76</v>
      </c>
      <c r="B77" t="s">
        <v>1348</v>
      </c>
      <c r="C77" t="s">
        <v>1349</v>
      </c>
      <c r="D77" t="s">
        <v>1354</v>
      </c>
      <c r="E77" t="s">
        <v>1350</v>
      </c>
      <c r="F77" s="135" t="s">
        <v>2297</v>
      </c>
      <c r="G77" t="s">
        <v>1984</v>
      </c>
      <c r="H77" t="s">
        <v>1985</v>
      </c>
      <c r="I77" t="s">
        <v>1352</v>
      </c>
      <c r="J77">
        <v>43837</v>
      </c>
      <c r="K77" t="str">
        <f t="shared" si="1"/>
        <v>3837</v>
      </c>
      <c r="L77" s="536" t="s">
        <v>2349</v>
      </c>
      <c r="M77" t="s">
        <v>2298</v>
      </c>
      <c r="N77" s="530" t="s">
        <v>2299</v>
      </c>
    </row>
    <row r="78" spans="1:14">
      <c r="A78">
        <v>77</v>
      </c>
      <c r="B78" t="s">
        <v>1348</v>
      </c>
      <c r="C78" t="s">
        <v>1349</v>
      </c>
      <c r="D78" t="s">
        <v>1354</v>
      </c>
      <c r="E78" t="s">
        <v>1350</v>
      </c>
      <c r="F78" t="s">
        <v>1715</v>
      </c>
      <c r="G78" t="s">
        <v>1716</v>
      </c>
      <c r="H78" t="s">
        <v>1717</v>
      </c>
      <c r="I78" t="s">
        <v>1352</v>
      </c>
      <c r="J78" t="s">
        <v>1718</v>
      </c>
      <c r="K78" t="str">
        <f t="shared" si="1"/>
        <v>3621</v>
      </c>
      <c r="L78" s="536" t="s">
        <v>1714</v>
      </c>
      <c r="M78" t="s">
        <v>735</v>
      </c>
    </row>
    <row r="79" spans="1:14">
      <c r="A79">
        <v>78</v>
      </c>
      <c r="B79" t="s">
        <v>1348</v>
      </c>
      <c r="C79" t="s">
        <v>1349</v>
      </c>
      <c r="D79" t="s">
        <v>1354</v>
      </c>
      <c r="E79" t="s">
        <v>1350</v>
      </c>
      <c r="F79" t="s">
        <v>1720</v>
      </c>
      <c r="G79" t="s">
        <v>1721</v>
      </c>
      <c r="H79" t="s">
        <v>1722</v>
      </c>
      <c r="I79" t="s">
        <v>1352</v>
      </c>
      <c r="J79" t="s">
        <v>1723</v>
      </c>
      <c r="K79" t="str">
        <f t="shared" si="1"/>
        <v>3622</v>
      </c>
      <c r="L79" s="536" t="s">
        <v>1719</v>
      </c>
      <c r="M79" t="s">
        <v>736</v>
      </c>
    </row>
    <row r="80" spans="1:14">
      <c r="A80">
        <v>79</v>
      </c>
      <c r="B80" t="s">
        <v>1348</v>
      </c>
      <c r="C80" t="s">
        <v>1349</v>
      </c>
      <c r="D80" t="s">
        <v>1354</v>
      </c>
      <c r="E80" t="s">
        <v>1350</v>
      </c>
      <c r="F80" t="s">
        <v>1725</v>
      </c>
      <c r="G80" t="s">
        <v>1726</v>
      </c>
      <c r="H80" t="s">
        <v>1727</v>
      </c>
      <c r="I80" t="s">
        <v>1352</v>
      </c>
      <c r="J80" t="s">
        <v>1728</v>
      </c>
      <c r="K80" t="str">
        <f t="shared" si="1"/>
        <v>3623</v>
      </c>
      <c r="L80" s="536" t="s">
        <v>1724</v>
      </c>
      <c r="M80" t="s">
        <v>737</v>
      </c>
    </row>
    <row r="81" spans="1:13">
      <c r="A81">
        <v>80</v>
      </c>
      <c r="B81" t="s">
        <v>1348</v>
      </c>
      <c r="C81" t="s">
        <v>1349</v>
      </c>
      <c r="D81" t="s">
        <v>1354</v>
      </c>
      <c r="E81" t="s">
        <v>1350</v>
      </c>
      <c r="F81" t="s">
        <v>1275</v>
      </c>
      <c r="G81" t="s">
        <v>1276</v>
      </c>
      <c r="H81" t="s">
        <v>1442</v>
      </c>
      <c r="I81" t="s">
        <v>1352</v>
      </c>
      <c r="J81" t="s">
        <v>1443</v>
      </c>
      <c r="K81" t="str">
        <f t="shared" si="1"/>
        <v>3624</v>
      </c>
      <c r="L81" s="536" t="s">
        <v>1277</v>
      </c>
      <c r="M81" t="s">
        <v>738</v>
      </c>
    </row>
    <row r="82" spans="1:13">
      <c r="A82">
        <v>81</v>
      </c>
      <c r="B82" t="s">
        <v>1348</v>
      </c>
      <c r="C82" t="s">
        <v>1349</v>
      </c>
      <c r="D82" t="s">
        <v>1354</v>
      </c>
      <c r="E82" t="s">
        <v>1350</v>
      </c>
      <c r="F82" t="s">
        <v>1987</v>
      </c>
      <c r="G82" t="s">
        <v>1988</v>
      </c>
      <c r="H82" t="s">
        <v>1989</v>
      </c>
      <c r="I82" t="s">
        <v>1352</v>
      </c>
      <c r="J82" t="s">
        <v>1990</v>
      </c>
      <c r="K82" t="str">
        <f t="shared" si="1"/>
        <v>3626</v>
      </c>
      <c r="L82" s="536" t="s">
        <v>1986</v>
      </c>
      <c r="M82" t="s">
        <v>739</v>
      </c>
    </row>
    <row r="83" spans="1:13">
      <c r="A83">
        <v>82</v>
      </c>
      <c r="B83" t="s">
        <v>1348</v>
      </c>
      <c r="C83" t="s">
        <v>1349</v>
      </c>
      <c r="D83" t="s">
        <v>1354</v>
      </c>
      <c r="E83" t="s">
        <v>1350</v>
      </c>
      <c r="F83" t="s">
        <v>1696</v>
      </c>
      <c r="G83" t="s">
        <v>1697</v>
      </c>
      <c r="H83" t="s">
        <v>1698</v>
      </c>
      <c r="I83" t="s">
        <v>1352</v>
      </c>
      <c r="J83" t="s">
        <v>1699</v>
      </c>
      <c r="K83" t="str">
        <f t="shared" si="1"/>
        <v>3627</v>
      </c>
      <c r="L83" s="536" t="s">
        <v>1695</v>
      </c>
      <c r="M83" t="s">
        <v>740</v>
      </c>
    </row>
    <row r="84" spans="1:13">
      <c r="A84">
        <v>83</v>
      </c>
      <c r="B84" t="s">
        <v>1348</v>
      </c>
      <c r="C84" t="s">
        <v>1349</v>
      </c>
      <c r="D84" t="s">
        <v>1354</v>
      </c>
      <c r="E84" t="s">
        <v>1350</v>
      </c>
      <c r="F84" t="s">
        <v>1293</v>
      </c>
      <c r="G84" t="s">
        <v>1294</v>
      </c>
      <c r="H84" t="s">
        <v>1454</v>
      </c>
      <c r="I84" t="s">
        <v>1352</v>
      </c>
      <c r="J84" t="s">
        <v>1455</v>
      </c>
      <c r="K84" t="str">
        <f t="shared" si="1"/>
        <v>3628</v>
      </c>
      <c r="L84" s="536" t="s">
        <v>1295</v>
      </c>
      <c r="M84" t="s">
        <v>741</v>
      </c>
    </row>
    <row r="85" spans="1:13">
      <c r="A85">
        <v>84</v>
      </c>
      <c r="B85" t="s">
        <v>1348</v>
      </c>
      <c r="C85" t="s">
        <v>1349</v>
      </c>
      <c r="D85" t="s">
        <v>1354</v>
      </c>
      <c r="E85" t="s">
        <v>1350</v>
      </c>
      <c r="F85" t="s">
        <v>1296</v>
      </c>
      <c r="G85" t="s">
        <v>1297</v>
      </c>
      <c r="H85" t="s">
        <v>1456</v>
      </c>
      <c r="I85" t="s">
        <v>1352</v>
      </c>
      <c r="J85" t="s">
        <v>1457</v>
      </c>
      <c r="K85" t="str">
        <f t="shared" si="1"/>
        <v>3629</v>
      </c>
      <c r="L85" s="536" t="s">
        <v>1298</v>
      </c>
      <c r="M85" t="s">
        <v>742</v>
      </c>
    </row>
    <row r="86" spans="1:13">
      <c r="A86">
        <v>85</v>
      </c>
      <c r="B86" t="s">
        <v>1348</v>
      </c>
      <c r="C86" t="s">
        <v>1349</v>
      </c>
      <c r="D86" t="s">
        <v>1354</v>
      </c>
      <c r="E86" t="s">
        <v>1350</v>
      </c>
      <c r="F86" t="s">
        <v>1992</v>
      </c>
      <c r="G86" t="s">
        <v>1993</v>
      </c>
      <c r="H86" t="s">
        <v>1994</v>
      </c>
      <c r="I86" t="s">
        <v>1352</v>
      </c>
      <c r="J86" t="s">
        <v>1995</v>
      </c>
      <c r="K86" t="str">
        <f t="shared" si="1"/>
        <v>3630</v>
      </c>
      <c r="L86" s="536" t="s">
        <v>1991</v>
      </c>
      <c r="M86" t="s">
        <v>743</v>
      </c>
    </row>
    <row r="87" spans="1:13">
      <c r="A87">
        <v>86</v>
      </c>
      <c r="B87" t="s">
        <v>1348</v>
      </c>
      <c r="C87" t="s">
        <v>1349</v>
      </c>
      <c r="D87" t="s">
        <v>1354</v>
      </c>
      <c r="E87" t="s">
        <v>1350</v>
      </c>
      <c r="F87" t="s">
        <v>1183</v>
      </c>
      <c r="G87" t="s">
        <v>1184</v>
      </c>
      <c r="H87" t="s">
        <v>1376</v>
      </c>
      <c r="I87" t="s">
        <v>1352</v>
      </c>
      <c r="J87" t="s">
        <v>1377</v>
      </c>
      <c r="K87" t="str">
        <f t="shared" si="1"/>
        <v>3631</v>
      </c>
      <c r="L87" s="536" t="s">
        <v>1185</v>
      </c>
      <c r="M87" t="s">
        <v>744</v>
      </c>
    </row>
    <row r="88" spans="1:13">
      <c r="A88">
        <v>87</v>
      </c>
      <c r="B88" t="s">
        <v>1348</v>
      </c>
      <c r="C88" t="s">
        <v>1349</v>
      </c>
      <c r="D88" t="s">
        <v>1354</v>
      </c>
      <c r="E88" t="s">
        <v>1350</v>
      </c>
      <c r="F88" t="s">
        <v>1186</v>
      </c>
      <c r="G88" t="s">
        <v>1187</v>
      </c>
      <c r="H88" t="s">
        <v>1378</v>
      </c>
      <c r="I88" t="s">
        <v>1352</v>
      </c>
      <c r="J88" t="s">
        <v>1379</v>
      </c>
      <c r="K88" t="str">
        <f t="shared" si="1"/>
        <v>3633</v>
      </c>
      <c r="L88" s="536" t="s">
        <v>1188</v>
      </c>
      <c r="M88" t="s">
        <v>745</v>
      </c>
    </row>
    <row r="89" spans="1:13">
      <c r="A89">
        <v>88</v>
      </c>
      <c r="B89" t="s">
        <v>1348</v>
      </c>
      <c r="C89" t="s">
        <v>1349</v>
      </c>
      <c r="D89" t="s">
        <v>1354</v>
      </c>
      <c r="E89" t="s">
        <v>1350</v>
      </c>
      <c r="F89" t="s">
        <v>2002</v>
      </c>
      <c r="G89" t="s">
        <v>2003</v>
      </c>
      <c r="H89" t="s">
        <v>2004</v>
      </c>
      <c r="I89" t="s">
        <v>1352</v>
      </c>
      <c r="J89" t="s">
        <v>2005</v>
      </c>
      <c r="K89" t="str">
        <f t="shared" si="1"/>
        <v>3635</v>
      </c>
      <c r="L89" s="536" t="s">
        <v>2001</v>
      </c>
      <c r="M89" t="s">
        <v>746</v>
      </c>
    </row>
    <row r="90" spans="1:13">
      <c r="A90">
        <v>89</v>
      </c>
      <c r="B90" t="s">
        <v>1348</v>
      </c>
      <c r="C90" t="s">
        <v>1349</v>
      </c>
      <c r="D90" t="s">
        <v>1354</v>
      </c>
      <c r="E90" t="s">
        <v>1350</v>
      </c>
      <c r="F90" t="s">
        <v>2017</v>
      </c>
      <c r="G90" t="s">
        <v>2018</v>
      </c>
      <c r="H90" t="s">
        <v>2019</v>
      </c>
      <c r="I90" t="s">
        <v>1352</v>
      </c>
      <c r="J90" t="s">
        <v>2020</v>
      </c>
      <c r="K90" t="str">
        <f t="shared" si="1"/>
        <v>3637</v>
      </c>
      <c r="L90" s="536" t="s">
        <v>2016</v>
      </c>
      <c r="M90" t="s">
        <v>747</v>
      </c>
    </row>
    <row r="91" spans="1:13">
      <c r="A91">
        <v>90</v>
      </c>
      <c r="B91" t="s">
        <v>1348</v>
      </c>
      <c r="C91" t="s">
        <v>1349</v>
      </c>
      <c r="D91" t="s">
        <v>1354</v>
      </c>
      <c r="E91" t="s">
        <v>1350</v>
      </c>
      <c r="F91" t="s">
        <v>1872</v>
      </c>
      <c r="G91" t="s">
        <v>1873</v>
      </c>
      <c r="H91" t="s">
        <v>1874</v>
      </c>
      <c r="I91" t="s">
        <v>1352</v>
      </c>
      <c r="J91" t="s">
        <v>1875</v>
      </c>
      <c r="K91" t="str">
        <f t="shared" si="1"/>
        <v>3643</v>
      </c>
      <c r="L91" s="536" t="s">
        <v>1871</v>
      </c>
      <c r="M91" t="s">
        <v>748</v>
      </c>
    </row>
    <row r="92" spans="1:13">
      <c r="A92">
        <v>91</v>
      </c>
      <c r="B92" t="s">
        <v>1348</v>
      </c>
      <c r="C92" t="s">
        <v>1349</v>
      </c>
      <c r="D92" t="s">
        <v>1354</v>
      </c>
      <c r="E92" t="s">
        <v>1350</v>
      </c>
      <c r="F92" t="s">
        <v>2031</v>
      </c>
      <c r="G92" t="s">
        <v>2032</v>
      </c>
      <c r="H92" t="s">
        <v>2033</v>
      </c>
      <c r="I92" t="s">
        <v>1352</v>
      </c>
      <c r="J92" t="s">
        <v>2034</v>
      </c>
      <c r="K92" t="str">
        <f t="shared" si="1"/>
        <v>3644</v>
      </c>
      <c r="L92" s="536" t="s">
        <v>2030</v>
      </c>
      <c r="M92" t="s">
        <v>749</v>
      </c>
    </row>
    <row r="93" spans="1:13">
      <c r="A93">
        <v>92</v>
      </c>
      <c r="B93" t="s">
        <v>1348</v>
      </c>
      <c r="C93" t="s">
        <v>1349</v>
      </c>
      <c r="D93" t="s">
        <v>1354</v>
      </c>
      <c r="E93" t="s">
        <v>1350</v>
      </c>
      <c r="F93" t="s">
        <v>2036</v>
      </c>
      <c r="G93" t="s">
        <v>2037</v>
      </c>
      <c r="H93" t="s">
        <v>2038</v>
      </c>
      <c r="I93" t="s">
        <v>1352</v>
      </c>
      <c r="J93" t="s">
        <v>2039</v>
      </c>
      <c r="K93" t="str">
        <f t="shared" si="1"/>
        <v>3645</v>
      </c>
      <c r="L93" s="536" t="s">
        <v>2035</v>
      </c>
      <c r="M93" t="s">
        <v>750</v>
      </c>
    </row>
    <row r="94" spans="1:13">
      <c r="A94">
        <v>93</v>
      </c>
      <c r="B94" t="s">
        <v>1348</v>
      </c>
      <c r="C94" t="s">
        <v>1349</v>
      </c>
      <c r="D94" t="s">
        <v>1354</v>
      </c>
      <c r="E94" t="s">
        <v>1350</v>
      </c>
      <c r="F94" t="s">
        <v>1838</v>
      </c>
      <c r="G94" t="s">
        <v>1839</v>
      </c>
      <c r="H94" t="s">
        <v>1840</v>
      </c>
      <c r="I94" t="s">
        <v>1352</v>
      </c>
      <c r="J94" t="s">
        <v>1841</v>
      </c>
      <c r="K94" t="str">
        <f t="shared" si="1"/>
        <v>3651</v>
      </c>
      <c r="L94" s="536" t="s">
        <v>1837</v>
      </c>
      <c r="M94" t="s">
        <v>751</v>
      </c>
    </row>
    <row r="95" spans="1:13">
      <c r="A95">
        <v>94</v>
      </c>
      <c r="B95" t="s">
        <v>1348</v>
      </c>
      <c r="C95" t="s">
        <v>1349</v>
      </c>
      <c r="D95" t="s">
        <v>1354</v>
      </c>
      <c r="E95" t="s">
        <v>1350</v>
      </c>
      <c r="F95" t="s">
        <v>1843</v>
      </c>
      <c r="G95" t="s">
        <v>1844</v>
      </c>
      <c r="H95" t="s">
        <v>1845</v>
      </c>
      <c r="I95" t="s">
        <v>1352</v>
      </c>
      <c r="J95" t="s">
        <v>1846</v>
      </c>
      <c r="K95" t="str">
        <f t="shared" si="1"/>
        <v>3652</v>
      </c>
      <c r="L95" s="536" t="s">
        <v>1842</v>
      </c>
      <c r="M95" t="s">
        <v>752</v>
      </c>
    </row>
    <row r="96" spans="1:13">
      <c r="A96">
        <v>95</v>
      </c>
      <c r="B96" t="s">
        <v>1348</v>
      </c>
      <c r="C96" t="s">
        <v>1349</v>
      </c>
      <c r="D96" t="s">
        <v>1354</v>
      </c>
      <c r="E96" t="s">
        <v>1350</v>
      </c>
      <c r="F96" t="s">
        <v>1847</v>
      </c>
      <c r="G96" t="s">
        <v>1848</v>
      </c>
      <c r="H96" t="s">
        <v>1849</v>
      </c>
      <c r="I96" t="s">
        <v>1352</v>
      </c>
      <c r="J96" t="s">
        <v>1850</v>
      </c>
      <c r="K96" t="str">
        <f t="shared" si="1"/>
        <v>3653</v>
      </c>
      <c r="L96" s="536" t="s">
        <v>2348</v>
      </c>
      <c r="M96" t="s">
        <v>753</v>
      </c>
    </row>
    <row r="97" spans="1:13">
      <c r="A97">
        <v>96</v>
      </c>
      <c r="B97" t="s">
        <v>1348</v>
      </c>
      <c r="C97" t="s">
        <v>1349</v>
      </c>
      <c r="D97" t="s">
        <v>1354</v>
      </c>
      <c r="E97" t="s">
        <v>1350</v>
      </c>
      <c r="F97" t="s">
        <v>1783</v>
      </c>
      <c r="G97" t="s">
        <v>1784</v>
      </c>
      <c r="H97" t="s">
        <v>1785</v>
      </c>
      <c r="I97" t="s">
        <v>1352</v>
      </c>
      <c r="J97" t="s">
        <v>1786</v>
      </c>
      <c r="K97" t="str">
        <f t="shared" si="1"/>
        <v>3668</v>
      </c>
      <c r="L97" s="536" t="s">
        <v>1782</v>
      </c>
      <c r="M97" t="s">
        <v>755</v>
      </c>
    </row>
    <row r="98" spans="1:13">
      <c r="A98">
        <v>97</v>
      </c>
      <c r="B98" t="s">
        <v>1348</v>
      </c>
      <c r="C98" t="s">
        <v>1349</v>
      </c>
      <c r="D98" t="s">
        <v>1354</v>
      </c>
      <c r="E98" t="s">
        <v>1350</v>
      </c>
      <c r="F98" t="s">
        <v>1788</v>
      </c>
      <c r="G98" t="s">
        <v>1789</v>
      </c>
      <c r="H98" t="s">
        <v>1790</v>
      </c>
      <c r="I98" t="s">
        <v>1352</v>
      </c>
      <c r="J98" t="s">
        <v>1791</v>
      </c>
      <c r="K98" t="str">
        <f t="shared" si="1"/>
        <v>3669</v>
      </c>
      <c r="L98" s="536" t="s">
        <v>1787</v>
      </c>
      <c r="M98" t="s">
        <v>756</v>
      </c>
    </row>
    <row r="99" spans="1:13">
      <c r="A99">
        <v>98</v>
      </c>
      <c r="B99" t="s">
        <v>1348</v>
      </c>
      <c r="C99" t="s">
        <v>1349</v>
      </c>
      <c r="D99" t="s">
        <v>1354</v>
      </c>
      <c r="E99" t="s">
        <v>1350</v>
      </c>
      <c r="F99" t="s">
        <v>1793</v>
      </c>
      <c r="G99" t="s">
        <v>1794</v>
      </c>
      <c r="H99" t="s">
        <v>1795</v>
      </c>
      <c r="I99" t="s">
        <v>1352</v>
      </c>
      <c r="J99" t="s">
        <v>1796</v>
      </c>
      <c r="K99" t="str">
        <f t="shared" si="1"/>
        <v>3690</v>
      </c>
      <c r="L99" s="536" t="s">
        <v>1792</v>
      </c>
      <c r="M99" t="s">
        <v>757</v>
      </c>
    </row>
    <row r="100" spans="1:13">
      <c r="A100">
        <v>99</v>
      </c>
      <c r="B100" t="s">
        <v>1348</v>
      </c>
      <c r="C100" t="s">
        <v>1349</v>
      </c>
      <c r="D100" t="s">
        <v>1354</v>
      </c>
      <c r="E100" t="s">
        <v>1350</v>
      </c>
      <c r="F100" t="s">
        <v>1735</v>
      </c>
      <c r="G100" t="s">
        <v>1736</v>
      </c>
      <c r="H100" t="s">
        <v>1737</v>
      </c>
      <c r="I100" t="s">
        <v>1352</v>
      </c>
      <c r="J100" t="s">
        <v>1738</v>
      </c>
      <c r="K100" t="str">
        <f t="shared" si="1"/>
        <v>3691</v>
      </c>
      <c r="L100" s="536" t="s">
        <v>1734</v>
      </c>
      <c r="M100" t="s">
        <v>758</v>
      </c>
    </row>
    <row r="101" spans="1:13">
      <c r="A101">
        <v>100</v>
      </c>
      <c r="B101" t="s">
        <v>1348</v>
      </c>
      <c r="C101" t="s">
        <v>1349</v>
      </c>
      <c r="D101" t="s">
        <v>1354</v>
      </c>
      <c r="E101" t="s">
        <v>1350</v>
      </c>
      <c r="F101" t="s">
        <v>1740</v>
      </c>
      <c r="G101" t="s">
        <v>1741</v>
      </c>
      <c r="H101" t="s">
        <v>1742</v>
      </c>
      <c r="I101" t="s">
        <v>1352</v>
      </c>
      <c r="J101" t="s">
        <v>1743</v>
      </c>
      <c r="K101" t="str">
        <f t="shared" si="1"/>
        <v>3692</v>
      </c>
      <c r="L101" s="536" t="s">
        <v>1739</v>
      </c>
      <c r="M101" t="s">
        <v>759</v>
      </c>
    </row>
    <row r="102" spans="1:13">
      <c r="A102">
        <v>101</v>
      </c>
      <c r="B102" t="s">
        <v>1348</v>
      </c>
      <c r="C102" t="s">
        <v>1349</v>
      </c>
      <c r="D102" t="s">
        <v>1354</v>
      </c>
      <c r="E102" t="s">
        <v>1350</v>
      </c>
      <c r="F102" t="s">
        <v>1745</v>
      </c>
      <c r="G102" t="s">
        <v>1746</v>
      </c>
      <c r="H102" t="s">
        <v>1747</v>
      </c>
      <c r="I102" t="s">
        <v>1352</v>
      </c>
      <c r="J102" t="s">
        <v>1748</v>
      </c>
      <c r="K102" t="str">
        <f t="shared" si="1"/>
        <v>3694</v>
      </c>
      <c r="L102" s="536" t="s">
        <v>1744</v>
      </c>
      <c r="M102" t="s">
        <v>760</v>
      </c>
    </row>
    <row r="103" spans="1:13">
      <c r="A103">
        <v>102</v>
      </c>
      <c r="B103" t="s">
        <v>1348</v>
      </c>
      <c r="C103" t="s">
        <v>1349</v>
      </c>
      <c r="D103" t="s">
        <v>1354</v>
      </c>
      <c r="E103" t="s">
        <v>1350</v>
      </c>
      <c r="F103" t="s">
        <v>1749</v>
      </c>
      <c r="G103" t="s">
        <v>1750</v>
      </c>
      <c r="H103" t="s">
        <v>1751</v>
      </c>
      <c r="I103" t="s">
        <v>1352</v>
      </c>
      <c r="J103" t="s">
        <v>1752</v>
      </c>
      <c r="K103" t="str">
        <f t="shared" si="1"/>
        <v>3700</v>
      </c>
      <c r="L103" s="536" t="s">
        <v>2355</v>
      </c>
      <c r="M103" t="s">
        <v>761</v>
      </c>
    </row>
    <row r="104" spans="1:13">
      <c r="A104">
        <v>103</v>
      </c>
      <c r="B104" t="s">
        <v>1348</v>
      </c>
      <c r="C104" t="s">
        <v>1349</v>
      </c>
      <c r="D104" t="s">
        <v>1354</v>
      </c>
      <c r="E104" t="s">
        <v>1350</v>
      </c>
      <c r="F104" t="s">
        <v>1753</v>
      </c>
      <c r="G104" t="s">
        <v>1754</v>
      </c>
      <c r="H104" t="s">
        <v>1755</v>
      </c>
      <c r="I104" t="s">
        <v>1352</v>
      </c>
      <c r="J104" t="s">
        <v>1756</v>
      </c>
      <c r="K104" t="str">
        <f t="shared" si="1"/>
        <v>3701</v>
      </c>
      <c r="L104" s="536" t="s">
        <v>2358</v>
      </c>
      <c r="M104" t="s">
        <v>762</v>
      </c>
    </row>
    <row r="105" spans="1:13">
      <c r="A105">
        <v>104</v>
      </c>
      <c r="B105" t="s">
        <v>1348</v>
      </c>
      <c r="C105" t="s">
        <v>1349</v>
      </c>
      <c r="D105" t="s">
        <v>1354</v>
      </c>
      <c r="E105" t="s">
        <v>1350</v>
      </c>
      <c r="F105" t="s">
        <v>1758</v>
      </c>
      <c r="G105" t="s">
        <v>1759</v>
      </c>
      <c r="H105" t="s">
        <v>1760</v>
      </c>
      <c r="I105" t="s">
        <v>1352</v>
      </c>
      <c r="J105" t="s">
        <v>1761</v>
      </c>
      <c r="K105" t="str">
        <f t="shared" si="1"/>
        <v>3702</v>
      </c>
      <c r="L105" s="536" t="s">
        <v>1757</v>
      </c>
      <c r="M105" t="s">
        <v>763</v>
      </c>
    </row>
    <row r="106" spans="1:13">
      <c r="A106">
        <v>105</v>
      </c>
      <c r="B106" t="s">
        <v>1348</v>
      </c>
      <c r="C106" t="s">
        <v>1349</v>
      </c>
      <c r="D106" t="s">
        <v>1354</v>
      </c>
      <c r="E106" t="s">
        <v>1350</v>
      </c>
      <c r="F106" t="s">
        <v>1763</v>
      </c>
      <c r="G106" t="s">
        <v>1764</v>
      </c>
      <c r="H106" t="s">
        <v>1765</v>
      </c>
      <c r="I106" t="s">
        <v>1352</v>
      </c>
      <c r="J106" t="s">
        <v>1766</v>
      </c>
      <c r="K106" t="str">
        <f t="shared" si="1"/>
        <v>3703</v>
      </c>
      <c r="L106" s="536" t="s">
        <v>1762</v>
      </c>
      <c r="M106" t="s">
        <v>764</v>
      </c>
    </row>
    <row r="107" spans="1:13">
      <c r="A107">
        <v>106</v>
      </c>
      <c r="B107" t="s">
        <v>1348</v>
      </c>
      <c r="C107" t="s">
        <v>1349</v>
      </c>
      <c r="D107" t="s">
        <v>1354</v>
      </c>
      <c r="E107" t="s">
        <v>1350</v>
      </c>
      <c r="F107" t="s">
        <v>1517</v>
      </c>
      <c r="G107" t="s">
        <v>1518</v>
      </c>
      <c r="H107" t="s">
        <v>1519</v>
      </c>
      <c r="I107" t="s">
        <v>1352</v>
      </c>
      <c r="J107" t="s">
        <v>1520</v>
      </c>
      <c r="K107" t="str">
        <f t="shared" si="1"/>
        <v>3704</v>
      </c>
      <c r="L107" s="536" t="s">
        <v>1516</v>
      </c>
      <c r="M107" t="s">
        <v>765</v>
      </c>
    </row>
    <row r="108" spans="1:13">
      <c r="A108">
        <v>107</v>
      </c>
      <c r="B108" t="s">
        <v>1348</v>
      </c>
      <c r="C108" t="s">
        <v>1349</v>
      </c>
      <c r="D108" t="s">
        <v>1354</v>
      </c>
      <c r="E108" t="s">
        <v>1350</v>
      </c>
      <c r="F108" t="s">
        <v>1813</v>
      </c>
      <c r="G108" t="s">
        <v>1814</v>
      </c>
      <c r="H108" t="s">
        <v>1815</v>
      </c>
      <c r="I108" t="s">
        <v>1352</v>
      </c>
      <c r="J108" t="s">
        <v>1816</v>
      </c>
      <c r="K108" t="str">
        <f t="shared" si="1"/>
        <v>3708</v>
      </c>
      <c r="L108" s="536" t="s">
        <v>1812</v>
      </c>
      <c r="M108" t="s">
        <v>766</v>
      </c>
    </row>
    <row r="109" spans="1:13">
      <c r="A109">
        <v>108</v>
      </c>
      <c r="B109" t="s">
        <v>1348</v>
      </c>
      <c r="C109" t="s">
        <v>1349</v>
      </c>
      <c r="D109" t="s">
        <v>1354</v>
      </c>
      <c r="E109" t="s">
        <v>1350</v>
      </c>
      <c r="F109" t="s">
        <v>1818</v>
      </c>
      <c r="G109" t="s">
        <v>1819</v>
      </c>
      <c r="H109" t="s">
        <v>1820</v>
      </c>
      <c r="I109" t="s">
        <v>1352</v>
      </c>
      <c r="J109" t="s">
        <v>1821</v>
      </c>
      <c r="K109" t="str">
        <f t="shared" si="1"/>
        <v>3709</v>
      </c>
      <c r="L109" s="536" t="s">
        <v>1817</v>
      </c>
      <c r="M109" t="s">
        <v>767</v>
      </c>
    </row>
    <row r="110" spans="1:13">
      <c r="A110">
        <v>109</v>
      </c>
      <c r="B110" t="s">
        <v>1348</v>
      </c>
      <c r="C110" t="s">
        <v>1349</v>
      </c>
      <c r="D110" t="s">
        <v>1354</v>
      </c>
      <c r="E110" t="s">
        <v>1350</v>
      </c>
      <c r="F110" t="s">
        <v>1522</v>
      </c>
      <c r="G110" t="s">
        <v>1523</v>
      </c>
      <c r="H110" t="s">
        <v>1524</v>
      </c>
      <c r="I110" t="s">
        <v>1352</v>
      </c>
      <c r="J110" t="s">
        <v>1525</v>
      </c>
      <c r="K110" t="str">
        <f t="shared" si="1"/>
        <v>3721</v>
      </c>
      <c r="L110" s="536" t="s">
        <v>1521</v>
      </c>
      <c r="M110" t="s">
        <v>768</v>
      </c>
    </row>
    <row r="111" spans="1:13">
      <c r="A111">
        <v>110</v>
      </c>
      <c r="B111" t="s">
        <v>1348</v>
      </c>
      <c r="C111" t="s">
        <v>1349</v>
      </c>
      <c r="D111" t="s">
        <v>1354</v>
      </c>
      <c r="E111" t="s">
        <v>1350</v>
      </c>
      <c r="F111" t="s">
        <v>2050</v>
      </c>
      <c r="G111" t="s">
        <v>2051</v>
      </c>
      <c r="H111" t="s">
        <v>2052</v>
      </c>
      <c r="I111" t="s">
        <v>1352</v>
      </c>
      <c r="J111" t="s">
        <v>2053</v>
      </c>
      <c r="K111" t="str">
        <f t="shared" si="1"/>
        <v>3733</v>
      </c>
      <c r="L111" s="536" t="s">
        <v>2049</v>
      </c>
      <c r="M111" t="s">
        <v>769</v>
      </c>
    </row>
    <row r="112" spans="1:13">
      <c r="A112">
        <v>111</v>
      </c>
      <c r="B112" t="s">
        <v>1348</v>
      </c>
      <c r="C112" t="s">
        <v>1349</v>
      </c>
      <c r="D112" t="s">
        <v>1354</v>
      </c>
      <c r="E112" t="s">
        <v>1350</v>
      </c>
      <c r="F112" t="s">
        <v>1613</v>
      </c>
      <c r="G112" t="s">
        <v>1614</v>
      </c>
      <c r="H112" t="s">
        <v>1615</v>
      </c>
      <c r="I112" t="s">
        <v>1352</v>
      </c>
      <c r="J112" t="s">
        <v>1616</v>
      </c>
      <c r="K112" t="str">
        <f t="shared" si="1"/>
        <v>3739</v>
      </c>
      <c r="L112" s="536" t="s">
        <v>1612</v>
      </c>
      <c r="M112" t="s">
        <v>770</v>
      </c>
    </row>
    <row r="113" spans="1:13">
      <c r="A113">
        <v>112</v>
      </c>
      <c r="B113" t="s">
        <v>1348</v>
      </c>
      <c r="C113" t="s">
        <v>1349</v>
      </c>
      <c r="D113" t="s">
        <v>1354</v>
      </c>
      <c r="E113" t="s">
        <v>1350</v>
      </c>
      <c r="F113" t="s">
        <v>1618</v>
      </c>
      <c r="G113" t="s">
        <v>1619</v>
      </c>
      <c r="H113" t="s">
        <v>1620</v>
      </c>
      <c r="I113" t="s">
        <v>1352</v>
      </c>
      <c r="J113" t="s">
        <v>1621</v>
      </c>
      <c r="K113" t="str">
        <f t="shared" si="1"/>
        <v>3741</v>
      </c>
      <c r="L113" s="536" t="s">
        <v>1617</v>
      </c>
      <c r="M113" t="s">
        <v>771</v>
      </c>
    </row>
    <row r="114" spans="1:13">
      <c r="A114">
        <v>113</v>
      </c>
      <c r="B114" t="s">
        <v>1348</v>
      </c>
      <c r="C114" t="s">
        <v>1349</v>
      </c>
      <c r="D114" t="s">
        <v>1354</v>
      </c>
      <c r="E114" t="s">
        <v>1350</v>
      </c>
      <c r="F114" t="s">
        <v>1623</v>
      </c>
      <c r="G114" t="s">
        <v>1624</v>
      </c>
      <c r="H114" t="s">
        <v>1625</v>
      </c>
      <c r="I114" t="s">
        <v>1352</v>
      </c>
      <c r="J114" t="s">
        <v>1626</v>
      </c>
      <c r="K114" t="str">
        <f t="shared" si="1"/>
        <v>3742</v>
      </c>
      <c r="L114" s="536" t="s">
        <v>1622</v>
      </c>
      <c r="M114" t="s">
        <v>772</v>
      </c>
    </row>
    <row r="115" spans="1:13">
      <c r="A115">
        <v>114</v>
      </c>
      <c r="B115" t="s">
        <v>1348</v>
      </c>
      <c r="C115" t="s">
        <v>1349</v>
      </c>
      <c r="D115" t="s">
        <v>1354</v>
      </c>
      <c r="E115" t="s">
        <v>1350</v>
      </c>
      <c r="F115" t="s">
        <v>2055</v>
      </c>
      <c r="G115" t="s">
        <v>2056</v>
      </c>
      <c r="H115" t="s">
        <v>2057</v>
      </c>
      <c r="I115" t="s">
        <v>1352</v>
      </c>
      <c r="J115" t="s">
        <v>2058</v>
      </c>
      <c r="K115" t="str">
        <f t="shared" si="1"/>
        <v>3744</v>
      </c>
      <c r="L115" s="536" t="s">
        <v>2054</v>
      </c>
      <c r="M115" t="s">
        <v>773</v>
      </c>
    </row>
    <row r="116" spans="1:13">
      <c r="A116">
        <v>115</v>
      </c>
      <c r="B116" t="s">
        <v>1348</v>
      </c>
      <c r="C116" t="s">
        <v>1349</v>
      </c>
      <c r="D116" t="s">
        <v>1354</v>
      </c>
      <c r="E116" t="s">
        <v>1350</v>
      </c>
      <c r="F116" t="s">
        <v>1299</v>
      </c>
      <c r="G116" t="s">
        <v>1300</v>
      </c>
      <c r="H116" t="s">
        <v>1458</v>
      </c>
      <c r="I116" t="s">
        <v>1352</v>
      </c>
      <c r="J116" t="s">
        <v>1459</v>
      </c>
      <c r="K116" t="str">
        <f t="shared" si="1"/>
        <v>3746</v>
      </c>
      <c r="L116" s="536" t="s">
        <v>1301</v>
      </c>
      <c r="M116" t="s">
        <v>774</v>
      </c>
    </row>
    <row r="117" spans="1:13">
      <c r="A117">
        <v>116</v>
      </c>
      <c r="B117" t="s">
        <v>1348</v>
      </c>
      <c r="C117" t="s">
        <v>1349</v>
      </c>
      <c r="D117" t="s">
        <v>1354</v>
      </c>
      <c r="E117" t="s">
        <v>1350</v>
      </c>
      <c r="F117" t="s">
        <v>1852</v>
      </c>
      <c r="G117" t="s">
        <v>1853</v>
      </c>
      <c r="H117" t="s">
        <v>1854</v>
      </c>
      <c r="I117" t="s">
        <v>1352</v>
      </c>
      <c r="J117" t="s">
        <v>1855</v>
      </c>
      <c r="K117" t="str">
        <f t="shared" si="1"/>
        <v>3751</v>
      </c>
      <c r="L117" s="536" t="s">
        <v>1851</v>
      </c>
      <c r="M117" t="s">
        <v>775</v>
      </c>
    </row>
    <row r="118" spans="1:13">
      <c r="A118">
        <v>117</v>
      </c>
      <c r="B118" t="s">
        <v>1348</v>
      </c>
      <c r="C118" t="s">
        <v>1349</v>
      </c>
      <c r="D118" t="s">
        <v>1354</v>
      </c>
      <c r="E118" t="s">
        <v>1350</v>
      </c>
      <c r="F118" t="s">
        <v>1768</v>
      </c>
      <c r="G118" t="s">
        <v>1769</v>
      </c>
      <c r="H118" t="s">
        <v>1770</v>
      </c>
      <c r="I118" t="s">
        <v>1352</v>
      </c>
      <c r="J118" t="s">
        <v>1771</v>
      </c>
      <c r="K118" t="str">
        <f t="shared" si="1"/>
        <v>3754</v>
      </c>
      <c r="L118" s="536" t="s">
        <v>1767</v>
      </c>
      <c r="M118" t="s">
        <v>2317</v>
      </c>
    </row>
    <row r="119" spans="1:13">
      <c r="A119">
        <v>118</v>
      </c>
      <c r="B119" t="s">
        <v>1348</v>
      </c>
      <c r="C119" t="s">
        <v>1349</v>
      </c>
      <c r="D119" t="s">
        <v>1354</v>
      </c>
      <c r="E119" t="s">
        <v>1350</v>
      </c>
      <c r="F119" t="s">
        <v>1302</v>
      </c>
      <c r="G119" t="s">
        <v>1303</v>
      </c>
      <c r="H119" t="s">
        <v>1460</v>
      </c>
      <c r="I119" t="s">
        <v>1352</v>
      </c>
      <c r="J119" t="s">
        <v>1461</v>
      </c>
      <c r="K119" t="str">
        <f t="shared" si="1"/>
        <v>3756</v>
      </c>
      <c r="L119" s="536" t="s">
        <v>1304</v>
      </c>
      <c r="M119" t="s">
        <v>776</v>
      </c>
    </row>
    <row r="120" spans="1:13">
      <c r="A120">
        <v>119</v>
      </c>
      <c r="B120" t="s">
        <v>1348</v>
      </c>
      <c r="C120" t="s">
        <v>1349</v>
      </c>
      <c r="D120" t="s">
        <v>1354</v>
      </c>
      <c r="E120" t="s">
        <v>1350</v>
      </c>
      <c r="F120" t="s">
        <v>1773</v>
      </c>
      <c r="G120" t="s">
        <v>1774</v>
      </c>
      <c r="H120" t="s">
        <v>1775</v>
      </c>
      <c r="I120" t="s">
        <v>1352</v>
      </c>
      <c r="J120" t="s">
        <v>1776</v>
      </c>
      <c r="K120" t="str">
        <f t="shared" si="1"/>
        <v>3757</v>
      </c>
      <c r="L120" s="536" t="s">
        <v>1772</v>
      </c>
      <c r="M120" t="s">
        <v>777</v>
      </c>
    </row>
    <row r="121" spans="1:13">
      <c r="A121">
        <v>120</v>
      </c>
      <c r="B121" t="s">
        <v>1348</v>
      </c>
      <c r="C121" t="s">
        <v>1349</v>
      </c>
      <c r="D121" t="s">
        <v>1354</v>
      </c>
      <c r="E121" t="s">
        <v>1350</v>
      </c>
      <c r="F121" t="s">
        <v>1701</v>
      </c>
      <c r="G121" t="s">
        <v>1702</v>
      </c>
      <c r="H121" t="s">
        <v>1703</v>
      </c>
      <c r="I121" t="s">
        <v>1352</v>
      </c>
      <c r="J121" t="s">
        <v>1704</v>
      </c>
      <c r="K121" t="str">
        <f t="shared" si="1"/>
        <v>3758</v>
      </c>
      <c r="L121" s="536" t="s">
        <v>1700</v>
      </c>
      <c r="M121" t="s">
        <v>778</v>
      </c>
    </row>
    <row r="122" spans="1:13">
      <c r="A122">
        <v>121</v>
      </c>
      <c r="B122" t="s">
        <v>1348</v>
      </c>
      <c r="C122" t="s">
        <v>1349</v>
      </c>
      <c r="D122" t="s">
        <v>1354</v>
      </c>
      <c r="E122" t="s">
        <v>1350</v>
      </c>
      <c r="F122" t="s">
        <v>1778</v>
      </c>
      <c r="G122" t="s">
        <v>1779</v>
      </c>
      <c r="H122" t="s">
        <v>1780</v>
      </c>
      <c r="I122" t="s">
        <v>1352</v>
      </c>
      <c r="J122" t="s">
        <v>1781</v>
      </c>
      <c r="K122" t="str">
        <f t="shared" si="1"/>
        <v>3759</v>
      </c>
      <c r="L122" s="536" t="s">
        <v>1777</v>
      </c>
      <c r="M122" t="s">
        <v>779</v>
      </c>
    </row>
    <row r="123" spans="1:13">
      <c r="A123">
        <v>122</v>
      </c>
      <c r="B123" t="s">
        <v>1348</v>
      </c>
      <c r="C123" t="s">
        <v>1349</v>
      </c>
      <c r="D123" t="s">
        <v>1354</v>
      </c>
      <c r="E123" t="s">
        <v>1350</v>
      </c>
      <c r="F123" t="s">
        <v>1628</v>
      </c>
      <c r="G123" t="s">
        <v>1629</v>
      </c>
      <c r="H123" t="s">
        <v>1630</v>
      </c>
      <c r="I123" t="s">
        <v>1352</v>
      </c>
      <c r="J123" t="s">
        <v>1631</v>
      </c>
      <c r="K123" t="str">
        <f t="shared" si="1"/>
        <v>3760</v>
      </c>
      <c r="L123" s="536" t="s">
        <v>1627</v>
      </c>
      <c r="M123" t="s">
        <v>780</v>
      </c>
    </row>
    <row r="124" spans="1:13">
      <c r="A124">
        <v>123</v>
      </c>
      <c r="B124" t="s">
        <v>1348</v>
      </c>
      <c r="C124" t="s">
        <v>1349</v>
      </c>
      <c r="D124" t="s">
        <v>1354</v>
      </c>
      <c r="E124" t="s">
        <v>1350</v>
      </c>
      <c r="F124" t="s">
        <v>1305</v>
      </c>
      <c r="G124" t="s">
        <v>1306</v>
      </c>
      <c r="H124" t="s">
        <v>1462</v>
      </c>
      <c r="I124" t="s">
        <v>1352</v>
      </c>
      <c r="J124" t="s">
        <v>1463</v>
      </c>
      <c r="K124" t="str">
        <f t="shared" si="1"/>
        <v>3761</v>
      </c>
      <c r="L124" s="536" t="s">
        <v>1307</v>
      </c>
      <c r="M124" t="s">
        <v>781</v>
      </c>
    </row>
    <row r="125" spans="1:13">
      <c r="A125">
        <v>124</v>
      </c>
      <c r="B125" t="s">
        <v>1348</v>
      </c>
      <c r="C125" t="s">
        <v>1349</v>
      </c>
      <c r="D125" t="s">
        <v>1354</v>
      </c>
      <c r="E125" t="s">
        <v>1350</v>
      </c>
      <c r="F125" t="s">
        <v>1248</v>
      </c>
      <c r="G125" t="s">
        <v>1249</v>
      </c>
      <c r="H125" t="s">
        <v>1422</v>
      </c>
      <c r="I125" t="s">
        <v>1352</v>
      </c>
      <c r="J125" t="s">
        <v>1423</v>
      </c>
      <c r="K125" t="str">
        <f t="shared" ref="K125:K185" si="2">RIGHT(J125,4)</f>
        <v>3762</v>
      </c>
      <c r="L125" s="536" t="s">
        <v>1250</v>
      </c>
      <c r="M125" t="s">
        <v>782</v>
      </c>
    </row>
    <row r="126" spans="1:13">
      <c r="A126">
        <v>125</v>
      </c>
      <c r="B126" t="s">
        <v>1348</v>
      </c>
      <c r="C126" t="s">
        <v>1349</v>
      </c>
      <c r="D126" t="s">
        <v>1354</v>
      </c>
      <c r="E126" t="s">
        <v>1350</v>
      </c>
      <c r="F126" t="s">
        <v>1189</v>
      </c>
      <c r="G126" t="s">
        <v>1190</v>
      </c>
      <c r="H126" t="s">
        <v>1380</v>
      </c>
      <c r="I126" t="s">
        <v>1352</v>
      </c>
      <c r="J126" t="s">
        <v>1381</v>
      </c>
      <c r="K126" t="str">
        <f t="shared" si="2"/>
        <v>3763</v>
      </c>
      <c r="L126" s="536" t="s">
        <v>1191</v>
      </c>
      <c r="M126" t="s">
        <v>783</v>
      </c>
    </row>
    <row r="127" spans="1:13">
      <c r="A127">
        <v>126</v>
      </c>
      <c r="B127" t="s">
        <v>1348</v>
      </c>
      <c r="C127" t="s">
        <v>1349</v>
      </c>
      <c r="D127" t="s">
        <v>1354</v>
      </c>
      <c r="E127" t="s">
        <v>1350</v>
      </c>
      <c r="F127" t="s">
        <v>1857</v>
      </c>
      <c r="G127" t="s">
        <v>1858</v>
      </c>
      <c r="H127" t="s">
        <v>1859</v>
      </c>
      <c r="I127" t="s">
        <v>1352</v>
      </c>
      <c r="J127" t="s">
        <v>1860</v>
      </c>
      <c r="K127" t="str">
        <f t="shared" si="2"/>
        <v>3764</v>
      </c>
      <c r="L127" s="536" t="s">
        <v>1856</v>
      </c>
      <c r="M127" t="s">
        <v>784</v>
      </c>
    </row>
    <row r="128" spans="1:13">
      <c r="A128">
        <v>127</v>
      </c>
      <c r="B128" t="s">
        <v>1348</v>
      </c>
      <c r="C128" t="s">
        <v>1349</v>
      </c>
      <c r="D128" t="s">
        <v>1354</v>
      </c>
      <c r="E128" t="s">
        <v>1350</v>
      </c>
      <c r="F128" t="s">
        <v>1225</v>
      </c>
      <c r="G128" t="s">
        <v>1226</v>
      </c>
      <c r="H128" t="s">
        <v>1406</v>
      </c>
      <c r="I128" t="s">
        <v>1352</v>
      </c>
      <c r="J128" t="s">
        <v>1407</v>
      </c>
      <c r="K128" t="str">
        <f t="shared" si="2"/>
        <v>3765</v>
      </c>
      <c r="L128" s="536" t="s">
        <v>1227</v>
      </c>
      <c r="M128" t="s">
        <v>785</v>
      </c>
    </row>
    <row r="129" spans="1:13">
      <c r="A129">
        <v>128</v>
      </c>
      <c r="B129" t="s">
        <v>1348</v>
      </c>
      <c r="C129" t="s">
        <v>1349</v>
      </c>
      <c r="D129" t="s">
        <v>1354</v>
      </c>
      <c r="E129" t="s">
        <v>1350</v>
      </c>
      <c r="F129" t="s">
        <v>1308</v>
      </c>
      <c r="G129" t="s">
        <v>1309</v>
      </c>
      <c r="H129" t="s">
        <v>1464</v>
      </c>
      <c r="I129" t="s">
        <v>1352</v>
      </c>
      <c r="J129" t="s">
        <v>1465</v>
      </c>
      <c r="K129" t="str">
        <f t="shared" si="2"/>
        <v>3766</v>
      </c>
      <c r="L129" s="536" t="s">
        <v>2359</v>
      </c>
      <c r="M129" t="s">
        <v>786</v>
      </c>
    </row>
    <row r="130" spans="1:13">
      <c r="A130">
        <v>129</v>
      </c>
      <c r="B130" t="s">
        <v>1348</v>
      </c>
      <c r="C130" t="s">
        <v>1349</v>
      </c>
      <c r="D130" t="s">
        <v>1354</v>
      </c>
      <c r="E130" t="s">
        <v>1350</v>
      </c>
      <c r="F130" t="s">
        <v>1192</v>
      </c>
      <c r="G130" t="s">
        <v>1193</v>
      </c>
      <c r="H130" t="s">
        <v>1382</v>
      </c>
      <c r="I130" t="s">
        <v>1352</v>
      </c>
      <c r="J130" t="s">
        <v>1383</v>
      </c>
      <c r="K130" t="str">
        <f t="shared" si="2"/>
        <v>3767</v>
      </c>
      <c r="L130" s="536" t="s">
        <v>1194</v>
      </c>
      <c r="M130" t="s">
        <v>787</v>
      </c>
    </row>
    <row r="131" spans="1:13">
      <c r="A131">
        <v>130</v>
      </c>
      <c r="B131" t="s">
        <v>1348</v>
      </c>
      <c r="C131" t="s">
        <v>1349</v>
      </c>
      <c r="D131" t="s">
        <v>1354</v>
      </c>
      <c r="E131" t="s">
        <v>1350</v>
      </c>
      <c r="F131" t="s">
        <v>1278</v>
      </c>
      <c r="G131" t="s">
        <v>1279</v>
      </c>
      <c r="H131" t="s">
        <v>1444</v>
      </c>
      <c r="I131" t="s">
        <v>1352</v>
      </c>
      <c r="J131" t="s">
        <v>1445</v>
      </c>
      <c r="K131" t="str">
        <f t="shared" si="2"/>
        <v>3768</v>
      </c>
      <c r="L131" s="536" t="s">
        <v>1280</v>
      </c>
      <c r="M131" t="s">
        <v>788</v>
      </c>
    </row>
    <row r="132" spans="1:13">
      <c r="A132">
        <v>131</v>
      </c>
      <c r="B132" t="s">
        <v>1348</v>
      </c>
      <c r="C132" t="s">
        <v>1349</v>
      </c>
      <c r="D132" t="s">
        <v>1354</v>
      </c>
      <c r="E132" t="s">
        <v>1350</v>
      </c>
      <c r="F132" t="s">
        <v>1310</v>
      </c>
      <c r="G132" t="s">
        <v>1311</v>
      </c>
      <c r="H132" t="s">
        <v>1466</v>
      </c>
      <c r="I132" t="s">
        <v>1352</v>
      </c>
      <c r="J132" t="s">
        <v>1467</v>
      </c>
      <c r="K132" t="str">
        <f t="shared" si="2"/>
        <v>3769</v>
      </c>
      <c r="L132" s="536" t="s">
        <v>1312</v>
      </c>
      <c r="M132" t="s">
        <v>789</v>
      </c>
    </row>
    <row r="133" spans="1:13">
      <c r="A133">
        <v>132</v>
      </c>
      <c r="B133" t="s">
        <v>1348</v>
      </c>
      <c r="C133" t="s">
        <v>1349</v>
      </c>
      <c r="D133" t="s">
        <v>1354</v>
      </c>
      <c r="E133" t="s">
        <v>1350</v>
      </c>
      <c r="F133" t="s">
        <v>1313</v>
      </c>
      <c r="G133" t="s">
        <v>1314</v>
      </c>
      <c r="H133" t="s">
        <v>1460</v>
      </c>
      <c r="I133" t="s">
        <v>1352</v>
      </c>
      <c r="J133" t="s">
        <v>1468</v>
      </c>
      <c r="K133" t="str">
        <f t="shared" si="2"/>
        <v>3770</v>
      </c>
      <c r="L133" s="536" t="s">
        <v>1315</v>
      </c>
      <c r="M133" t="s">
        <v>790</v>
      </c>
    </row>
    <row r="134" spans="1:13">
      <c r="A134">
        <v>133</v>
      </c>
      <c r="B134" t="s">
        <v>1348</v>
      </c>
      <c r="C134" t="s">
        <v>1349</v>
      </c>
      <c r="D134" t="s">
        <v>1354</v>
      </c>
      <c r="E134" t="s">
        <v>1350</v>
      </c>
      <c r="F134" t="s">
        <v>1676</v>
      </c>
      <c r="G134" t="s">
        <v>1677</v>
      </c>
      <c r="H134" t="s">
        <v>1678</v>
      </c>
      <c r="I134" t="s">
        <v>1352</v>
      </c>
      <c r="J134" t="s">
        <v>1679</v>
      </c>
      <c r="K134" t="str">
        <f t="shared" si="2"/>
        <v>3771</v>
      </c>
      <c r="L134" s="536" t="s">
        <v>1675</v>
      </c>
      <c r="M134" t="s">
        <v>791</v>
      </c>
    </row>
    <row r="135" spans="1:13">
      <c r="A135">
        <v>134</v>
      </c>
      <c r="B135" t="s">
        <v>1348</v>
      </c>
      <c r="C135" t="s">
        <v>1349</v>
      </c>
      <c r="D135" t="s">
        <v>1354</v>
      </c>
      <c r="E135" t="s">
        <v>1350</v>
      </c>
      <c r="F135" t="s">
        <v>1527</v>
      </c>
      <c r="G135" t="s">
        <v>1528</v>
      </c>
      <c r="H135" t="s">
        <v>1529</v>
      </c>
      <c r="I135" t="s">
        <v>1352</v>
      </c>
      <c r="J135" t="s">
        <v>1530</v>
      </c>
      <c r="K135" t="str">
        <f t="shared" si="2"/>
        <v>3772</v>
      </c>
      <c r="L135" s="536" t="s">
        <v>1526</v>
      </c>
      <c r="M135" t="s">
        <v>792</v>
      </c>
    </row>
    <row r="136" spans="1:13">
      <c r="A136">
        <v>135</v>
      </c>
      <c r="B136" t="s">
        <v>1348</v>
      </c>
      <c r="C136" t="s">
        <v>1349</v>
      </c>
      <c r="D136" t="s">
        <v>1354</v>
      </c>
      <c r="E136" t="s">
        <v>1350</v>
      </c>
      <c r="F136" t="s">
        <v>1532</v>
      </c>
      <c r="G136" t="s">
        <v>1533</v>
      </c>
      <c r="H136" t="s">
        <v>1534</v>
      </c>
      <c r="I136" t="s">
        <v>1352</v>
      </c>
      <c r="J136" t="s">
        <v>1535</v>
      </c>
      <c r="K136" t="str">
        <f t="shared" si="2"/>
        <v>3773</v>
      </c>
      <c r="L136" s="536" t="s">
        <v>1531</v>
      </c>
      <c r="M136" t="s">
        <v>2318</v>
      </c>
    </row>
    <row r="137" spans="1:13">
      <c r="A137">
        <v>136</v>
      </c>
      <c r="B137" t="s">
        <v>1348</v>
      </c>
      <c r="C137" t="s">
        <v>1349</v>
      </c>
      <c r="D137" t="s">
        <v>1354</v>
      </c>
      <c r="E137" t="s">
        <v>1350</v>
      </c>
      <c r="F137" t="s">
        <v>1316</v>
      </c>
      <c r="G137" t="s">
        <v>1317</v>
      </c>
      <c r="H137" t="s">
        <v>1469</v>
      </c>
      <c r="I137" t="s">
        <v>1352</v>
      </c>
      <c r="J137" t="s">
        <v>1470</v>
      </c>
      <c r="K137" t="str">
        <f t="shared" si="2"/>
        <v>3774</v>
      </c>
      <c r="L137" s="536" t="s">
        <v>1318</v>
      </c>
      <c r="M137" t="s">
        <v>793</v>
      </c>
    </row>
    <row r="138" spans="1:13">
      <c r="A138">
        <v>137</v>
      </c>
      <c r="B138" t="s">
        <v>1348</v>
      </c>
      <c r="C138" t="s">
        <v>1349</v>
      </c>
      <c r="D138" t="s">
        <v>1354</v>
      </c>
      <c r="E138" t="s">
        <v>1350</v>
      </c>
      <c r="F138" t="s">
        <v>1319</v>
      </c>
      <c r="G138" t="s">
        <v>1320</v>
      </c>
      <c r="H138" t="s">
        <v>1471</v>
      </c>
      <c r="I138" t="s">
        <v>1352</v>
      </c>
      <c r="J138" t="s">
        <v>1472</v>
      </c>
      <c r="K138" t="str">
        <f t="shared" si="2"/>
        <v>3775</v>
      </c>
      <c r="L138" s="536" t="s">
        <v>1321</v>
      </c>
      <c r="M138" t="s">
        <v>794</v>
      </c>
    </row>
    <row r="139" spans="1:13">
      <c r="A139">
        <v>138</v>
      </c>
      <c r="B139" t="s">
        <v>1348</v>
      </c>
      <c r="C139" t="s">
        <v>1349</v>
      </c>
      <c r="D139" t="s">
        <v>1354</v>
      </c>
      <c r="E139" t="s">
        <v>1350</v>
      </c>
      <c r="F139" t="s">
        <v>1877</v>
      </c>
      <c r="G139" t="s">
        <v>1878</v>
      </c>
      <c r="H139" t="s">
        <v>1879</v>
      </c>
      <c r="I139" t="s">
        <v>1352</v>
      </c>
      <c r="J139" t="s">
        <v>1880</v>
      </c>
      <c r="K139" t="str">
        <f t="shared" si="2"/>
        <v>3776</v>
      </c>
      <c r="L139" s="536" t="s">
        <v>1876</v>
      </c>
      <c r="M139" t="s">
        <v>795</v>
      </c>
    </row>
    <row r="140" spans="1:13">
      <c r="A140">
        <v>139</v>
      </c>
      <c r="B140" t="s">
        <v>1348</v>
      </c>
      <c r="C140" t="s">
        <v>1349</v>
      </c>
      <c r="D140" t="s">
        <v>1354</v>
      </c>
      <c r="E140" t="s">
        <v>1350</v>
      </c>
      <c r="F140" t="s">
        <v>1322</v>
      </c>
      <c r="G140" t="s">
        <v>1323</v>
      </c>
      <c r="H140" t="s">
        <v>1473</v>
      </c>
      <c r="I140" t="s">
        <v>1352</v>
      </c>
      <c r="J140" t="s">
        <v>1474</v>
      </c>
      <c r="K140" t="str">
        <f t="shared" si="2"/>
        <v>3777</v>
      </c>
      <c r="L140" s="536" t="s">
        <v>1324</v>
      </c>
      <c r="M140" t="s">
        <v>796</v>
      </c>
    </row>
    <row r="141" spans="1:13">
      <c r="A141">
        <v>140</v>
      </c>
      <c r="B141" t="s">
        <v>1348</v>
      </c>
      <c r="C141" t="s">
        <v>1349</v>
      </c>
      <c r="D141" t="s">
        <v>1354</v>
      </c>
      <c r="E141" t="s">
        <v>1350</v>
      </c>
      <c r="F141" t="s">
        <v>1325</v>
      </c>
      <c r="G141" t="s">
        <v>1326</v>
      </c>
      <c r="H141" t="s">
        <v>1475</v>
      </c>
      <c r="I141" t="s">
        <v>1352</v>
      </c>
      <c r="J141" t="s">
        <v>1476</v>
      </c>
      <c r="K141" t="str">
        <f t="shared" si="2"/>
        <v>3778</v>
      </c>
      <c r="L141" s="536" t="s">
        <v>1327</v>
      </c>
      <c r="M141" t="s">
        <v>797</v>
      </c>
    </row>
    <row r="142" spans="1:13">
      <c r="A142">
        <v>141</v>
      </c>
      <c r="B142" t="s">
        <v>1348</v>
      </c>
      <c r="C142" t="s">
        <v>1349</v>
      </c>
      <c r="D142" t="s">
        <v>1354</v>
      </c>
      <c r="E142" t="s">
        <v>1350</v>
      </c>
      <c r="F142" t="s">
        <v>1195</v>
      </c>
      <c r="G142" t="s">
        <v>1196</v>
      </c>
      <c r="H142" t="s">
        <v>1384</v>
      </c>
      <c r="I142" t="s">
        <v>1352</v>
      </c>
      <c r="J142" t="s">
        <v>1385</v>
      </c>
      <c r="K142" t="str">
        <f t="shared" si="2"/>
        <v>3779</v>
      </c>
      <c r="L142" s="536" t="s">
        <v>1197</v>
      </c>
      <c r="M142" t="s">
        <v>798</v>
      </c>
    </row>
    <row r="143" spans="1:13">
      <c r="A143">
        <v>142</v>
      </c>
      <c r="B143" t="s">
        <v>1348</v>
      </c>
      <c r="C143" t="s">
        <v>1349</v>
      </c>
      <c r="D143" t="s">
        <v>1354</v>
      </c>
      <c r="E143" t="s">
        <v>1350</v>
      </c>
      <c r="F143" t="s">
        <v>1228</v>
      </c>
      <c r="G143" t="s">
        <v>1229</v>
      </c>
      <c r="H143" t="s">
        <v>1408</v>
      </c>
      <c r="I143" t="s">
        <v>1352</v>
      </c>
      <c r="J143" t="s">
        <v>1409</v>
      </c>
      <c r="K143" t="str">
        <f t="shared" si="2"/>
        <v>3780</v>
      </c>
      <c r="L143" s="536" t="s">
        <v>1230</v>
      </c>
      <c r="M143" t="s">
        <v>799</v>
      </c>
    </row>
    <row r="144" spans="1:13">
      <c r="A144">
        <v>143</v>
      </c>
      <c r="B144" t="s">
        <v>1348</v>
      </c>
      <c r="C144" t="s">
        <v>1349</v>
      </c>
      <c r="D144" t="s">
        <v>1354</v>
      </c>
      <c r="E144" t="s">
        <v>1350</v>
      </c>
      <c r="F144" t="s">
        <v>1251</v>
      </c>
      <c r="G144" t="s">
        <v>1252</v>
      </c>
      <c r="H144" t="s">
        <v>1424</v>
      </c>
      <c r="I144" t="s">
        <v>1352</v>
      </c>
      <c r="J144" t="s">
        <v>1425</v>
      </c>
      <c r="K144" t="str">
        <f t="shared" si="2"/>
        <v>3781</v>
      </c>
      <c r="L144" s="536" t="s">
        <v>1253</v>
      </c>
      <c r="M144" t="s">
        <v>800</v>
      </c>
    </row>
    <row r="145" spans="1:13">
      <c r="A145">
        <v>144</v>
      </c>
      <c r="B145" t="s">
        <v>1348</v>
      </c>
      <c r="C145" t="s">
        <v>1349</v>
      </c>
      <c r="D145" t="s">
        <v>1354</v>
      </c>
      <c r="E145" t="s">
        <v>1350</v>
      </c>
      <c r="F145" t="s">
        <v>1281</v>
      </c>
      <c r="G145" t="s">
        <v>1282</v>
      </c>
      <c r="H145" t="s">
        <v>1446</v>
      </c>
      <c r="I145" t="s">
        <v>1352</v>
      </c>
      <c r="J145" t="s">
        <v>1447</v>
      </c>
      <c r="K145" t="str">
        <f t="shared" si="2"/>
        <v>3782</v>
      </c>
      <c r="L145" s="536" t="s">
        <v>1283</v>
      </c>
      <c r="M145" t="s">
        <v>801</v>
      </c>
    </row>
    <row r="146" spans="1:13">
      <c r="A146">
        <v>145</v>
      </c>
      <c r="B146" t="s">
        <v>1348</v>
      </c>
      <c r="C146" t="s">
        <v>1349</v>
      </c>
      <c r="D146" t="s">
        <v>1354</v>
      </c>
      <c r="E146" t="s">
        <v>1350</v>
      </c>
      <c r="F146" t="s">
        <v>1231</v>
      </c>
      <c r="G146" t="s">
        <v>1232</v>
      </c>
      <c r="H146" t="s">
        <v>1410</v>
      </c>
      <c r="I146" t="s">
        <v>1352</v>
      </c>
      <c r="J146" t="s">
        <v>1411</v>
      </c>
      <c r="K146" t="str">
        <f t="shared" si="2"/>
        <v>3783</v>
      </c>
      <c r="L146" s="536" t="s">
        <v>2360</v>
      </c>
      <c r="M146" t="s">
        <v>802</v>
      </c>
    </row>
    <row r="147" spans="1:13">
      <c r="A147">
        <v>146</v>
      </c>
      <c r="B147" t="s">
        <v>1348</v>
      </c>
      <c r="C147" t="s">
        <v>1349</v>
      </c>
      <c r="D147" t="s">
        <v>1354</v>
      </c>
      <c r="E147" t="s">
        <v>1350</v>
      </c>
      <c r="F147" t="s">
        <v>1730</v>
      </c>
      <c r="G147" t="s">
        <v>1731</v>
      </c>
      <c r="H147" t="s">
        <v>1732</v>
      </c>
      <c r="I147" t="s">
        <v>1352</v>
      </c>
      <c r="J147" t="s">
        <v>1733</v>
      </c>
      <c r="K147" t="str">
        <f t="shared" si="2"/>
        <v>3784</v>
      </c>
      <c r="L147" s="536" t="s">
        <v>1729</v>
      </c>
      <c r="M147" t="s">
        <v>803</v>
      </c>
    </row>
    <row r="148" spans="1:13">
      <c r="A148">
        <v>147</v>
      </c>
      <c r="B148" t="s">
        <v>1348</v>
      </c>
      <c r="C148" t="s">
        <v>1349</v>
      </c>
      <c r="D148" t="s">
        <v>1354</v>
      </c>
      <c r="E148" t="s">
        <v>1350</v>
      </c>
      <c r="F148" t="s">
        <v>1882</v>
      </c>
      <c r="G148" t="s">
        <v>1883</v>
      </c>
      <c r="H148" t="s">
        <v>1884</v>
      </c>
      <c r="I148" t="s">
        <v>1352</v>
      </c>
      <c r="J148" t="s">
        <v>1885</v>
      </c>
      <c r="K148" t="str">
        <f t="shared" si="2"/>
        <v>3785</v>
      </c>
      <c r="L148" s="536" t="s">
        <v>1881</v>
      </c>
      <c r="M148" t="s">
        <v>804</v>
      </c>
    </row>
    <row r="149" spans="1:13">
      <c r="A149">
        <v>148</v>
      </c>
      <c r="B149" t="s">
        <v>1348</v>
      </c>
      <c r="C149" t="s">
        <v>1349</v>
      </c>
      <c r="D149" t="s">
        <v>1354</v>
      </c>
      <c r="E149" t="s">
        <v>1350</v>
      </c>
      <c r="F149" t="s">
        <v>1946</v>
      </c>
      <c r="G149" t="s">
        <v>1947</v>
      </c>
      <c r="H149" t="s">
        <v>1948</v>
      </c>
      <c r="I149" t="s">
        <v>1352</v>
      </c>
      <c r="J149" t="s">
        <v>1949</v>
      </c>
      <c r="K149" t="str">
        <f t="shared" si="2"/>
        <v>3786</v>
      </c>
      <c r="L149" s="536" t="s">
        <v>1945</v>
      </c>
      <c r="M149" t="s">
        <v>805</v>
      </c>
    </row>
    <row r="150" spans="1:13">
      <c r="A150">
        <v>149</v>
      </c>
      <c r="B150" t="s">
        <v>1348</v>
      </c>
      <c r="C150" t="s">
        <v>1349</v>
      </c>
      <c r="D150" t="s">
        <v>1354</v>
      </c>
      <c r="E150" t="s">
        <v>1350</v>
      </c>
      <c r="F150" t="s">
        <v>1706</v>
      </c>
      <c r="G150" t="s">
        <v>1707</v>
      </c>
      <c r="H150" t="s">
        <v>1582</v>
      </c>
      <c r="I150" t="s">
        <v>1352</v>
      </c>
      <c r="J150" t="s">
        <v>1708</v>
      </c>
      <c r="K150" t="str">
        <f t="shared" si="2"/>
        <v>3787</v>
      </c>
      <c r="L150" s="536" t="s">
        <v>1705</v>
      </c>
      <c r="M150" t="s">
        <v>806</v>
      </c>
    </row>
    <row r="151" spans="1:13">
      <c r="A151">
        <v>150</v>
      </c>
      <c r="B151" t="s">
        <v>1348</v>
      </c>
      <c r="C151" t="s">
        <v>1349</v>
      </c>
      <c r="D151" t="s">
        <v>1354</v>
      </c>
      <c r="E151" t="s">
        <v>1350</v>
      </c>
      <c r="F151" t="s">
        <v>1284</v>
      </c>
      <c r="G151" t="s">
        <v>1285</v>
      </c>
      <c r="H151" t="s">
        <v>1448</v>
      </c>
      <c r="I151" t="s">
        <v>1352</v>
      </c>
      <c r="J151" t="s">
        <v>1449</v>
      </c>
      <c r="K151" t="str">
        <f t="shared" si="2"/>
        <v>3789</v>
      </c>
      <c r="L151" s="536" t="s">
        <v>1286</v>
      </c>
      <c r="M151" t="s">
        <v>807</v>
      </c>
    </row>
    <row r="152" spans="1:13">
      <c r="A152">
        <v>151</v>
      </c>
      <c r="B152" t="s">
        <v>1348</v>
      </c>
      <c r="C152" t="s">
        <v>1349</v>
      </c>
      <c r="D152" t="s">
        <v>1354</v>
      </c>
      <c r="E152" t="s">
        <v>1350</v>
      </c>
      <c r="F152" t="s">
        <v>1661</v>
      </c>
      <c r="G152" t="s">
        <v>1662</v>
      </c>
      <c r="H152" t="s">
        <v>1663</v>
      </c>
      <c r="I152" t="s">
        <v>1352</v>
      </c>
      <c r="J152" t="s">
        <v>1664</v>
      </c>
      <c r="K152" t="str">
        <f t="shared" si="2"/>
        <v>3790</v>
      </c>
      <c r="L152" s="536" t="s">
        <v>1660</v>
      </c>
      <c r="M152" t="s">
        <v>2319</v>
      </c>
    </row>
    <row r="153" spans="1:13">
      <c r="A153">
        <v>152</v>
      </c>
      <c r="B153" t="s">
        <v>1348</v>
      </c>
      <c r="C153" t="s">
        <v>1349</v>
      </c>
      <c r="D153" t="s">
        <v>1354</v>
      </c>
      <c r="E153" t="s">
        <v>1350</v>
      </c>
      <c r="F153" t="s">
        <v>1328</v>
      </c>
      <c r="G153" t="s">
        <v>1329</v>
      </c>
      <c r="H153" t="s">
        <v>1477</v>
      </c>
      <c r="I153" t="s">
        <v>1352</v>
      </c>
      <c r="J153" t="s">
        <v>1478</v>
      </c>
      <c r="K153" t="str">
        <f t="shared" si="2"/>
        <v>3791</v>
      </c>
      <c r="L153" s="536" t="s">
        <v>1330</v>
      </c>
      <c r="M153" t="s">
        <v>808</v>
      </c>
    </row>
    <row r="154" spans="1:13">
      <c r="A154">
        <v>153</v>
      </c>
      <c r="B154" t="s">
        <v>1348</v>
      </c>
      <c r="C154" t="s">
        <v>1349</v>
      </c>
      <c r="D154" t="s">
        <v>1354</v>
      </c>
      <c r="E154" t="s">
        <v>1350</v>
      </c>
      <c r="F154" t="s">
        <v>1537</v>
      </c>
      <c r="G154" t="s">
        <v>1538</v>
      </c>
      <c r="H154" t="s">
        <v>1539</v>
      </c>
      <c r="I154" t="s">
        <v>1352</v>
      </c>
      <c r="J154" t="s">
        <v>1540</v>
      </c>
      <c r="K154" t="str">
        <f t="shared" si="2"/>
        <v>3792</v>
      </c>
      <c r="L154" s="536" t="s">
        <v>1536</v>
      </c>
      <c r="M154" t="s">
        <v>809</v>
      </c>
    </row>
    <row r="155" spans="1:13">
      <c r="A155">
        <v>154</v>
      </c>
      <c r="B155" t="s">
        <v>1348</v>
      </c>
      <c r="C155" t="s">
        <v>1349</v>
      </c>
      <c r="D155" t="s">
        <v>1354</v>
      </c>
      <c r="E155" t="s">
        <v>1350</v>
      </c>
      <c r="F155" t="s">
        <v>1542</v>
      </c>
      <c r="G155" t="s">
        <v>1543</v>
      </c>
      <c r="H155" t="s">
        <v>1544</v>
      </c>
      <c r="I155" t="s">
        <v>1352</v>
      </c>
      <c r="J155" t="s">
        <v>1545</v>
      </c>
      <c r="K155" t="str">
        <f t="shared" si="2"/>
        <v>3794</v>
      </c>
      <c r="L155" s="536" t="s">
        <v>1541</v>
      </c>
      <c r="M155" t="s">
        <v>810</v>
      </c>
    </row>
    <row r="156" spans="1:13">
      <c r="A156">
        <v>155</v>
      </c>
      <c r="B156" t="s">
        <v>1348</v>
      </c>
      <c r="C156" t="s">
        <v>1349</v>
      </c>
      <c r="D156" t="s">
        <v>1354</v>
      </c>
      <c r="E156" t="s">
        <v>1350</v>
      </c>
      <c r="F156" t="s">
        <v>1546</v>
      </c>
      <c r="G156" t="s">
        <v>1547</v>
      </c>
      <c r="H156" t="s">
        <v>1548</v>
      </c>
      <c r="I156" t="s">
        <v>1352</v>
      </c>
      <c r="J156" t="s">
        <v>1549</v>
      </c>
      <c r="K156" t="str">
        <f t="shared" si="2"/>
        <v>3795</v>
      </c>
      <c r="L156" s="536" t="s">
        <v>2361</v>
      </c>
      <c r="M156" t="s">
        <v>811</v>
      </c>
    </row>
    <row r="157" spans="1:13">
      <c r="A157">
        <v>156</v>
      </c>
      <c r="B157" t="s">
        <v>1348</v>
      </c>
      <c r="C157" t="s">
        <v>1349</v>
      </c>
      <c r="D157" t="s">
        <v>1354</v>
      </c>
      <c r="E157" t="s">
        <v>1350</v>
      </c>
      <c r="F157" t="s">
        <v>1551</v>
      </c>
      <c r="G157" t="s">
        <v>1552</v>
      </c>
      <c r="H157" t="s">
        <v>1553</v>
      </c>
      <c r="I157" t="s">
        <v>1352</v>
      </c>
      <c r="J157" t="s">
        <v>1554</v>
      </c>
      <c r="K157" t="str">
        <f t="shared" si="2"/>
        <v>3796</v>
      </c>
      <c r="L157" s="536" t="s">
        <v>1550</v>
      </c>
      <c r="M157" t="s">
        <v>812</v>
      </c>
    </row>
    <row r="158" spans="1:13">
      <c r="A158">
        <v>157</v>
      </c>
      <c r="B158" t="s">
        <v>1348</v>
      </c>
      <c r="C158" t="s">
        <v>1349</v>
      </c>
      <c r="D158" t="s">
        <v>1354</v>
      </c>
      <c r="E158" t="s">
        <v>1350</v>
      </c>
      <c r="F158" t="s">
        <v>1287</v>
      </c>
      <c r="G158" t="s">
        <v>1288</v>
      </c>
      <c r="H158" t="s">
        <v>1450</v>
      </c>
      <c r="I158" t="s">
        <v>1352</v>
      </c>
      <c r="J158" t="s">
        <v>1451</v>
      </c>
      <c r="K158" t="str">
        <f t="shared" si="2"/>
        <v>3797</v>
      </c>
      <c r="L158" s="536" t="s">
        <v>1289</v>
      </c>
      <c r="M158" t="s">
        <v>813</v>
      </c>
    </row>
    <row r="159" spans="1:13">
      <c r="A159">
        <v>158</v>
      </c>
      <c r="B159" t="s">
        <v>1348</v>
      </c>
      <c r="C159" t="s">
        <v>1349</v>
      </c>
      <c r="D159" t="s">
        <v>1354</v>
      </c>
      <c r="E159" t="s">
        <v>1350</v>
      </c>
      <c r="F159" t="s">
        <v>1331</v>
      </c>
      <c r="G159" t="s">
        <v>1332</v>
      </c>
      <c r="H159" t="s">
        <v>1479</v>
      </c>
      <c r="I159" t="s">
        <v>1352</v>
      </c>
      <c r="J159" t="s">
        <v>1480</v>
      </c>
      <c r="K159" t="str">
        <f t="shared" si="2"/>
        <v>3798</v>
      </c>
      <c r="L159" s="536" t="s">
        <v>1333</v>
      </c>
      <c r="M159" t="s">
        <v>814</v>
      </c>
    </row>
    <row r="160" spans="1:13">
      <c r="A160">
        <v>159</v>
      </c>
      <c r="B160" t="s">
        <v>1348</v>
      </c>
      <c r="C160" t="s">
        <v>1349</v>
      </c>
      <c r="D160" t="s">
        <v>1354</v>
      </c>
      <c r="E160" t="s">
        <v>1350</v>
      </c>
      <c r="F160" t="s">
        <v>1633</v>
      </c>
      <c r="G160" t="s">
        <v>1634</v>
      </c>
      <c r="H160" t="s">
        <v>1635</v>
      </c>
      <c r="I160" t="s">
        <v>1352</v>
      </c>
      <c r="J160" t="s">
        <v>1636</v>
      </c>
      <c r="K160" t="str">
        <f t="shared" si="2"/>
        <v>3799</v>
      </c>
      <c r="L160" s="536" t="s">
        <v>1632</v>
      </c>
      <c r="M160" t="s">
        <v>815</v>
      </c>
    </row>
    <row r="161" spans="1:13">
      <c r="A161">
        <v>160</v>
      </c>
      <c r="B161" t="s">
        <v>1348</v>
      </c>
      <c r="C161" t="s">
        <v>1349</v>
      </c>
      <c r="D161" t="s">
        <v>1354</v>
      </c>
      <c r="E161" t="s">
        <v>1350</v>
      </c>
      <c r="F161" t="s">
        <v>1997</v>
      </c>
      <c r="G161" t="s">
        <v>1998</v>
      </c>
      <c r="H161" t="s">
        <v>1999</v>
      </c>
      <c r="I161" t="s">
        <v>1352</v>
      </c>
      <c r="J161" t="s">
        <v>2000</v>
      </c>
      <c r="K161" t="str">
        <f t="shared" si="2"/>
        <v>3800</v>
      </c>
      <c r="L161" s="536" t="s">
        <v>1996</v>
      </c>
      <c r="M161" t="s">
        <v>816</v>
      </c>
    </row>
    <row r="162" spans="1:13">
      <c r="A162">
        <v>161</v>
      </c>
      <c r="B162" t="s">
        <v>1348</v>
      </c>
      <c r="C162" t="s">
        <v>1349</v>
      </c>
      <c r="D162" t="s">
        <v>1354</v>
      </c>
      <c r="E162" t="s">
        <v>1350</v>
      </c>
      <c r="F162" t="s">
        <v>1233</v>
      </c>
      <c r="G162" t="s">
        <v>1234</v>
      </c>
      <c r="H162" t="s">
        <v>1412</v>
      </c>
      <c r="I162" t="s">
        <v>1352</v>
      </c>
      <c r="J162" t="s">
        <v>1413</v>
      </c>
      <c r="K162" t="str">
        <f t="shared" si="2"/>
        <v>3801</v>
      </c>
      <c r="L162" s="536" t="s">
        <v>1235</v>
      </c>
      <c r="M162" t="s">
        <v>817</v>
      </c>
    </row>
    <row r="163" spans="1:13">
      <c r="A163">
        <v>162</v>
      </c>
      <c r="B163" t="s">
        <v>1348</v>
      </c>
      <c r="C163" t="s">
        <v>1349</v>
      </c>
      <c r="D163" t="s">
        <v>1354</v>
      </c>
      <c r="E163" t="s">
        <v>1350</v>
      </c>
      <c r="F163" t="s">
        <v>1334</v>
      </c>
      <c r="G163" t="s">
        <v>1335</v>
      </c>
      <c r="H163" t="s">
        <v>1481</v>
      </c>
      <c r="I163" t="s">
        <v>1352</v>
      </c>
      <c r="J163" t="s">
        <v>1482</v>
      </c>
      <c r="K163" t="str">
        <f t="shared" si="2"/>
        <v>3802</v>
      </c>
      <c r="L163" s="536" t="s">
        <v>1336</v>
      </c>
      <c r="M163" t="s">
        <v>818</v>
      </c>
    </row>
    <row r="164" spans="1:13">
      <c r="A164">
        <v>163</v>
      </c>
      <c r="B164" t="s">
        <v>1348</v>
      </c>
      <c r="C164" t="s">
        <v>1349</v>
      </c>
      <c r="D164" t="s">
        <v>1354</v>
      </c>
      <c r="E164" t="s">
        <v>1350</v>
      </c>
      <c r="F164" t="s">
        <v>1198</v>
      </c>
      <c r="G164" t="s">
        <v>1199</v>
      </c>
      <c r="H164" t="s">
        <v>1386</v>
      </c>
      <c r="I164" t="s">
        <v>1352</v>
      </c>
      <c r="J164" t="s">
        <v>1387</v>
      </c>
      <c r="K164" t="str">
        <f t="shared" si="2"/>
        <v>3803</v>
      </c>
      <c r="L164" s="536" t="s">
        <v>1200</v>
      </c>
      <c r="M164" t="s">
        <v>819</v>
      </c>
    </row>
    <row r="165" spans="1:13">
      <c r="A165">
        <v>164</v>
      </c>
      <c r="B165" t="s">
        <v>1348</v>
      </c>
      <c r="C165" t="s">
        <v>1349</v>
      </c>
      <c r="D165" t="s">
        <v>1354</v>
      </c>
      <c r="E165" t="s">
        <v>1350</v>
      </c>
      <c r="F165" t="s">
        <v>2007</v>
      </c>
      <c r="G165" t="s">
        <v>2008</v>
      </c>
      <c r="H165" t="s">
        <v>2009</v>
      </c>
      <c r="I165" t="s">
        <v>1352</v>
      </c>
      <c r="J165" t="s">
        <v>2010</v>
      </c>
      <c r="K165" t="str">
        <f t="shared" si="2"/>
        <v>3804</v>
      </c>
      <c r="L165" s="536" t="s">
        <v>2006</v>
      </c>
      <c r="M165" t="s">
        <v>820</v>
      </c>
    </row>
    <row r="166" spans="1:13">
      <c r="A166">
        <v>165</v>
      </c>
      <c r="B166" t="s">
        <v>1348</v>
      </c>
      <c r="C166" t="s">
        <v>1349</v>
      </c>
      <c r="D166" t="s">
        <v>1354</v>
      </c>
      <c r="E166" t="s">
        <v>1350</v>
      </c>
      <c r="F166" t="s">
        <v>1886</v>
      </c>
      <c r="G166" t="s">
        <v>1887</v>
      </c>
      <c r="H166" t="s">
        <v>1888</v>
      </c>
      <c r="I166" t="s">
        <v>1352</v>
      </c>
      <c r="J166" t="s">
        <v>1889</v>
      </c>
      <c r="K166" t="str">
        <f t="shared" si="2"/>
        <v>3805</v>
      </c>
      <c r="L166" s="536" t="s">
        <v>2362</v>
      </c>
      <c r="M166" t="s">
        <v>821</v>
      </c>
    </row>
    <row r="167" spans="1:13">
      <c r="A167">
        <v>166</v>
      </c>
      <c r="B167" t="s">
        <v>1348</v>
      </c>
      <c r="C167" t="s">
        <v>1349</v>
      </c>
      <c r="D167" t="s">
        <v>1354</v>
      </c>
      <c r="E167" t="s">
        <v>1350</v>
      </c>
      <c r="F167" t="s">
        <v>1337</v>
      </c>
      <c r="G167" t="s">
        <v>1338</v>
      </c>
      <c r="H167" t="s">
        <v>1483</v>
      </c>
      <c r="I167" t="s">
        <v>1352</v>
      </c>
      <c r="J167" t="s">
        <v>1484</v>
      </c>
      <c r="K167" t="str">
        <f t="shared" si="2"/>
        <v>3806</v>
      </c>
      <c r="L167" s="536" t="s">
        <v>1339</v>
      </c>
      <c r="M167" t="s">
        <v>822</v>
      </c>
    </row>
    <row r="168" spans="1:13">
      <c r="A168">
        <v>167</v>
      </c>
      <c r="B168" t="s">
        <v>1348</v>
      </c>
      <c r="C168" t="s">
        <v>1349</v>
      </c>
      <c r="D168" t="s">
        <v>1354</v>
      </c>
      <c r="E168" t="s">
        <v>1350</v>
      </c>
      <c r="F168" t="s">
        <v>1556</v>
      </c>
      <c r="G168" t="s">
        <v>1557</v>
      </c>
      <c r="H168" t="s">
        <v>1558</v>
      </c>
      <c r="I168" t="s">
        <v>1352</v>
      </c>
      <c r="J168" t="s">
        <v>1559</v>
      </c>
      <c r="K168" t="str">
        <f t="shared" si="2"/>
        <v>3807</v>
      </c>
      <c r="L168" s="536" t="s">
        <v>1555</v>
      </c>
      <c r="M168" t="s">
        <v>823</v>
      </c>
    </row>
    <row r="169" spans="1:13">
      <c r="A169">
        <v>168</v>
      </c>
      <c r="B169" t="s">
        <v>1348</v>
      </c>
      <c r="C169" t="s">
        <v>1349</v>
      </c>
      <c r="D169" t="s">
        <v>1354</v>
      </c>
      <c r="E169" t="s">
        <v>1350</v>
      </c>
      <c r="F169" t="s">
        <v>1710</v>
      </c>
      <c r="G169" t="s">
        <v>1711</v>
      </c>
      <c r="H169" t="s">
        <v>1712</v>
      </c>
      <c r="I169" t="s">
        <v>1352</v>
      </c>
      <c r="J169" t="s">
        <v>1713</v>
      </c>
      <c r="K169" t="str">
        <f t="shared" si="2"/>
        <v>3808</v>
      </c>
      <c r="L169" s="536" t="s">
        <v>1709</v>
      </c>
      <c r="M169" t="s">
        <v>824</v>
      </c>
    </row>
    <row r="170" spans="1:13">
      <c r="A170">
        <v>169</v>
      </c>
      <c r="B170" t="s">
        <v>1348</v>
      </c>
      <c r="C170" t="s">
        <v>1349</v>
      </c>
      <c r="D170" t="s">
        <v>1354</v>
      </c>
      <c r="E170" t="s">
        <v>1350</v>
      </c>
      <c r="F170" t="s">
        <v>1290</v>
      </c>
      <c r="G170" t="s">
        <v>1291</v>
      </c>
      <c r="H170" t="s">
        <v>1452</v>
      </c>
      <c r="I170" t="s">
        <v>1352</v>
      </c>
      <c r="J170" t="s">
        <v>1453</v>
      </c>
      <c r="K170" t="str">
        <f t="shared" si="2"/>
        <v>3809</v>
      </c>
      <c r="L170" s="536" t="s">
        <v>1292</v>
      </c>
      <c r="M170" t="s">
        <v>825</v>
      </c>
    </row>
    <row r="171" spans="1:13">
      <c r="A171">
        <v>170</v>
      </c>
      <c r="B171" t="s">
        <v>1348</v>
      </c>
      <c r="C171" t="s">
        <v>1349</v>
      </c>
      <c r="D171" t="s">
        <v>1354</v>
      </c>
      <c r="E171" t="s">
        <v>1350</v>
      </c>
      <c r="F171" t="s">
        <v>1340</v>
      </c>
      <c r="G171" t="s">
        <v>1341</v>
      </c>
      <c r="H171" t="s">
        <v>1485</v>
      </c>
      <c r="I171" t="s">
        <v>1352</v>
      </c>
      <c r="J171" t="s">
        <v>1486</v>
      </c>
      <c r="K171" t="str">
        <f t="shared" si="2"/>
        <v>3810</v>
      </c>
      <c r="L171" s="536" t="s">
        <v>1342</v>
      </c>
      <c r="M171" t="s">
        <v>826</v>
      </c>
    </row>
    <row r="172" spans="1:13">
      <c r="A172">
        <v>171</v>
      </c>
      <c r="B172" t="s">
        <v>1348</v>
      </c>
      <c r="C172" t="s">
        <v>1349</v>
      </c>
      <c r="D172" t="s">
        <v>1354</v>
      </c>
      <c r="E172" t="s">
        <v>1350</v>
      </c>
      <c r="F172" t="s">
        <v>1862</v>
      </c>
      <c r="G172" t="s">
        <v>1863</v>
      </c>
      <c r="H172" t="s">
        <v>1864</v>
      </c>
      <c r="I172" t="s">
        <v>1352</v>
      </c>
      <c r="J172" t="s">
        <v>1865</v>
      </c>
      <c r="K172" t="str">
        <f t="shared" si="2"/>
        <v>3811</v>
      </c>
      <c r="L172" s="536" t="s">
        <v>1861</v>
      </c>
      <c r="M172" t="s">
        <v>827</v>
      </c>
    </row>
    <row r="173" spans="1:13">
      <c r="A173">
        <v>172</v>
      </c>
      <c r="B173" t="s">
        <v>1348</v>
      </c>
      <c r="C173" t="s">
        <v>1349</v>
      </c>
      <c r="D173" t="s">
        <v>1354</v>
      </c>
      <c r="E173" t="s">
        <v>1350</v>
      </c>
      <c r="F173" t="s">
        <v>1681</v>
      </c>
      <c r="G173" t="s">
        <v>1682</v>
      </c>
      <c r="H173" t="s">
        <v>1683</v>
      </c>
      <c r="I173" t="s">
        <v>1352</v>
      </c>
      <c r="J173" t="s">
        <v>1684</v>
      </c>
      <c r="K173" t="str">
        <f t="shared" si="2"/>
        <v>3813</v>
      </c>
      <c r="L173" s="536" t="s">
        <v>1680</v>
      </c>
      <c r="M173" t="s">
        <v>828</v>
      </c>
    </row>
    <row r="174" spans="1:13">
      <c r="A174">
        <v>173</v>
      </c>
      <c r="B174" t="s">
        <v>1348</v>
      </c>
      <c r="C174" t="s">
        <v>1349</v>
      </c>
      <c r="D174" t="s">
        <v>1354</v>
      </c>
      <c r="E174" t="s">
        <v>1350</v>
      </c>
      <c r="F174" t="s">
        <v>1638</v>
      </c>
      <c r="G174" t="s">
        <v>1639</v>
      </c>
      <c r="H174" t="s">
        <v>1640</v>
      </c>
      <c r="I174" t="s">
        <v>1352</v>
      </c>
      <c r="J174" t="s">
        <v>1641</v>
      </c>
      <c r="K174" t="str">
        <f t="shared" si="2"/>
        <v>3814</v>
      </c>
      <c r="L174" s="536" t="s">
        <v>1637</v>
      </c>
      <c r="M174" t="s">
        <v>829</v>
      </c>
    </row>
    <row r="175" spans="1:13">
      <c r="A175">
        <v>174</v>
      </c>
      <c r="B175" t="s">
        <v>1348</v>
      </c>
      <c r="C175" t="s">
        <v>1349</v>
      </c>
      <c r="D175" t="s">
        <v>1354</v>
      </c>
      <c r="E175" t="s">
        <v>1350</v>
      </c>
      <c r="F175" t="s">
        <v>1201</v>
      </c>
      <c r="G175" t="s">
        <v>1202</v>
      </c>
      <c r="H175" t="s">
        <v>1388</v>
      </c>
      <c r="I175" t="s">
        <v>1352</v>
      </c>
      <c r="J175" t="s">
        <v>1389</v>
      </c>
      <c r="K175" t="str">
        <f t="shared" si="2"/>
        <v>3815</v>
      </c>
      <c r="L175" s="536" t="s">
        <v>1203</v>
      </c>
      <c r="M175" t="s">
        <v>2320</v>
      </c>
    </row>
    <row r="176" spans="1:13">
      <c r="A176">
        <v>175</v>
      </c>
      <c r="B176" t="s">
        <v>1348</v>
      </c>
      <c r="C176" t="s">
        <v>1349</v>
      </c>
      <c r="D176" t="s">
        <v>1354</v>
      </c>
      <c r="E176" t="s">
        <v>1350</v>
      </c>
      <c r="F176" t="s">
        <v>2012</v>
      </c>
      <c r="G176" t="s">
        <v>2013</v>
      </c>
      <c r="H176" t="s">
        <v>2014</v>
      </c>
      <c r="I176" t="s">
        <v>1352</v>
      </c>
      <c r="J176" t="s">
        <v>2015</v>
      </c>
      <c r="K176" t="str">
        <f t="shared" si="2"/>
        <v>3816</v>
      </c>
      <c r="L176" s="536" t="s">
        <v>2011</v>
      </c>
      <c r="M176" t="s">
        <v>830</v>
      </c>
    </row>
    <row r="177" spans="1:13">
      <c r="A177">
        <v>176</v>
      </c>
      <c r="B177" t="s">
        <v>1348</v>
      </c>
      <c r="C177" t="s">
        <v>1349</v>
      </c>
      <c r="D177" t="s">
        <v>1354</v>
      </c>
      <c r="E177" t="s">
        <v>1354</v>
      </c>
      <c r="F177" t="s">
        <v>1204</v>
      </c>
      <c r="G177" t="s">
        <v>1205</v>
      </c>
      <c r="H177" t="s">
        <v>1390</v>
      </c>
      <c r="I177" t="s">
        <v>1352</v>
      </c>
      <c r="J177" t="s">
        <v>1391</v>
      </c>
      <c r="K177" t="str">
        <f t="shared" si="2"/>
        <v>3818</v>
      </c>
      <c r="L177" s="536" t="s">
        <v>2373</v>
      </c>
      <c r="M177" t="s">
        <v>2372</v>
      </c>
    </row>
    <row r="178" spans="1:13">
      <c r="A178">
        <v>177</v>
      </c>
      <c r="B178" t="s">
        <v>1348</v>
      </c>
      <c r="C178" t="s">
        <v>1349</v>
      </c>
      <c r="D178" t="s">
        <v>1354</v>
      </c>
      <c r="E178" t="s">
        <v>1350</v>
      </c>
      <c r="F178" t="s">
        <v>1891</v>
      </c>
      <c r="G178" t="s">
        <v>1892</v>
      </c>
      <c r="H178" t="s">
        <v>1893</v>
      </c>
      <c r="I178" t="s">
        <v>1352</v>
      </c>
      <c r="J178" t="s">
        <v>1894</v>
      </c>
      <c r="K178" t="str">
        <f t="shared" si="2"/>
        <v>3819</v>
      </c>
      <c r="L178" s="536" t="s">
        <v>1890</v>
      </c>
      <c r="M178" t="s">
        <v>831</v>
      </c>
    </row>
    <row r="179" spans="1:13">
      <c r="A179">
        <v>178</v>
      </c>
      <c r="B179" t="s">
        <v>1348</v>
      </c>
      <c r="C179" t="s">
        <v>1349</v>
      </c>
      <c r="D179" t="s">
        <v>1354</v>
      </c>
      <c r="E179" t="s">
        <v>1350</v>
      </c>
      <c r="F179" t="s">
        <v>1346</v>
      </c>
      <c r="G179" t="s">
        <v>1347</v>
      </c>
      <c r="H179" t="s">
        <v>1357</v>
      </c>
      <c r="I179" t="s">
        <v>1352</v>
      </c>
      <c r="J179" t="s">
        <v>1358</v>
      </c>
      <c r="K179" t="str">
        <f t="shared" si="2"/>
        <v>3820</v>
      </c>
      <c r="L179" s="582" t="s">
        <v>2363</v>
      </c>
      <c r="M179" t="s">
        <v>832</v>
      </c>
    </row>
    <row r="180" spans="1:13">
      <c r="A180">
        <v>179</v>
      </c>
      <c r="B180" t="s">
        <v>1348</v>
      </c>
      <c r="C180" t="s">
        <v>1349</v>
      </c>
      <c r="D180" t="s">
        <v>1354</v>
      </c>
      <c r="E180" t="s">
        <v>1350</v>
      </c>
      <c r="F180" t="s">
        <v>1867</v>
      </c>
      <c r="G180" t="s">
        <v>1868</v>
      </c>
      <c r="H180" t="s">
        <v>1869</v>
      </c>
      <c r="I180" t="s">
        <v>1352</v>
      </c>
      <c r="J180" t="s">
        <v>1870</v>
      </c>
      <c r="K180" t="str">
        <f t="shared" si="2"/>
        <v>3821</v>
      </c>
      <c r="L180" s="536" t="s">
        <v>1866</v>
      </c>
      <c r="M180" t="s">
        <v>1038</v>
      </c>
    </row>
    <row r="181" spans="1:13">
      <c r="A181">
        <v>180</v>
      </c>
      <c r="B181" t="s">
        <v>1348</v>
      </c>
      <c r="C181" t="s">
        <v>1349</v>
      </c>
      <c r="D181" t="s">
        <v>1354</v>
      </c>
      <c r="E181" t="s">
        <v>1350</v>
      </c>
      <c r="F181" t="s">
        <v>2021</v>
      </c>
      <c r="G181" t="s">
        <v>2022</v>
      </c>
      <c r="H181" t="s">
        <v>2023</v>
      </c>
      <c r="I181" t="s">
        <v>1352</v>
      </c>
      <c r="J181" t="s">
        <v>2024</v>
      </c>
      <c r="K181" t="str">
        <f t="shared" si="2"/>
        <v>3823</v>
      </c>
      <c r="L181" s="536" t="s">
        <v>2356</v>
      </c>
      <c r="M181" t="s">
        <v>833</v>
      </c>
    </row>
    <row r="182" spans="1:13">
      <c r="A182">
        <v>181</v>
      </c>
      <c r="B182" t="s">
        <v>1348</v>
      </c>
      <c r="C182" t="s">
        <v>1349</v>
      </c>
      <c r="D182" t="s">
        <v>1354</v>
      </c>
      <c r="E182" t="s">
        <v>1350</v>
      </c>
      <c r="F182" t="s">
        <v>2026</v>
      </c>
      <c r="G182" t="s">
        <v>2027</v>
      </c>
      <c r="H182" t="s">
        <v>2028</v>
      </c>
      <c r="I182" t="s">
        <v>1352</v>
      </c>
      <c r="J182" t="s">
        <v>2029</v>
      </c>
      <c r="K182" t="str">
        <f t="shared" si="2"/>
        <v>3824</v>
      </c>
      <c r="L182" s="536" t="s">
        <v>2025</v>
      </c>
      <c r="M182" t="s">
        <v>1039</v>
      </c>
    </row>
    <row r="183" spans="1:13">
      <c r="A183">
        <v>182</v>
      </c>
      <c r="B183" t="s">
        <v>1348</v>
      </c>
      <c r="C183" t="s">
        <v>1349</v>
      </c>
      <c r="D183" t="s">
        <v>2060</v>
      </c>
      <c r="E183" t="s">
        <v>1350</v>
      </c>
      <c r="F183" t="s">
        <v>2088</v>
      </c>
      <c r="G183" t="s">
        <v>2089</v>
      </c>
      <c r="H183" t="s">
        <v>2090</v>
      </c>
      <c r="I183" t="s">
        <v>1352</v>
      </c>
      <c r="J183" t="s">
        <v>2091</v>
      </c>
      <c r="K183" t="str">
        <f t="shared" si="2"/>
        <v>3825</v>
      </c>
      <c r="L183" s="536" t="s">
        <v>2087</v>
      </c>
      <c r="M183" t="s">
        <v>834</v>
      </c>
    </row>
    <row r="184" spans="1:13">
      <c r="A184">
        <v>183</v>
      </c>
      <c r="B184" t="s">
        <v>1348</v>
      </c>
      <c r="C184" t="s">
        <v>1349</v>
      </c>
      <c r="D184" t="s">
        <v>1354</v>
      </c>
      <c r="E184" t="s">
        <v>1350</v>
      </c>
      <c r="F184" t="s">
        <v>1561</v>
      </c>
      <c r="G184" t="s">
        <v>1562</v>
      </c>
      <c r="H184" t="s">
        <v>1563</v>
      </c>
      <c r="I184" t="s">
        <v>1352</v>
      </c>
      <c r="J184" t="s">
        <v>1564</v>
      </c>
      <c r="K184" t="str">
        <f t="shared" si="2"/>
        <v>3826</v>
      </c>
      <c r="L184" s="536" t="s">
        <v>1560</v>
      </c>
      <c r="M184" t="s">
        <v>2321</v>
      </c>
    </row>
    <row r="185" spans="1:13">
      <c r="A185">
        <v>184</v>
      </c>
      <c r="B185" t="s">
        <v>1348</v>
      </c>
      <c r="C185" s="126" t="s">
        <v>1349</v>
      </c>
      <c r="D185" s="126" t="s">
        <v>1354</v>
      </c>
      <c r="E185" s="529" t="s">
        <v>1350</v>
      </c>
      <c r="F185" s="583" t="s">
        <v>1344</v>
      </c>
      <c r="G185" s="19" t="s">
        <v>1345</v>
      </c>
      <c r="H185" t="s">
        <v>1355</v>
      </c>
      <c r="I185" t="s">
        <v>1352</v>
      </c>
      <c r="J185" t="s">
        <v>1356</v>
      </c>
      <c r="K185" t="str">
        <f t="shared" si="2"/>
        <v>3827</v>
      </c>
      <c r="L185" s="582" t="s">
        <v>2364</v>
      </c>
      <c r="M185" t="s">
        <v>2322</v>
      </c>
    </row>
    <row r="186" spans="1:13">
      <c r="A186">
        <v>185</v>
      </c>
      <c r="B186" t="s">
        <v>1348</v>
      </c>
      <c r="C186" t="s">
        <v>1349</v>
      </c>
      <c r="D186" t="s">
        <v>1354</v>
      </c>
      <c r="E186" t="s">
        <v>1350</v>
      </c>
      <c r="F186" t="s">
        <v>1798</v>
      </c>
      <c r="G186" t="s">
        <v>1799</v>
      </c>
      <c r="H186" t="s">
        <v>1800</v>
      </c>
      <c r="I186" t="s">
        <v>1352</v>
      </c>
      <c r="J186" t="s">
        <v>1801</v>
      </c>
      <c r="K186" t="str">
        <f t="shared" ref="K186:K219" si="3">RIGHT(J186,4)</f>
        <v>3828</v>
      </c>
      <c r="L186" s="536" t="s">
        <v>1797</v>
      </c>
      <c r="M186" t="s">
        <v>2323</v>
      </c>
    </row>
    <row r="187" spans="1:13">
      <c r="A187">
        <v>186</v>
      </c>
      <c r="B187" t="s">
        <v>1348</v>
      </c>
      <c r="C187" t="s">
        <v>1349</v>
      </c>
      <c r="D187" t="s">
        <v>1354</v>
      </c>
      <c r="E187" t="s">
        <v>1350</v>
      </c>
      <c r="F187" t="s">
        <v>1961</v>
      </c>
      <c r="G187" t="s">
        <v>1962</v>
      </c>
      <c r="H187" t="s">
        <v>1963</v>
      </c>
      <c r="I187" t="s">
        <v>1352</v>
      </c>
      <c r="J187" t="s">
        <v>1964</v>
      </c>
      <c r="K187" t="str">
        <f t="shared" si="3"/>
        <v>3829</v>
      </c>
      <c r="L187" s="536" t="s">
        <v>1960</v>
      </c>
      <c r="M187" t="s">
        <v>2324</v>
      </c>
    </row>
    <row r="188" spans="1:13">
      <c r="A188">
        <v>187</v>
      </c>
      <c r="B188" t="s">
        <v>1348</v>
      </c>
      <c r="C188" t="s">
        <v>1349</v>
      </c>
      <c r="D188" t="s">
        <v>1354</v>
      </c>
      <c r="E188" t="s">
        <v>1350</v>
      </c>
      <c r="F188" t="s">
        <v>1803</v>
      </c>
      <c r="G188" t="s">
        <v>1804</v>
      </c>
      <c r="H188" t="s">
        <v>1805</v>
      </c>
      <c r="I188" t="s">
        <v>1352</v>
      </c>
      <c r="J188" t="s">
        <v>1806</v>
      </c>
      <c r="K188" t="str">
        <f t="shared" si="3"/>
        <v>3830</v>
      </c>
      <c r="L188" s="536" t="s">
        <v>1802</v>
      </c>
      <c r="M188" t="s">
        <v>2325</v>
      </c>
    </row>
    <row r="189" spans="1:13">
      <c r="A189">
        <v>188</v>
      </c>
      <c r="B189" t="s">
        <v>1348</v>
      </c>
      <c r="C189" t="s">
        <v>1349</v>
      </c>
      <c r="D189" t="s">
        <v>1354</v>
      </c>
      <c r="E189" t="s">
        <v>1350</v>
      </c>
      <c r="F189" t="s">
        <v>1823</v>
      </c>
      <c r="G189" t="s">
        <v>1824</v>
      </c>
      <c r="H189" t="s">
        <v>1825</v>
      </c>
      <c r="I189" t="s">
        <v>1352</v>
      </c>
      <c r="J189" t="s">
        <v>1826</v>
      </c>
      <c r="K189" t="str">
        <f t="shared" si="3"/>
        <v>3831</v>
      </c>
      <c r="L189" s="536" t="s">
        <v>1822</v>
      </c>
      <c r="M189" t="s">
        <v>2326</v>
      </c>
    </row>
    <row r="190" spans="1:13">
      <c r="A190">
        <v>189</v>
      </c>
      <c r="B190" t="s">
        <v>1348</v>
      </c>
      <c r="C190" t="s">
        <v>1349</v>
      </c>
      <c r="D190" t="s">
        <v>1354</v>
      </c>
      <c r="E190" t="s">
        <v>1350</v>
      </c>
      <c r="F190" t="s">
        <v>2046</v>
      </c>
      <c r="G190" s="532" t="s">
        <v>2300</v>
      </c>
      <c r="H190" t="s">
        <v>2047</v>
      </c>
      <c r="I190" t="s">
        <v>1352</v>
      </c>
      <c r="J190" t="s">
        <v>2048</v>
      </c>
      <c r="K190" t="str">
        <f t="shared" si="3"/>
        <v>3832</v>
      </c>
      <c r="L190" s="536" t="s">
        <v>2045</v>
      </c>
      <c r="M190" t="s">
        <v>2327</v>
      </c>
    </row>
    <row r="191" spans="1:13">
      <c r="A191">
        <v>190</v>
      </c>
      <c r="B191" t="s">
        <v>1348</v>
      </c>
      <c r="C191" t="s">
        <v>1349</v>
      </c>
      <c r="D191" t="s">
        <v>1354</v>
      </c>
      <c r="E191" t="s">
        <v>1350</v>
      </c>
      <c r="F191" t="s">
        <v>2041</v>
      </c>
      <c r="G191" t="s">
        <v>2042</v>
      </c>
      <c r="H191" t="s">
        <v>2043</v>
      </c>
      <c r="I191" t="s">
        <v>1352</v>
      </c>
      <c r="J191" t="s">
        <v>2044</v>
      </c>
      <c r="K191" t="str">
        <f t="shared" si="3"/>
        <v>3833</v>
      </c>
      <c r="L191" s="536" t="s">
        <v>2040</v>
      </c>
      <c r="M191" t="s">
        <v>754</v>
      </c>
    </row>
    <row r="192" spans="1:13">
      <c r="A192">
        <v>191</v>
      </c>
      <c r="B192" t="s">
        <v>1348</v>
      </c>
      <c r="C192" t="s">
        <v>1349</v>
      </c>
      <c r="D192" t="s">
        <v>1354</v>
      </c>
      <c r="E192" t="s">
        <v>1350</v>
      </c>
      <c r="F192" t="s">
        <v>1566</v>
      </c>
      <c r="G192" t="s">
        <v>1567</v>
      </c>
      <c r="H192" t="s">
        <v>1568</v>
      </c>
      <c r="I192" t="s">
        <v>1352</v>
      </c>
      <c r="J192" t="s">
        <v>1569</v>
      </c>
      <c r="K192" t="str">
        <f t="shared" si="3"/>
        <v>3834</v>
      </c>
      <c r="L192" s="536" t="s">
        <v>1565</v>
      </c>
      <c r="M192" t="s">
        <v>2328</v>
      </c>
    </row>
    <row r="193" spans="1:14">
      <c r="A193">
        <v>192</v>
      </c>
      <c r="B193" t="s">
        <v>1348</v>
      </c>
      <c r="C193" t="s">
        <v>1349</v>
      </c>
      <c r="D193" t="s">
        <v>1354</v>
      </c>
      <c r="E193" t="s">
        <v>1350</v>
      </c>
      <c r="F193" t="s">
        <v>1808</v>
      </c>
      <c r="G193" t="s">
        <v>1809</v>
      </c>
      <c r="H193" t="s">
        <v>1810</v>
      </c>
      <c r="I193" t="s">
        <v>1352</v>
      </c>
      <c r="J193" t="s">
        <v>1811</v>
      </c>
      <c r="K193" t="str">
        <f t="shared" si="3"/>
        <v>3835</v>
      </c>
      <c r="L193" s="536" t="s">
        <v>1807</v>
      </c>
      <c r="M193" t="s">
        <v>2329</v>
      </c>
    </row>
    <row r="194" spans="1:14">
      <c r="A194">
        <v>193</v>
      </c>
      <c r="B194" t="s">
        <v>1348</v>
      </c>
      <c r="C194" t="s">
        <v>1349</v>
      </c>
      <c r="D194" t="s">
        <v>1354</v>
      </c>
      <c r="E194" t="s">
        <v>1350</v>
      </c>
      <c r="F194" t="s">
        <v>1206</v>
      </c>
      <c r="G194" t="s">
        <v>1207</v>
      </c>
      <c r="H194" t="s">
        <v>1392</v>
      </c>
      <c r="I194" t="s">
        <v>1352</v>
      </c>
      <c r="J194" t="s">
        <v>1393</v>
      </c>
      <c r="K194" t="str">
        <f t="shared" si="3"/>
        <v>3836</v>
      </c>
      <c r="L194" s="536" t="s">
        <v>1208</v>
      </c>
      <c r="M194" t="s">
        <v>2330</v>
      </c>
    </row>
    <row r="195" spans="1:14">
      <c r="A195">
        <v>194</v>
      </c>
      <c r="B195" t="s">
        <v>1348</v>
      </c>
      <c r="C195" t="s">
        <v>1349</v>
      </c>
      <c r="D195" t="s">
        <v>1354</v>
      </c>
      <c r="E195" t="s">
        <v>1350</v>
      </c>
      <c r="F195" t="s">
        <v>2451</v>
      </c>
      <c r="G195" t="s">
        <v>2452</v>
      </c>
      <c r="H195">
        <v>9814341</v>
      </c>
      <c r="L195" s="536" t="s">
        <v>2453</v>
      </c>
      <c r="M195" t="s">
        <v>2454</v>
      </c>
    </row>
    <row r="196" spans="1:14">
      <c r="A196">
        <v>195</v>
      </c>
      <c r="B196" t="s">
        <v>1348</v>
      </c>
      <c r="C196" t="s">
        <v>1349</v>
      </c>
      <c r="D196" t="s">
        <v>1354</v>
      </c>
      <c r="E196" t="s">
        <v>1350</v>
      </c>
      <c r="F196" t="s">
        <v>2457</v>
      </c>
      <c r="G196" t="s">
        <v>2458</v>
      </c>
      <c r="L196" s="536" t="s">
        <v>2459</v>
      </c>
      <c r="M196" t="s">
        <v>2460</v>
      </c>
    </row>
    <row r="197" spans="1:14">
      <c r="A197">
        <v>196</v>
      </c>
      <c r="B197" t="s">
        <v>2106</v>
      </c>
      <c r="C197" t="s">
        <v>1349</v>
      </c>
      <c r="D197" t="s">
        <v>1354</v>
      </c>
      <c r="E197" t="s">
        <v>1350</v>
      </c>
      <c r="F197" s="128" t="s">
        <v>2109</v>
      </c>
      <c r="G197" t="s">
        <v>2110</v>
      </c>
      <c r="H197" t="s">
        <v>1351</v>
      </c>
      <c r="I197" t="s">
        <v>1352</v>
      </c>
      <c r="J197" t="s">
        <v>2111</v>
      </c>
      <c r="K197" t="str">
        <f t="shared" si="3"/>
        <v>9711</v>
      </c>
      <c r="L197" s="536" t="s">
        <v>2108</v>
      </c>
      <c r="M197" t="s">
        <v>835</v>
      </c>
    </row>
    <row r="198" spans="1:14">
      <c r="A198">
        <v>197</v>
      </c>
      <c r="B198" t="s">
        <v>2098</v>
      </c>
      <c r="C198" t="s">
        <v>1349</v>
      </c>
      <c r="D198" t="s">
        <v>1354</v>
      </c>
      <c r="E198" t="s">
        <v>1350</v>
      </c>
      <c r="F198" t="s">
        <v>2099</v>
      </c>
      <c r="G198" t="s">
        <v>2100</v>
      </c>
      <c r="H198" t="s">
        <v>2101</v>
      </c>
      <c r="I198" t="s">
        <v>1352</v>
      </c>
      <c r="J198" t="s">
        <v>2102</v>
      </c>
      <c r="K198" t="str">
        <f t="shared" si="3"/>
        <v>9782</v>
      </c>
      <c r="L198" s="536" t="s">
        <v>2097</v>
      </c>
      <c r="M198" t="s">
        <v>2331</v>
      </c>
    </row>
    <row r="199" spans="1:14">
      <c r="A199">
        <v>198</v>
      </c>
      <c r="B199" t="s">
        <v>1348</v>
      </c>
      <c r="C199" t="s">
        <v>1349</v>
      </c>
      <c r="D199" s="19">
        <v>3</v>
      </c>
      <c r="E199" s="19">
        <v>1</v>
      </c>
      <c r="F199" t="s">
        <v>2301</v>
      </c>
      <c r="G199" t="s">
        <v>2103</v>
      </c>
      <c r="H199" t="s">
        <v>1394</v>
      </c>
      <c r="I199" t="s">
        <v>1352</v>
      </c>
      <c r="J199" t="s">
        <v>2104</v>
      </c>
      <c r="K199" t="str">
        <f t="shared" si="3"/>
        <v>9783</v>
      </c>
      <c r="L199" s="536" t="s">
        <v>2368</v>
      </c>
      <c r="M199" t="s">
        <v>2337</v>
      </c>
    </row>
    <row r="200" spans="1:14">
      <c r="A200">
        <v>199</v>
      </c>
      <c r="B200" t="s">
        <v>2106</v>
      </c>
      <c r="C200" t="s">
        <v>1349</v>
      </c>
      <c r="D200" t="s">
        <v>1354</v>
      </c>
      <c r="E200" t="s">
        <v>1350</v>
      </c>
      <c r="F200" s="128" t="s">
        <v>2122</v>
      </c>
      <c r="G200" t="s">
        <v>2123</v>
      </c>
      <c r="H200" t="s">
        <v>2124</v>
      </c>
      <c r="I200" t="s">
        <v>1352</v>
      </c>
      <c r="J200" t="s">
        <v>2125</v>
      </c>
      <c r="K200" t="str">
        <f t="shared" si="3"/>
        <v>9811</v>
      </c>
      <c r="L200" s="536" t="s">
        <v>2121</v>
      </c>
      <c r="M200" t="s">
        <v>836</v>
      </c>
    </row>
    <row r="201" spans="1:14">
      <c r="A201">
        <v>200</v>
      </c>
      <c r="B201" t="s">
        <v>2106</v>
      </c>
      <c r="C201" t="s">
        <v>1349</v>
      </c>
      <c r="D201" t="s">
        <v>1350</v>
      </c>
      <c r="E201" t="s">
        <v>1350</v>
      </c>
      <c r="F201" t="s">
        <v>2302</v>
      </c>
      <c r="G201" t="s">
        <v>2456</v>
      </c>
      <c r="H201">
        <v>9800845</v>
      </c>
      <c r="I201" t="s">
        <v>1352</v>
      </c>
      <c r="J201" t="s">
        <v>2107</v>
      </c>
      <c r="K201" t="str">
        <f t="shared" si="3"/>
        <v>9901</v>
      </c>
      <c r="L201" s="536" t="s">
        <v>2105</v>
      </c>
      <c r="M201" t="s">
        <v>837</v>
      </c>
      <c r="N201" t="s">
        <v>2303</v>
      </c>
    </row>
    <row r="202" spans="1:14">
      <c r="A202">
        <v>201</v>
      </c>
      <c r="B202" t="s">
        <v>2106</v>
      </c>
      <c r="C202" t="s">
        <v>1349</v>
      </c>
      <c r="D202" t="s">
        <v>1354</v>
      </c>
      <c r="E202" t="s">
        <v>1350</v>
      </c>
      <c r="F202" s="128" t="s">
        <v>2132</v>
      </c>
      <c r="G202" t="s">
        <v>2133</v>
      </c>
      <c r="H202" t="s">
        <v>1477</v>
      </c>
      <c r="I202" t="s">
        <v>1352</v>
      </c>
      <c r="J202" t="s">
        <v>2134</v>
      </c>
      <c r="K202" t="str">
        <f t="shared" si="3"/>
        <v>9911</v>
      </c>
      <c r="L202" s="536" t="s">
        <v>2131</v>
      </c>
      <c r="M202" t="s">
        <v>838</v>
      </c>
    </row>
    <row r="203" spans="1:14">
      <c r="A203">
        <v>202</v>
      </c>
      <c r="B203" t="s">
        <v>2106</v>
      </c>
      <c r="C203" t="s">
        <v>1349</v>
      </c>
      <c r="D203" t="s">
        <v>1354</v>
      </c>
      <c r="E203" t="s">
        <v>1350</v>
      </c>
      <c r="F203" s="128" t="s">
        <v>2169</v>
      </c>
      <c r="G203" t="s">
        <v>2170</v>
      </c>
      <c r="H203" t="s">
        <v>2171</v>
      </c>
      <c r="I203" t="s">
        <v>1352</v>
      </c>
      <c r="J203" t="s">
        <v>2172</v>
      </c>
      <c r="K203" t="str">
        <f t="shared" si="3"/>
        <v>9912</v>
      </c>
      <c r="L203" s="536" t="s">
        <v>2168</v>
      </c>
      <c r="M203" t="s">
        <v>839</v>
      </c>
    </row>
    <row r="204" spans="1:14">
      <c r="A204">
        <v>203</v>
      </c>
      <c r="B204" t="s">
        <v>2106</v>
      </c>
      <c r="C204" t="s">
        <v>1349</v>
      </c>
      <c r="D204" t="s">
        <v>1354</v>
      </c>
      <c r="E204" t="s">
        <v>1350</v>
      </c>
      <c r="F204" s="128" t="s">
        <v>2113</v>
      </c>
      <c r="G204" t="s">
        <v>2114</v>
      </c>
      <c r="H204" t="s">
        <v>2115</v>
      </c>
      <c r="I204" t="s">
        <v>1352</v>
      </c>
      <c r="J204" t="s">
        <v>2116</v>
      </c>
      <c r="K204" t="str">
        <f t="shared" si="3"/>
        <v>9916</v>
      </c>
      <c r="L204" s="536" t="s">
        <v>2112</v>
      </c>
      <c r="M204" t="s">
        <v>2332</v>
      </c>
    </row>
    <row r="205" spans="1:14">
      <c r="A205">
        <v>204</v>
      </c>
      <c r="B205" t="s">
        <v>2106</v>
      </c>
      <c r="C205" t="s">
        <v>1349</v>
      </c>
      <c r="D205" t="s">
        <v>1354</v>
      </c>
      <c r="E205" t="s">
        <v>1350</v>
      </c>
      <c r="F205" s="128" t="s">
        <v>2127</v>
      </c>
      <c r="G205" t="s">
        <v>2128</v>
      </c>
      <c r="H205" t="s">
        <v>2129</v>
      </c>
      <c r="I205" t="s">
        <v>1352</v>
      </c>
      <c r="J205" t="s">
        <v>2130</v>
      </c>
      <c r="K205" t="str">
        <f t="shared" si="3"/>
        <v>9917</v>
      </c>
      <c r="L205" s="536" t="s">
        <v>2126</v>
      </c>
      <c r="M205" t="s">
        <v>840</v>
      </c>
    </row>
    <row r="206" spans="1:14">
      <c r="A206">
        <v>205</v>
      </c>
      <c r="B206" t="s">
        <v>2106</v>
      </c>
      <c r="C206" t="s">
        <v>1349</v>
      </c>
      <c r="D206" t="s">
        <v>1354</v>
      </c>
      <c r="E206" t="s">
        <v>1350</v>
      </c>
      <c r="F206" s="128" t="s">
        <v>2174</v>
      </c>
      <c r="G206" t="s">
        <v>2175</v>
      </c>
      <c r="H206" t="s">
        <v>2176</v>
      </c>
      <c r="I206" t="s">
        <v>1352</v>
      </c>
      <c r="J206" t="s">
        <v>2177</v>
      </c>
      <c r="K206" t="str">
        <f t="shared" si="3"/>
        <v>9918</v>
      </c>
      <c r="L206" s="536" t="s">
        <v>2173</v>
      </c>
      <c r="M206" t="s">
        <v>841</v>
      </c>
    </row>
    <row r="207" spans="1:14">
      <c r="A207">
        <v>206</v>
      </c>
      <c r="B207" t="s">
        <v>2106</v>
      </c>
      <c r="C207" t="s">
        <v>1349</v>
      </c>
      <c r="D207" t="s">
        <v>1354</v>
      </c>
      <c r="E207" t="s">
        <v>1350</v>
      </c>
      <c r="F207" s="128" t="s">
        <v>2159</v>
      </c>
      <c r="G207" t="s">
        <v>2160</v>
      </c>
      <c r="H207" t="s">
        <v>2161</v>
      </c>
      <c r="I207" t="s">
        <v>1352</v>
      </c>
      <c r="J207" t="s">
        <v>2162</v>
      </c>
      <c r="K207" t="str">
        <f t="shared" si="3"/>
        <v>9919</v>
      </c>
      <c r="L207" s="536" t="s">
        <v>2365</v>
      </c>
      <c r="M207" t="s">
        <v>842</v>
      </c>
    </row>
    <row r="208" spans="1:14">
      <c r="A208">
        <v>207</v>
      </c>
      <c r="B208" t="s">
        <v>2106</v>
      </c>
      <c r="C208" t="s">
        <v>1349</v>
      </c>
      <c r="D208" t="s">
        <v>1354</v>
      </c>
      <c r="E208" t="s">
        <v>1350</v>
      </c>
      <c r="F208" s="128" t="s">
        <v>2184</v>
      </c>
      <c r="G208" t="s">
        <v>2185</v>
      </c>
      <c r="H208" t="s">
        <v>1404</v>
      </c>
      <c r="I208" t="s">
        <v>1352</v>
      </c>
      <c r="J208" t="s">
        <v>2186</v>
      </c>
      <c r="K208" t="str">
        <f t="shared" si="3"/>
        <v>9920</v>
      </c>
      <c r="L208" s="536" t="s">
        <v>2183</v>
      </c>
      <c r="M208" t="s">
        <v>665</v>
      </c>
    </row>
    <row r="209" spans="1:14">
      <c r="A209">
        <v>208</v>
      </c>
      <c r="B209" t="s">
        <v>2106</v>
      </c>
      <c r="C209" t="s">
        <v>1349</v>
      </c>
      <c r="D209" t="s">
        <v>1354</v>
      </c>
      <c r="E209" t="s">
        <v>1350</v>
      </c>
      <c r="F209" s="128" t="s">
        <v>2150</v>
      </c>
      <c r="G209" t="s">
        <v>2151</v>
      </c>
      <c r="H209" t="s">
        <v>2152</v>
      </c>
      <c r="I209" t="s">
        <v>1352</v>
      </c>
      <c r="J209" t="s">
        <v>2153</v>
      </c>
      <c r="K209" t="str">
        <f t="shared" si="3"/>
        <v>9921</v>
      </c>
      <c r="L209" s="536" t="s">
        <v>2149</v>
      </c>
      <c r="M209" t="s">
        <v>843</v>
      </c>
    </row>
    <row r="210" spans="1:14">
      <c r="A210">
        <v>209</v>
      </c>
      <c r="B210" t="s">
        <v>2106</v>
      </c>
      <c r="C210" t="s">
        <v>1349</v>
      </c>
      <c r="D210" t="s">
        <v>1354</v>
      </c>
      <c r="E210" t="s">
        <v>1350</v>
      </c>
      <c r="F210" s="128" t="s">
        <v>2135</v>
      </c>
      <c r="G210" t="s">
        <v>2136</v>
      </c>
      <c r="H210" t="s">
        <v>2137</v>
      </c>
      <c r="I210" t="s">
        <v>1352</v>
      </c>
      <c r="J210" t="s">
        <v>2138</v>
      </c>
      <c r="K210" t="str">
        <f t="shared" si="3"/>
        <v>9923</v>
      </c>
      <c r="L210" s="536" t="s">
        <v>2370</v>
      </c>
      <c r="M210" t="s">
        <v>844</v>
      </c>
    </row>
    <row r="211" spans="1:14">
      <c r="A211">
        <v>210</v>
      </c>
      <c r="B211" t="s">
        <v>2106</v>
      </c>
      <c r="C211" t="s">
        <v>1349</v>
      </c>
      <c r="D211" t="s">
        <v>1354</v>
      </c>
      <c r="E211" t="s">
        <v>1350</v>
      </c>
      <c r="F211" s="128" t="s">
        <v>2164</v>
      </c>
      <c r="G211" t="s">
        <v>2165</v>
      </c>
      <c r="H211" t="s">
        <v>2166</v>
      </c>
      <c r="I211" t="s">
        <v>1352</v>
      </c>
      <c r="J211" t="s">
        <v>2167</v>
      </c>
      <c r="K211" t="str">
        <f t="shared" si="3"/>
        <v>9924</v>
      </c>
      <c r="L211" s="536" t="s">
        <v>2163</v>
      </c>
      <c r="M211" t="s">
        <v>845</v>
      </c>
    </row>
    <row r="212" spans="1:14">
      <c r="A212">
        <v>211</v>
      </c>
      <c r="B212" t="s">
        <v>2106</v>
      </c>
      <c r="C212" t="s">
        <v>1349</v>
      </c>
      <c r="D212" t="s">
        <v>1354</v>
      </c>
      <c r="E212" t="s">
        <v>1350</v>
      </c>
      <c r="F212" s="128" t="s">
        <v>2140</v>
      </c>
      <c r="G212" t="s">
        <v>2141</v>
      </c>
      <c r="H212" t="s">
        <v>1601</v>
      </c>
      <c r="I212" t="s">
        <v>1352</v>
      </c>
      <c r="J212" t="s">
        <v>2142</v>
      </c>
      <c r="K212" t="str">
        <f t="shared" si="3"/>
        <v>9926</v>
      </c>
      <c r="L212" s="536" t="s">
        <v>2139</v>
      </c>
      <c r="M212" t="s">
        <v>846</v>
      </c>
    </row>
    <row r="213" spans="1:14">
      <c r="A213">
        <v>212</v>
      </c>
      <c r="B213" t="s">
        <v>2106</v>
      </c>
      <c r="C213" t="s">
        <v>1349</v>
      </c>
      <c r="D213" t="s">
        <v>1354</v>
      </c>
      <c r="E213" t="s">
        <v>1350</v>
      </c>
      <c r="F213" s="128" t="s">
        <v>2146</v>
      </c>
      <c r="G213" s="117" t="s">
        <v>2147</v>
      </c>
      <c r="H213" t="s">
        <v>1678</v>
      </c>
      <c r="I213" t="s">
        <v>1352</v>
      </c>
      <c r="J213" t="s">
        <v>2148</v>
      </c>
      <c r="K213" t="str">
        <f t="shared" si="3"/>
        <v>9927</v>
      </c>
      <c r="L213" s="536" t="s">
        <v>2369</v>
      </c>
      <c r="M213" t="s">
        <v>847</v>
      </c>
    </row>
    <row r="214" spans="1:14">
      <c r="A214">
        <v>213</v>
      </c>
      <c r="B214" t="s">
        <v>2106</v>
      </c>
      <c r="C214" t="s">
        <v>1349</v>
      </c>
      <c r="D214" t="s">
        <v>1354</v>
      </c>
      <c r="E214" t="s">
        <v>1350</v>
      </c>
      <c r="F214" s="128" t="s">
        <v>2179</v>
      </c>
      <c r="G214" t="s">
        <v>2180</v>
      </c>
      <c r="H214" t="s">
        <v>2181</v>
      </c>
      <c r="I214" t="s">
        <v>1352</v>
      </c>
      <c r="J214" t="s">
        <v>2182</v>
      </c>
      <c r="K214" t="str">
        <f t="shared" si="3"/>
        <v>9929</v>
      </c>
      <c r="L214" s="536" t="s">
        <v>2178</v>
      </c>
      <c r="M214" t="s">
        <v>848</v>
      </c>
    </row>
    <row r="215" spans="1:14">
      <c r="A215">
        <v>214</v>
      </c>
      <c r="B215" t="s">
        <v>2106</v>
      </c>
      <c r="C215" t="s">
        <v>1349</v>
      </c>
      <c r="D215" t="s">
        <v>1354</v>
      </c>
      <c r="E215" t="s">
        <v>1350</v>
      </c>
      <c r="F215" s="128" t="s">
        <v>2155</v>
      </c>
      <c r="G215" t="s">
        <v>2156</v>
      </c>
      <c r="H215" t="s">
        <v>2157</v>
      </c>
      <c r="I215" t="s">
        <v>1352</v>
      </c>
      <c r="J215" t="s">
        <v>2158</v>
      </c>
      <c r="K215" t="str">
        <f t="shared" si="3"/>
        <v>9930</v>
      </c>
      <c r="L215" s="536" t="s">
        <v>2154</v>
      </c>
      <c r="M215" t="s">
        <v>849</v>
      </c>
    </row>
    <row r="216" spans="1:14">
      <c r="A216">
        <v>215</v>
      </c>
      <c r="B216" t="s">
        <v>2106</v>
      </c>
      <c r="C216" t="s">
        <v>1349</v>
      </c>
      <c r="D216" t="s">
        <v>1354</v>
      </c>
      <c r="E216" t="s">
        <v>1354</v>
      </c>
      <c r="F216" s="128" t="s">
        <v>2144</v>
      </c>
      <c r="G216" t="s">
        <v>1644</v>
      </c>
      <c r="H216" t="s">
        <v>1645</v>
      </c>
      <c r="I216" t="s">
        <v>1352</v>
      </c>
      <c r="J216" t="s">
        <v>2145</v>
      </c>
      <c r="K216" t="str">
        <f t="shared" si="3"/>
        <v>9932</v>
      </c>
      <c r="L216" s="536" t="s">
        <v>2143</v>
      </c>
      <c r="M216" t="s">
        <v>666</v>
      </c>
    </row>
    <row r="217" spans="1:14">
      <c r="A217">
        <v>216</v>
      </c>
      <c r="B217" t="s">
        <v>2106</v>
      </c>
      <c r="C217" t="s">
        <v>1349</v>
      </c>
      <c r="D217" t="s">
        <v>1354</v>
      </c>
      <c r="E217" t="s">
        <v>1350</v>
      </c>
      <c r="F217" s="128" t="s">
        <v>2117</v>
      </c>
      <c r="G217" t="s">
        <v>2118</v>
      </c>
      <c r="H217" t="s">
        <v>2119</v>
      </c>
      <c r="I217" t="s">
        <v>1352</v>
      </c>
      <c r="J217" t="s">
        <v>2120</v>
      </c>
      <c r="K217" t="str">
        <f t="shared" si="3"/>
        <v>9934</v>
      </c>
      <c r="L217" s="536" t="s">
        <v>2366</v>
      </c>
      <c r="M217" t="s">
        <v>2333</v>
      </c>
    </row>
    <row r="218" spans="1:14">
      <c r="A218">
        <v>217</v>
      </c>
      <c r="B218" t="s">
        <v>2093</v>
      </c>
      <c r="C218" t="s">
        <v>1349</v>
      </c>
      <c r="D218" t="s">
        <v>1354</v>
      </c>
      <c r="E218" t="s">
        <v>1350</v>
      </c>
      <c r="F218" s="117" t="s">
        <v>2094</v>
      </c>
      <c r="G218" s="533" t="s">
        <v>2304</v>
      </c>
      <c r="H218" s="117" t="s">
        <v>2095</v>
      </c>
      <c r="I218" t="s">
        <v>1352</v>
      </c>
      <c r="J218" t="s">
        <v>2096</v>
      </c>
      <c r="K218" t="str">
        <f t="shared" si="3"/>
        <v>C011</v>
      </c>
      <c r="L218" s="534" t="s">
        <v>2092</v>
      </c>
      <c r="M218" t="s">
        <v>2334</v>
      </c>
      <c r="N218" s="135" t="s">
        <v>2305</v>
      </c>
    </row>
    <row r="219" spans="1:14">
      <c r="A219">
        <v>218</v>
      </c>
      <c r="B219" t="s">
        <v>2093</v>
      </c>
      <c r="C219" t="s">
        <v>1349</v>
      </c>
      <c r="D219" t="s">
        <v>1354</v>
      </c>
      <c r="E219" t="s">
        <v>1350</v>
      </c>
      <c r="F219" s="533" t="s">
        <v>2306</v>
      </c>
      <c r="G219" s="533" t="s">
        <v>2307</v>
      </c>
      <c r="H219" s="531" t="s">
        <v>2308</v>
      </c>
      <c r="I219" t="s">
        <v>1352</v>
      </c>
      <c r="J219" t="s">
        <v>2309</v>
      </c>
      <c r="K219" t="str">
        <f t="shared" si="3"/>
        <v>C012</v>
      </c>
      <c r="L219" s="537" t="s">
        <v>2340</v>
      </c>
      <c r="M219" t="s">
        <v>2338</v>
      </c>
    </row>
    <row r="220" spans="1:14">
      <c r="A220">
        <v>219</v>
      </c>
      <c r="B220" s="639" t="s">
        <v>2093</v>
      </c>
      <c r="C220" s="639" t="s">
        <v>1349</v>
      </c>
      <c r="D220" s="639" t="s">
        <v>1354</v>
      </c>
      <c r="E220" s="639" t="s">
        <v>1350</v>
      </c>
      <c r="F220" s="640" t="s">
        <v>2443</v>
      </c>
      <c r="G220" s="640" t="s">
        <v>2444</v>
      </c>
      <c r="H220" s="641" t="s">
        <v>2446</v>
      </c>
      <c r="I220" s="639"/>
      <c r="J220" s="639"/>
      <c r="K220" s="639"/>
      <c r="L220" s="642" t="s">
        <v>2442</v>
      </c>
      <c r="M220" s="639" t="s">
        <v>2445</v>
      </c>
      <c r="N220" s="135"/>
    </row>
    <row r="221" spans="1:14">
      <c r="A221">
        <v>220</v>
      </c>
      <c r="B221" s="639" t="s">
        <v>2093</v>
      </c>
      <c r="C221" s="639" t="s">
        <v>1349</v>
      </c>
      <c r="D221" s="639" t="s">
        <v>1354</v>
      </c>
      <c r="E221" s="639" t="s">
        <v>1350</v>
      </c>
      <c r="F221" s="640" t="s">
        <v>2447</v>
      </c>
      <c r="G221" s="640" t="s">
        <v>2449</v>
      </c>
      <c r="H221" s="641">
        <v>9814122</v>
      </c>
      <c r="I221" s="639"/>
      <c r="J221" s="639"/>
      <c r="K221" s="639"/>
      <c r="L221" s="642" t="s">
        <v>2450</v>
      </c>
      <c r="M221" s="639" t="s">
        <v>2448</v>
      </c>
      <c r="N221" s="135"/>
    </row>
    <row r="222" spans="1:14">
      <c r="A222">
        <v>221</v>
      </c>
      <c r="B222" t="s">
        <v>1348</v>
      </c>
      <c r="C222" s="639" t="s">
        <v>1349</v>
      </c>
      <c r="D222" s="639" t="s">
        <v>1354</v>
      </c>
      <c r="E222" s="639" t="s">
        <v>1350</v>
      </c>
      <c r="F222" s="639" t="s">
        <v>2470</v>
      </c>
      <c r="G222" s="639" t="s">
        <v>2480</v>
      </c>
      <c r="H222" s="643">
        <v>9870039</v>
      </c>
      <c r="I222" s="639"/>
      <c r="J222" s="639"/>
      <c r="K222" s="639"/>
      <c r="L222" s="650" t="s">
        <v>2512</v>
      </c>
      <c r="M222" s="639" t="s">
        <v>2474</v>
      </c>
    </row>
    <row r="223" spans="1:14">
      <c r="A223">
        <v>222</v>
      </c>
      <c r="B223" t="s">
        <v>2093</v>
      </c>
      <c r="C223" s="639" t="s">
        <v>1349</v>
      </c>
      <c r="D223" s="639" t="s">
        <v>1354</v>
      </c>
      <c r="E223" s="639" t="s">
        <v>1350</v>
      </c>
      <c r="F223" s="639" t="s">
        <v>2471</v>
      </c>
      <c r="G223" s="639" t="s">
        <v>2478</v>
      </c>
      <c r="H223" s="643">
        <v>9896711</v>
      </c>
      <c r="I223" s="639"/>
      <c r="J223" s="639"/>
      <c r="K223" s="639"/>
      <c r="L223" s="650" t="s">
        <v>2513</v>
      </c>
      <c r="M223" s="639" t="s">
        <v>2475</v>
      </c>
    </row>
    <row r="224" spans="1:14">
      <c r="A224">
        <v>223</v>
      </c>
      <c r="B224" t="s">
        <v>2106</v>
      </c>
      <c r="C224" s="639" t="s">
        <v>1349</v>
      </c>
      <c r="D224" s="639" t="s">
        <v>1354</v>
      </c>
      <c r="E224" s="639" t="s">
        <v>1350</v>
      </c>
      <c r="F224" s="639" t="s">
        <v>2472</v>
      </c>
      <c r="G224" s="639" t="s">
        <v>2479</v>
      </c>
      <c r="H224" s="643">
        <v>9813108</v>
      </c>
      <c r="I224" s="639"/>
      <c r="J224" s="639"/>
      <c r="K224" s="639"/>
      <c r="L224" s="650" t="s">
        <v>2514</v>
      </c>
      <c r="M224" s="639" t="s">
        <v>2476</v>
      </c>
    </row>
    <row r="225" spans="1:13">
      <c r="A225">
        <v>224</v>
      </c>
      <c r="B225" t="s">
        <v>2106</v>
      </c>
      <c r="C225" s="639" t="s">
        <v>1349</v>
      </c>
      <c r="D225" s="639" t="s">
        <v>1354</v>
      </c>
      <c r="E225" s="643">
        <v>2</v>
      </c>
      <c r="F225" s="639" t="s">
        <v>2473</v>
      </c>
      <c r="G225" s="639" t="s">
        <v>2481</v>
      </c>
      <c r="H225" s="643">
        <v>9813352</v>
      </c>
      <c r="I225" s="639"/>
      <c r="J225" s="639"/>
      <c r="K225" s="639"/>
      <c r="L225" s="650" t="s">
        <v>2515</v>
      </c>
      <c r="M225" s="639" t="s">
        <v>2477</v>
      </c>
    </row>
    <row r="226" spans="1:13">
      <c r="A226">
        <v>225</v>
      </c>
      <c r="B226" t="s">
        <v>2106</v>
      </c>
      <c r="C226" s="639" t="s">
        <v>1349</v>
      </c>
      <c r="D226" s="639" t="s">
        <v>1354</v>
      </c>
      <c r="E226" s="19">
        <v>1</v>
      </c>
      <c r="F226" s="135" t="s">
        <v>2527</v>
      </c>
      <c r="G226" s="135" t="s">
        <v>2529</v>
      </c>
      <c r="H226" s="135" t="s">
        <v>2528</v>
      </c>
      <c r="I226" s="135"/>
      <c r="J226" s="135"/>
      <c r="K226" s="135"/>
      <c r="L226" s="1743" t="s">
        <v>2530</v>
      </c>
      <c r="M226" s="135" t="s">
        <v>2531</v>
      </c>
    </row>
    <row r="227" spans="1:13">
      <c r="G227" s="135"/>
      <c r="H227" s="135"/>
      <c r="I227" s="135"/>
      <c r="J227" s="135"/>
      <c r="K227" s="135"/>
      <c r="L227" s="1743"/>
      <c r="M227" s="135"/>
    </row>
  </sheetData>
  <autoFilter ref="A1:N225" xr:uid="{00000000-0009-0000-0000-000008000000}"/>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export data</vt:lpstr>
      <vt:lpstr>1ﾍﾟｰｼﾞ</vt:lpstr>
      <vt:lpstr>2ﾍﾟｰｼﾞ</vt:lpstr>
      <vt:lpstr>3ﾍﾟｰｼﾞ</vt:lpstr>
      <vt:lpstr>4ﾍﾟｰｼﾞ</vt:lpstr>
      <vt:lpstr>5ﾍﾟｰｼﾞ</vt:lpstr>
      <vt:lpstr>6ﾍﾟｰｼﾞ(参考)学校基本調査</vt:lpstr>
      <vt:lpstr>7ﾍﾟｰｼﾞ（エラーチェック）</vt:lpstr>
      <vt:lpstr>中学コード </vt:lpstr>
      <vt:lpstr>aria1</vt:lpstr>
      <vt:lpstr>'1ﾍﾟｰｼﾞ'!Print_Area</vt:lpstr>
      <vt:lpstr>'2ﾍﾟｰｼﾞ'!Print_Area</vt:lpstr>
      <vt:lpstr>'3ﾍﾟｰｼﾞ'!Print_Area</vt:lpstr>
      <vt:lpstr>'4ﾍﾟｰｼﾞ'!Print_Area</vt:lpstr>
      <vt:lpstr>'5ﾍﾟｰｼﾞ'!Print_Area</vt:lpstr>
      <vt:lpstr>'6ﾍﾟｰｼﾞ(参考)学校基本調査'!Print_Area</vt:lpstr>
      <vt:lpstr>'7ﾍﾟｰｼﾞ（エラーチェック）'!Print_Area</vt:lpstr>
      <vt:lpstr>'export data'!Print_Area</vt:lpstr>
      <vt:lpstr>'export data'!Print_Titles</vt:lpstr>
    </vt:vector>
  </TitlesOfParts>
  <Company>官公システム部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宮城県教育庁教育企画室</dc:creator>
  <cp:lastModifiedBy>戸羽　一朗</cp:lastModifiedBy>
  <cp:lastPrinted>2025-05-02T01:14:06Z</cp:lastPrinted>
  <dcterms:created xsi:type="dcterms:W3CDTF">2005-02-14T09:14:00Z</dcterms:created>
  <dcterms:modified xsi:type="dcterms:W3CDTF">2026-04-06T04:59:24Z</dcterms:modified>
</cp:coreProperties>
</file>