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35 南三陸町★\"/>
    </mc:Choice>
  </mc:AlternateContent>
  <workbookProtection workbookAlgorithmName="SHA-512" workbookHashValue="RlcitotSbnb86LjJ9OmtPYlXffgvc2QcEv/7OlAAOqy4etb83ZR05+EhkRR8+igr+R+V3E6FvNRecW2O0fR94g==" workbookSaltValue="Nf9eF4R+6OB9/WOQt2lLXA=="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<sst xmlns="http://schemas.openxmlformats.org/spreadsheetml/2006/main" count="236" uniqueCount="121">
  <si>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</si>
  <si>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</si>
  <si>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</si>
  <si>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</si>
  <si>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</si>
  <si>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</si>
  <si>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</si>
  <si>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</si>
  <si>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</si>
  <si>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</si>
  <si>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</si>
  <si>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</si>
  <si>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</si>
  <si>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</si>
  <si>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</si>
  <si>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</si>
  <si>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</si>
  <si>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</si>
  <si>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</si>
  <si>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</si>
  <si>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</si>
  <si>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</si>
  <si>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</si>
  <si>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</si>
  <si>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</si>
  <si>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</si>
  <si>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</si>
  <si>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</si>
  <si>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</si>
  <si>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</si>
  <si>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</si>
  <si>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</si>
  <si>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</si>
  <si>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</si>
  <si>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</si>
  <si>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</si>
  <si>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</si>
  <si>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</si>
  <si>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</si>
  <si>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</si>
  <si>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</si>
  <si>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</si>
  <si>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</si>
  <si>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</si>
  <si>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</si>
  <si>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</si>
  <si>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</si>
  <si>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</si>
  <si>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</si>
  <si>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</si>
  <si>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</si>
  <si>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</si>
  <si>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</si>
  <si>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</si>
  <si>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</si>
  <si>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</si>
  <si>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</si>
  <si>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</si>
  <si>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</si>
  <si>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</si>
  <si>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</si>
  <si>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</si>
  <si>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</si>
  <si>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</si>
  <si>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</si>
  <si>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</si>
  <si>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</si>
  <si>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</si>
  <si>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</si>
  <si>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</si>
  <si>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</si>
  <si>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</si>
  <si>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</si>
  <si>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</si>
  <si>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</si>
  <si>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</si>
  <si>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</si>
  <si>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</si>
  <si>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</si>
  <si>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</si>
  <si>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</si>
  <si>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</si>
  <si>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</si>
  <si>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</si>
  <si>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</si>
  <si>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</si>
  <si>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</si>
  <si>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</si>
  <si>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</si>
  <si>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</si>
  <si>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</si>
  <si>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</si>
  <si>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</si>
  <si>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</si>
  <si>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</si>
  <si>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</si>
  <si>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</si>
  <si>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</si>
  <si>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南三陸町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</si>
  <si>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</si>
  <si>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</si>
  <si>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</si>
  <si>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</si>
  <si>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</si>
  <si>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</si>
  <si>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</si>
  <si>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</si>
  <si>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</si>
  <si>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</si>
  <si>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</si>
  <si>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</si>
  <si>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</si>
  <si>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</si>
  <si>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</si>
  <si>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</si>
  <si>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</si>
  <si>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</si>
  <si>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</si>
  <si>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２箇所あった汚水処理場が被災したため、１箇所は廃止し、１箇所は災害復旧事業により平成２４年度に修繕整備している。
　管渠については、防潮堤工事のため移設工事が完了した箇所があるが、その他の管渠は、法定耐用年数の２分の１に達しているが、不具合等も生じていないことから、引き続き適切な維持管理に努める。</t>
    <phoneticPr fontId="4"/>
  </si>
  <si>
    <t>　当該地区の復興は、完了していることから人口・有収水量等の増加は見込めない状況にある。今後は、不明水対策など引き続き経費削減等の経営努力を進め、健全で効率の良い経営を図る必要がある。</t>
    <phoneticPr fontId="4"/>
  </si>
  <si>
    <t>①　未接続世帯の接続促進を図っていくとともに経費節減に努め、収益的収支比率の改善を図っていく。
④　受益戸数が少ないこと及び震災により廃止した処理区の償還が大きいことから一般会計からの繰入に頼らざるを得ない状況となっている。
⑤、⑥　今年度は通常の維持管理に終始し、　　　　　　　　大きな修繕等がなかったため前年より数値が改善した。今後も経費削減に努める。
⑦、⑧については、震災後の住宅再建等の数値も落ち着きを見せており、例年並みに推移している。今後も経費節減等により経営の健全化を図る必要がある。</t>
    <rPh sb="117" eb="120">
      <t>コンネンド</t>
    </rPh>
    <rPh sb="121" eb="123">
      <t>ツウジョウ</t>
    </rPh>
    <rPh sb="124" eb="126">
      <t>イジ</t>
    </rPh>
    <rPh sb="126" eb="128">
      <t>カンリ</t>
    </rPh>
    <rPh sb="129" eb="131">
      <t>シュウシ</t>
    </rPh>
    <rPh sb="141" eb="142">
      <t>オオ</t>
    </rPh>
    <rPh sb="144" eb="146">
      <t>シュウゼン</t>
    </rPh>
    <rPh sb="146" eb="147">
      <t>トウ</t>
    </rPh>
    <rPh sb="154" eb="156">
      <t>ゼンネン</t>
    </rPh>
    <rPh sb="158" eb="160">
      <t>スウチ</t>
    </rPh>
    <rPh sb="161" eb="163">
      <t>カイゼン</t>
    </rPh>
    <rPh sb="166" eb="168">
      <t>コンゴ</t>
    </rPh>
    <rPh sb="169" eb="171">
      <t>ケイヒ</t>
    </rPh>
    <rPh sb="171" eb="173">
      <t>サクゲン</t>
    </rPh>
    <rPh sb="174" eb="175">
      <t>ツト</t>
    </rPh>
    <rPh sb="188" eb="191">
      <t>シンサイゴ</t>
    </rPh>
    <rPh sb="192" eb="194">
      <t>ジュウタク</t>
    </rPh>
    <rPh sb="194" eb="196">
      <t>サイケン</t>
    </rPh>
    <rPh sb="196" eb="197">
      <t>トウ</t>
    </rPh>
    <rPh sb="198" eb="200">
      <t>スウチ</t>
    </rPh>
    <rPh sb="201" eb="202">
      <t>オ</t>
    </rPh>
    <rPh sb="203" eb="204">
      <t>ツ</t>
    </rPh>
    <rPh sb="206" eb="207">
      <t>ミ</t>
    </rPh>
    <rPh sb="212" eb="214">
      <t>レイネン</t>
    </rPh>
    <rPh sb="214" eb="215">
      <t>ナ</t>
    </rPh>
    <rPh sb="217" eb="219">
      <t>スイイ</t>
    </rPh>
    <rPh sb="224" eb="226">
      <t>コンゴ</t>
    </rPh>
    <rPh sb="227" eb="229">
      <t>ケイヒ</t>
    </rPh>
    <rPh sb="229" eb="232">
      <t>セツゲントウ</t>
    </rPh>
    <rPh sb="235" eb="237">
      <t>ケイエイ</t>
    </rPh>
    <rPh sb="238" eb="241">
      <t>ケンゼンカ</t>
    </rPh>
    <rPh sb="242" eb="243">
      <t>ハカ</t>
    </rPh>
    <rPh sb="244" eb="2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</si>
</sst>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17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3B2-4E0B-9EEF-C63C6C095D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A3B2-4E0B-9EEF-C63C6C095D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19.18</c:v>
                </c:pt>
                <c:pt idx="1">
                  <c:v>18.78</c:v>
                </c:pt>
                <c:pt idx="2" formatCode="#,##0.00;&quot;△&quot;#,##0.00">
                  <c:v>0</c:v>
                </c:pt>
                <c:pt idx="3">
                  <c:v>22.45</c:v>
                </c:pt>
                <c:pt idx="4">
                  <c:v>17.55</c:v>
                </c:pt>
              </c:numCache>
            </c:numRef>
          </c:val>
          <c:extLst>
            <c:ext xmlns:c16="http://schemas.microsoft.com/office/drawing/2014/chart" uri="{C3380CC4-5D6E-409C-BE32-E72D297353CC}">
              <c16:uniqueId val="{00000000-535D-49DE-8CE2-2D9ACB5A494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535D-49DE-8CE2-2D9ACB5A494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88.89</c:v>
                </c:pt>
                <c:pt idx="1">
                  <c:v>88.57</c:v>
                </c:pt>
                <c:pt idx="2">
                  <c:v>86.57</c:v>
                </c:pt>
                <c:pt idx="3">
                  <c:v>90.7</c:v>
                </c:pt>
                <c:pt idx="4">
                  <c:v>92.86</c:v>
                </c:pt>
              </c:numCache>
            </c:numRef>
          </c:val>
          <c:extLst>
            <c:ext xmlns:c16="http://schemas.microsoft.com/office/drawing/2014/chart" uri="{C3380CC4-5D6E-409C-BE32-E72D297353CC}">
              <c16:uniqueId val="{00000000-3666-4E26-A5FA-7D1579A9A1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3666-4E26-A5FA-7D1579A9A1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85.23</c:v>
                </c:pt>
                <c:pt idx="1">
                  <c:v>94.7</c:v>
                </c:pt>
                <c:pt idx="2">
                  <c:v>97.9</c:v>
                </c:pt>
                <c:pt idx="3">
                  <c:v>98.37</c:v>
                </c:pt>
                <c:pt idx="4">
                  <c:v>87.85</c:v>
                </c:pt>
              </c:numCache>
            </c:numRef>
          </c:val>
          <c:extLst>
            <c:ext xmlns:c16="http://schemas.microsoft.com/office/drawing/2014/chart" uri="{C3380CC4-5D6E-409C-BE32-E72D297353CC}">
              <c16:uniqueId val="{00000000-5390-46BB-ABF7-74EC5D816B6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90-46BB-ABF7-74EC5D816B6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6A-464A-9531-00B59E078D1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6A-464A-9531-00B59E078D1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B0-4101-A4D8-57E831E4FEF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B0-4101-A4D8-57E831E4FEF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C2-48DC-90C7-A02C585918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C2-48DC-90C7-A02C585918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EB-4759-8743-3514316DDF9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EB-4759-8743-3514316DDF9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19-43D5-955A-50184B1647F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5819-43D5-955A-50184B1647F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40.520000000000003</c:v>
                </c:pt>
                <c:pt idx="1">
                  <c:v>46.99</c:v>
                </c:pt>
                <c:pt idx="2">
                  <c:v>39.619999999999997</c:v>
                </c:pt>
                <c:pt idx="3">
                  <c:v>22.42</c:v>
                </c:pt>
                <c:pt idx="4">
                  <c:v>37.47</c:v>
                </c:pt>
              </c:numCache>
            </c:numRef>
          </c:val>
          <c:extLst>
            <c:ext xmlns:c16="http://schemas.microsoft.com/office/drawing/2014/chart" uri="{C3380CC4-5D6E-409C-BE32-E72D297353CC}">
              <c16:uniqueId val="{00000000-4E07-4ADD-B7A2-7290E7E9AC9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4E07-4ADD-B7A2-7290E7E9AC9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411.79</c:v>
                </c:pt>
                <c:pt idx="1">
                  <c:v>344.73</c:v>
                </c:pt>
                <c:pt idx="2">
                  <c:v>412.96</c:v>
                </c:pt>
                <c:pt idx="3">
                  <c:v>736.97</c:v>
                </c:pt>
                <c:pt idx="4">
                  <c:v>439.26</c:v>
                </c:pt>
              </c:numCache>
            </c:numRef>
          </c:val>
          <c:extLst>
            <c:ext xmlns:c16="http://schemas.microsoft.com/office/drawing/2014/chart" uri="{C3380CC4-5D6E-409C-BE32-E72D297353CC}">
              <c16:uniqueId val="{00000000-B82C-4FE2-81AF-E2941DB7492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B82C-4FE2-81AF-E2941DB7492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南三陸町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12218</v>
      </c>
      <c r="AM8" s="46"/>
      <c r="AN8" s="46"/>
      <c r="AO8" s="46"/>
      <c r="AP8" s="46"/>
      <c r="AQ8" s="46"/>
      <c r="AR8" s="46"/>
      <c r="AS8" s="46"/>
      <c r="AT8" s="45">
        <f>データ!T6</f>
        <v>163.4</v>
      </c>
      <c r="AU8" s="45"/>
      <c r="AV8" s="45"/>
      <c r="AW8" s="45"/>
      <c r="AX8" s="45"/>
      <c r="AY8" s="45"/>
      <c r="AZ8" s="45"/>
      <c r="BA8" s="45"/>
      <c r="BB8" s="45">
        <f>データ!U6</f>
        <v>74.77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1.04</v>
      </c>
      <c r="Q10" s="45"/>
      <c r="R10" s="45"/>
      <c r="S10" s="45"/>
      <c r="T10" s="45"/>
      <c r="U10" s="45"/>
      <c r="V10" s="45"/>
      <c r="W10" s="45">
        <f>データ!Q6</f>
        <v>66.52</v>
      </c>
      <c r="X10" s="45"/>
      <c r="Y10" s="45"/>
      <c r="Z10" s="45"/>
      <c r="AA10" s="45"/>
      <c r="AB10" s="45"/>
      <c r="AC10" s="45"/>
      <c r="AD10" s="46">
        <f>データ!R6</f>
        <v>3240</v>
      </c>
      <c r="AE10" s="46"/>
      <c r="AF10" s="46"/>
      <c r="AG10" s="46"/>
      <c r="AH10" s="46"/>
      <c r="AI10" s="46"/>
      <c r="AJ10" s="46"/>
      <c r="AK10" s="2"/>
      <c r="AL10" s="46">
        <f>データ!V6</f>
        <v>126</v>
      </c>
      <c r="AM10" s="46"/>
      <c r="AN10" s="46"/>
      <c r="AO10" s="46"/>
      <c r="AP10" s="46"/>
      <c r="AQ10" s="46"/>
      <c r="AR10" s="46"/>
      <c r="AS10" s="46"/>
      <c r="AT10" s="45">
        <f>データ!W6</f>
        <v>0.17</v>
      </c>
      <c r="AU10" s="45"/>
      <c r="AV10" s="45"/>
      <c r="AW10" s="45"/>
      <c r="AX10" s="45"/>
      <c r="AY10" s="45"/>
      <c r="AZ10" s="45"/>
      <c r="BA10" s="45"/>
      <c r="BB10" s="45">
        <f>データ!X6</f>
        <v>741.18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43</v>
      </c>
      <c r="O86" s="12" t="str">
        <f>データ!EO6</f>
        <v>【0.01】</v>
      </c>
    </row>
  </sheetData>
  <sheetProtection algorithmName="SHA-512" hashValue="bW2gkqnj8MFFR8fhd7QAXJoeKbYAnfrGgtah0Ikwyr90nG5HyJ9ZSiA9Lv+RnMYQ/fViAW1IgaR7JGndKTzhJw==" saltValue="4ksW5QAEDqeOF30AjkR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46060</v>
      </c>
      <c r="D6" s="19">
        <f t="shared" si="3"/>
        <v>47</v>
      </c>
      <c r="E6" s="19">
        <f t="shared" si="3"/>
        <v>17</v>
      </c>
      <c r="F6" s="19">
        <f t="shared" si="3"/>
        <v>6</v>
      </c>
      <c r="G6" s="19">
        <f t="shared" si="3"/>
        <v>0</v>
      </c>
      <c r="H6" s="19" t="str">
        <f t="shared" si="3"/>
        <v>宮城県　南三陸町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1.04</v>
      </c>
      <c r="Q6" s="20">
        <f t="shared" si="3"/>
        <v>66.52</v>
      </c>
      <c r="R6" s="20">
        <f t="shared" si="3"/>
        <v>3240</v>
      </c>
      <c r="S6" s="20">
        <f t="shared" si="3"/>
        <v>12218</v>
      </c>
      <c r="T6" s="20">
        <f t="shared" si="3"/>
        <v>163.4</v>
      </c>
      <c r="U6" s="20">
        <f t="shared" si="3"/>
        <v>74.77</v>
      </c>
      <c r="V6" s="20">
        <f t="shared" si="3"/>
        <v>126</v>
      </c>
      <c r="W6" s="20">
        <f t="shared" si="3"/>
        <v>0.17</v>
      </c>
      <c r="X6" s="20">
        <f t="shared" si="3"/>
        <v>741.18</v>
      </c>
      <c r="Y6" s="21">
        <f>IF(Y7="",NA(),Y7)</f>
        <v>85.23</v>
      </c>
      <c r="Z6" s="21">
        <f t="shared" ref="Z6:AH6" si="4">IF(Z7="",NA(),Z7)</f>
        <v>94.7</v>
      </c>
      <c r="AA6" s="21">
        <f t="shared" si="4"/>
        <v>97.9</v>
      </c>
      <c r="AB6" s="21">
        <f t="shared" si="4"/>
        <v>98.37</v>
      </c>
      <c r="AC6" s="21">
        <f t="shared" si="4"/>
        <v>87.85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40.520000000000003</v>
      </c>
      <c r="BR6" s="21">
        <f t="shared" ref="BR6:BZ6" si="8">IF(BR7="",NA(),BR7)</f>
        <v>46.99</v>
      </c>
      <c r="BS6" s="21">
        <f t="shared" si="8"/>
        <v>39.619999999999997</v>
      </c>
      <c r="BT6" s="21">
        <f t="shared" si="8"/>
        <v>22.42</v>
      </c>
      <c r="BU6" s="21">
        <f t="shared" si="8"/>
        <v>37.47</v>
      </c>
      <c r="BV6" s="21">
        <f t="shared" si="8"/>
        <v>45.81</v>
      </c>
      <c r="BW6" s="21">
        <f t="shared" si="8"/>
        <v>43.43</v>
      </c>
      <c r="BX6" s="21">
        <f t="shared" si="8"/>
        <v>41.41</v>
      </c>
      <c r="BY6" s="21">
        <f t="shared" si="8"/>
        <v>39.64</v>
      </c>
      <c r="BZ6" s="21">
        <f t="shared" si="8"/>
        <v>40</v>
      </c>
      <c r="CA6" s="20" t="str">
        <f>IF(CA7="","",IF(CA7="-","【-】","【"&amp;SUBSTITUTE(TEXT(CA7,"#,##0.00"),"-","△")&amp;"】"))</f>
        <v>【44.22】</v>
      </c>
      <c r="CB6" s="21">
        <f>IF(CB7="",NA(),CB7)</f>
        <v>411.79</v>
      </c>
      <c r="CC6" s="21">
        <f t="shared" ref="CC6:CK6" si="9">IF(CC7="",NA(),CC7)</f>
        <v>344.73</v>
      </c>
      <c r="CD6" s="21">
        <f t="shared" si="9"/>
        <v>412.96</v>
      </c>
      <c r="CE6" s="21">
        <f t="shared" si="9"/>
        <v>736.97</v>
      </c>
      <c r="CF6" s="21">
        <f t="shared" si="9"/>
        <v>439.26</v>
      </c>
      <c r="CG6" s="21">
        <f t="shared" si="9"/>
        <v>383.92</v>
      </c>
      <c r="CH6" s="21">
        <f t="shared" si="9"/>
        <v>400.44</v>
      </c>
      <c r="CI6" s="21">
        <f t="shared" si="9"/>
        <v>417.56</v>
      </c>
      <c r="CJ6" s="21">
        <f t="shared" si="9"/>
        <v>449.72</v>
      </c>
      <c r="CK6" s="21">
        <f t="shared" si="9"/>
        <v>437.27</v>
      </c>
      <c r="CL6" s="20" t="str">
        <f>IF(CL7="","",IF(CL7="-","【-】","【"&amp;SUBSTITUTE(TEXT(CL7,"#,##0.00"),"-","△")&amp;"】"))</f>
        <v>【392.85】</v>
      </c>
      <c r="CM6" s="21">
        <f>IF(CM7="",NA(),CM7)</f>
        <v>19.18</v>
      </c>
      <c r="CN6" s="21">
        <f t="shared" ref="CN6:CV6" si="10">IF(CN7="",NA(),CN7)</f>
        <v>18.78</v>
      </c>
      <c r="CO6" s="20">
        <f t="shared" si="10"/>
        <v>0</v>
      </c>
      <c r="CP6" s="21">
        <f t="shared" si="10"/>
        <v>22.45</v>
      </c>
      <c r="CQ6" s="21">
        <f t="shared" si="10"/>
        <v>17.55</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88.89</v>
      </c>
      <c r="CY6" s="21">
        <f t="shared" ref="CY6:DG6" si="11">IF(CY7="",NA(),CY7)</f>
        <v>88.57</v>
      </c>
      <c r="CZ6" s="21">
        <f t="shared" si="11"/>
        <v>86.57</v>
      </c>
      <c r="DA6" s="21">
        <f t="shared" si="11"/>
        <v>90.7</v>
      </c>
      <c r="DB6" s="21">
        <f t="shared" si="11"/>
        <v>92.86</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17</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46060</v>
      </c>
      <c r="D7" s="23">
        <v>47</v>
      </c>
      <c r="E7" s="23">
        <v>17</v>
      </c>
      <c r="F7" s="23">
        <v>6</v>
      </c>
      <c r="G7" s="23">
        <v>0</v>
      </c>
      <c r="H7" s="23" t="s">
        <v>98</v>
      </c>
      <c r="I7" s="23" t="s">
        <v>99</v>
      </c>
      <c r="J7" s="23" t="s">
        <v>100</v>
      </c>
      <c r="K7" s="23" t="s">
        <v>101</v>
      </c>
      <c r="L7" s="23" t="s">
        <v>102</v>
      </c>
      <c r="M7" s="23" t="s">
        <v>103</v>
      </c>
      <c r="N7" s="24" t="s">
        <v>104</v>
      </c>
      <c r="O7" s="24" t="s">
        <v>105</v>
      </c>
      <c r="P7" s="24">
        <v>1.04</v>
      </c>
      <c r="Q7" s="24">
        <v>66.52</v>
      </c>
      <c r="R7" s="24">
        <v>3240</v>
      </c>
      <c r="S7" s="24">
        <v>12218</v>
      </c>
      <c r="T7" s="24">
        <v>163.4</v>
      </c>
      <c r="U7" s="24">
        <v>74.77</v>
      </c>
      <c r="V7" s="24">
        <v>126</v>
      </c>
      <c r="W7" s="24">
        <v>0.17</v>
      </c>
      <c r="X7" s="24">
        <v>741.18</v>
      </c>
      <c r="Y7" s="24">
        <v>85.23</v>
      </c>
      <c r="Z7" s="24">
        <v>94.7</v>
      </c>
      <c r="AA7" s="24">
        <v>97.9</v>
      </c>
      <c r="AB7" s="24">
        <v>98.37</v>
      </c>
      <c r="AC7" s="24">
        <v>87.85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1060.8599999999999</v>
      </c>
      <c r="BL7" s="24">
        <v>1006.65</v>
      </c>
      <c r="BM7" s="24">
        <v>998.42</v>
      </c>
      <c r="BN7" s="24">
        <v>1095.52</v>
      </c>
      <c r="BO7" s="24">
        <v>1056.55</v>
      </c>
      <c r="BP7" s="24">
        <v>974.72</v>
      </c>
      <c r="BQ7" s="24">
        <v>40.520000000000003</v>
      </c>
      <c r="BR7" s="24">
        <v>46.99</v>
      </c>
      <c r="BS7" s="24">
        <v>39.619999999999997</v>
      </c>
      <c r="BT7" s="24">
        <v>22.42</v>
      </c>
      <c r="BU7" s="24">
        <v>37.47</v>
      </c>
      <c r="BV7" s="24">
        <v>45.81</v>
      </c>
      <c r="BW7" s="24">
        <v>43.43</v>
      </c>
      <c r="BX7" s="24">
        <v>41.41</v>
      </c>
      <c r="BY7" s="24">
        <v>39.64</v>
      </c>
      <c r="BZ7" s="24">
        <v>40</v>
      </c>
      <c r="CA7" s="24">
        <v>44.22</v>
      </c>
      <c r="CB7" s="24">
        <v>411.79</v>
      </c>
      <c r="CC7" s="24">
        <v>344.73</v>
      </c>
      <c r="CD7" s="24">
        <v>412.96</v>
      </c>
      <c r="CE7" s="24">
        <v>736.97</v>
      </c>
      <c r="CF7" s="24">
        <v>439.26</v>
      </c>
      <c r="CG7" s="24">
        <v>383.92</v>
      </c>
      <c r="CH7" s="24">
        <v>400.44</v>
      </c>
      <c r="CI7" s="24">
        <v>417.56</v>
      </c>
      <c r="CJ7" s="24">
        <v>449.72</v>
      </c>
      <c r="CK7" s="24">
        <v>437.27</v>
      </c>
      <c r="CL7" s="24">
        <v>392.85</v>
      </c>
      <c r="CM7" s="24">
        <v>19.18</v>
      </c>
      <c r="CN7" s="24">
        <v>18.78</v>
      </c>
      <c r="CO7" s="24">
        <v>0</v>
      </c>
      <c r="CP7" s="24">
        <v>22.45</v>
      </c>
      <c r="CQ7" s="24">
        <v>17.55</v>
      </c>
      <c r="CR7" s="24">
        <v>33.21</v>
      </c>
      <c r="CS7" s="24">
        <v>32.229999999999997</v>
      </c>
      <c r="CT7" s="24">
        <v>32.479999999999997</v>
      </c>
      <c r="CU7" s="24">
        <v>30.19</v>
      </c>
      <c r="CV7" s="24">
        <v>28.77</v>
      </c>
      <c r="CW7" s="24">
        <v>32.229999999999997</v>
      </c>
      <c r="CX7" s="24">
        <v>88.89</v>
      </c>
      <c r="CY7" s="24">
        <v>88.57</v>
      </c>
      <c r="CZ7" s="24">
        <v>86.57</v>
      </c>
      <c r="DA7" s="24">
        <v>90.7</v>
      </c>
      <c r="DB7" s="24">
        <v>92.86</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17</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2023-02-02T02:26:16Z</cp:lastPrinted>
  <dcterms:created xsi:type="dcterms:W3CDTF">2022-12-01T02:02:44Z</dcterms:created>
  <dcterms:modified xsi:type="dcterms:W3CDTF">2023-02-02T02:26:19Z</dcterms:modified>
  <cp:category/>
</cp:coreProperties>
</file>