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5 南三陸町★\"/>
    </mc:Choice>
  </mc:AlternateContent>
  <workbookProtection workbookAlgorithmName="SHA-512" workbookHashValue="jbDfVB3OJ1zSm0yXZG2jU+IjXx/ksIVw5NY0FBcbA6g9/j0uErPvZYYIqQbe+SCZ7Gt1ZVuI2lAcsZD7xl37UQ==" workbookSaltValue="mHb4dBm/8iyQnhbeXM/UH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<sst xmlns="http://schemas.openxmlformats.org/spreadsheetml/2006/main" count="236" uniqueCount="121">
  <si>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</si>
  <si>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</si>
  <si>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</si>
  <si>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</si>
  <si>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</si>
  <si>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</si>
  <si>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</si>
  <si>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</si>
  <si>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</si>
  <si>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</si>
  <si>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</si>
  <si>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</si>
  <si>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</si>
  <si>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</si>
  <si>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</si>
  <si>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</si>
  <si>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</si>
  <si>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</si>
  <si>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</si>
  <si>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</si>
  <si>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</si>
  <si>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</si>
  <si>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</si>
  <si>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</si>
  <si>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</si>
  <si>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</si>
  <si>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</si>
  <si>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</si>
  <si>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</si>
  <si>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</si>
  <si>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</si>
  <si>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</si>
  <si>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</si>
  <si>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</si>
  <si>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</si>
  <si>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</si>
  <si>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</si>
  <si>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</si>
  <si>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</si>
  <si>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</si>
  <si>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</si>
  <si>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</si>
  <si>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</si>
  <si>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</si>
  <si>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</si>
  <si>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</si>
  <si>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</si>
  <si>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</si>
  <si>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</si>
  <si>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</si>
  <si>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</si>
  <si>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</si>
  <si>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</si>
  <si>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</si>
  <si>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</si>
  <si>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</si>
  <si>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</si>
  <si>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</si>
  <si>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</si>
  <si>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</si>
  <si>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</si>
  <si>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</si>
  <si>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</si>
  <si>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</si>
  <si>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</si>
  <si>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</si>
  <si>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</si>
  <si>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</si>
  <si>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</si>
  <si>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</si>
  <si>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</si>
  <si>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</si>
  <si>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</si>
  <si>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</si>
  <si>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</si>
  <si>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</si>
  <si>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</si>
  <si>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</si>
  <si>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</si>
  <si>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</si>
  <si>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</si>
  <si>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</si>
  <si>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</si>
  <si>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</si>
  <si>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</si>
  <si>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</si>
  <si>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</si>
  <si>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</si>
  <si>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</si>
  <si>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</si>
  <si>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</si>
  <si>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</si>
  <si>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</si>
  <si>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</si>
  <si>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</si>
  <si>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</si>
  <si>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</si>
  <si>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</si>
  <si>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</si>
  <si>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</si>
  <si>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</si>
  <si>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</si>
  <si>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</si>
  <si>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</si>
  <si>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</si>
  <si>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</si>
  <si>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</si>
  <si>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</si>
  <si>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</si>
  <si>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</si>
  <si>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</si>
  <si>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</si>
  <si>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</si>
  <si>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</si>
  <si>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</si>
  <si>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</si>
  <si>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</si>
  <si>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</si>
  <si>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平成30年度にストックマネジメント計画を見直し、処理場の機械等について、計画的に修繕、更新を図っている。
　管渠については、復旧復興事業で一部が新しくなっており、その他のものは法定耐用年数に達しておらず、不具合等も生じていないことから、引き続き適切な維持管理に努める。</t>
    <phoneticPr fontId="4"/>
  </si>
  <si>
    <t xml:space="preserve"> 復興事業及び住宅再建の完了により、有収水量や人口は回復傾向にあるものの、町全体の人口は減少傾向にあり、引き続き経費削減等の経営努力を進める。今後も有収水量や人口の変化等の動向を見極めながら経営状況を把握し、健全で効率の良い経営を図る必要がある。</t>
    <phoneticPr fontId="4"/>
  </si>
  <si>
    <t>①　未接続世帯の接続促進を図っていくとともに経
　費節減に努め、収益的収支比率の改善を図ってい
　く。
④　受益戸数が少ないことから、一般会計からの繰入に頼らざるを得ない状況である。
⑤、⑥　今年度は、通常の維持管理が水質改善を図るために、修繕等が大きくなったため、前年より数値が悪くなった。今後は経費節減に努める。
⑦　復興事業による住宅再建等が進み数値が落ち着
いた。節水型機器の導入等により有収水量の増加はあまり見込めないことから、未接続世帯の接続促進を図っていく。
⑧　水洗化率については、住宅再建等が終息したため数値は伸び悩んでている。今後は、住宅再建及び改修の動向を注視し、未接続世帯については下水道の加入を促しながら経営の健全化を図る必要がある。</t>
    <rPh sb="109" eb="111">
      <t>スイシツ</t>
    </rPh>
    <rPh sb="111" eb="113">
      <t>カイゼン</t>
    </rPh>
    <rPh sb="114" eb="115">
      <t>ハカ</t>
    </rPh>
    <rPh sb="124" eb="125">
      <t>オオ</t>
    </rPh>
    <rPh sb="140" eb="141">
      <t>ワル</t>
    </rPh>
    <rPh sb="255" eb="257">
      <t>シュウソク</t>
    </rPh>
    <rPh sb="266" eb="267">
      <t>ナヤ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</si>
</sst>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1.83</c:v>
                </c:pt>
                <c:pt idx="1">
                  <c:v>0</c:v>
                </c:pt>
                <c:pt idx="2">
                  <c:v>0</c:v>
                </c:pt>
                <c:pt idx="3" formatCode="#,##0.00;&quot;△&quot;#,##0.00;&quot;-&quot;">
                  <c:v>1.25</c:v>
                </c:pt>
                <c:pt idx="4">
                  <c:v>0</c:v>
                </c:pt>
              </c:numCache>
            </c:numRef>
          </c:val>
          <c:extLst>
            <c:ext xmlns:c16="http://schemas.microsoft.com/office/drawing/2014/chart" uri="{C3380CC4-5D6E-409C-BE32-E72D297353CC}">
              <c16:uniqueId val="{00000000-B0E5-403F-AC2C-A4B177B570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0E5-403F-AC2C-A4B177B570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54.52</c:v>
                </c:pt>
                <c:pt idx="1">
                  <c:v>52.05</c:v>
                </c:pt>
                <c:pt idx="2" formatCode="#,##0.00;&quot;△&quot;#,##0.00">
                  <c:v>0</c:v>
                </c:pt>
                <c:pt idx="3">
                  <c:v>61.92</c:v>
                </c:pt>
                <c:pt idx="4">
                  <c:v>57.26</c:v>
                </c:pt>
              </c:numCache>
            </c:numRef>
          </c:val>
          <c:extLst>
            <c:ext xmlns:c16="http://schemas.microsoft.com/office/drawing/2014/chart" uri="{C3380CC4-5D6E-409C-BE32-E72D297353CC}">
              <c16:uniqueId val="{00000000-01DA-41C0-88E5-06290A4359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1DA-41C0-88E5-06290A4359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62.27</c:v>
                </c:pt>
                <c:pt idx="1">
                  <c:v>87.45</c:v>
                </c:pt>
                <c:pt idx="2">
                  <c:v>94.27</c:v>
                </c:pt>
                <c:pt idx="3">
                  <c:v>91.23</c:v>
                </c:pt>
                <c:pt idx="4">
                  <c:v>88.41</c:v>
                </c:pt>
              </c:numCache>
            </c:numRef>
          </c:val>
          <c:extLst>
            <c:ext xmlns:c16="http://schemas.microsoft.com/office/drawing/2014/chart" uri="{C3380CC4-5D6E-409C-BE32-E72D297353CC}">
              <c16:uniqueId val="{00000000-DA41-4E57-8F37-2DC05057B2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DA41-4E57-8F37-2DC05057B2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106.63</c:v>
                </c:pt>
                <c:pt idx="1">
                  <c:v>99.45</c:v>
                </c:pt>
                <c:pt idx="2">
                  <c:v>92.79</c:v>
                </c:pt>
                <c:pt idx="3">
                  <c:v>103.44</c:v>
                </c:pt>
                <c:pt idx="4">
                  <c:v>64.87</c:v>
                </c:pt>
              </c:numCache>
            </c:numRef>
          </c:val>
          <c:extLst>
            <c:ext xmlns:c16="http://schemas.microsoft.com/office/drawing/2014/chart" uri="{C3380CC4-5D6E-409C-BE32-E72D297353CC}">
              <c16:uniqueId val="{00000000-8C26-416D-8BDF-86157607FD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6-416D-8BDF-86157607FD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69-4AC0-A079-EF2BC082E7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69-4AC0-A079-EF2BC082E7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D-4F4A-930D-2E47EA120A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D-4F4A-930D-2E47EA120A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3-4CEB-A0D1-C4E8318126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3-4CEB-A0D1-C4E8318126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A-4EAC-B2D1-882C5A25F5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A-4EAC-B2D1-882C5A25F5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6-4C9D-94E3-C5F0D995BA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6B6-4C9D-94E3-C5F0D995BA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42.87</c:v>
                </c:pt>
                <c:pt idx="1">
                  <c:v>29.16</c:v>
                </c:pt>
                <c:pt idx="2">
                  <c:v>37.76</c:v>
                </c:pt>
                <c:pt idx="3">
                  <c:v>49.58</c:v>
                </c:pt>
                <c:pt idx="4">
                  <c:v>28.41</c:v>
                </c:pt>
              </c:numCache>
            </c:numRef>
          </c:val>
          <c:extLst>
            <c:ext xmlns:c16="http://schemas.microsoft.com/office/drawing/2014/chart" uri="{C3380CC4-5D6E-409C-BE32-E72D297353CC}">
              <c16:uniqueId val="{00000000-4EC8-496B-9058-AF08348433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EC8-496B-9058-AF08348433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550.91999999999996</c:v>
                </c:pt>
                <c:pt idx="1">
                  <c:v>810.62</c:v>
                </c:pt>
                <c:pt idx="2">
                  <c:v>638.54</c:v>
                </c:pt>
                <c:pt idx="3">
                  <c:v>485.14</c:v>
                </c:pt>
                <c:pt idx="4">
                  <c:v>842.29</c:v>
                </c:pt>
              </c:numCache>
            </c:numRef>
          </c:val>
          <c:extLst>
            <c:ext xmlns:c16="http://schemas.microsoft.com/office/drawing/2014/chart" uri="{C3380CC4-5D6E-409C-BE32-E72D297353CC}">
              <c16:uniqueId val="{00000000-42BE-4372-81B8-868C812375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42BE-4372-81B8-868C812375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南三陸町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12218</v>
      </c>
      <c r="AM8" s="46"/>
      <c r="AN8" s="46"/>
      <c r="AO8" s="46"/>
      <c r="AP8" s="46"/>
      <c r="AQ8" s="46"/>
      <c r="AR8" s="46"/>
      <c r="AS8" s="46"/>
      <c r="AT8" s="45">
        <f>データ!T6</f>
        <v>163.4</v>
      </c>
      <c r="AU8" s="45"/>
      <c r="AV8" s="45"/>
      <c r="AW8" s="45"/>
      <c r="AX8" s="45"/>
      <c r="AY8" s="45"/>
      <c r="AZ8" s="45"/>
      <c r="BA8" s="45"/>
      <c r="BB8" s="45">
        <f>データ!U6</f>
        <v>74.77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6.54</v>
      </c>
      <c r="Q10" s="45"/>
      <c r="R10" s="45"/>
      <c r="S10" s="45"/>
      <c r="T10" s="45"/>
      <c r="U10" s="45"/>
      <c r="V10" s="45"/>
      <c r="W10" s="45">
        <f>データ!Q6</f>
        <v>83.85</v>
      </c>
      <c r="X10" s="45"/>
      <c r="Y10" s="45"/>
      <c r="Z10" s="45"/>
      <c r="AA10" s="45"/>
      <c r="AB10" s="45"/>
      <c r="AC10" s="45"/>
      <c r="AD10" s="46">
        <f>データ!R6</f>
        <v>4104</v>
      </c>
      <c r="AE10" s="46"/>
      <c r="AF10" s="46"/>
      <c r="AG10" s="46"/>
      <c r="AH10" s="46"/>
      <c r="AI10" s="46"/>
      <c r="AJ10" s="46"/>
      <c r="AK10" s="2"/>
      <c r="AL10" s="46">
        <f>データ!V6</f>
        <v>794</v>
      </c>
      <c r="AM10" s="46"/>
      <c r="AN10" s="46"/>
      <c r="AO10" s="46"/>
      <c r="AP10" s="46"/>
      <c r="AQ10" s="46"/>
      <c r="AR10" s="46"/>
      <c r="AS10" s="46"/>
      <c r="AT10" s="45">
        <f>データ!W6</f>
        <v>0.43</v>
      </c>
      <c r="AU10" s="45"/>
      <c r="AV10" s="45"/>
      <c r="AW10" s="45"/>
      <c r="AX10" s="45"/>
      <c r="AY10" s="45"/>
      <c r="AZ10" s="45"/>
      <c r="BA10" s="45"/>
      <c r="BB10" s="45">
        <f>データ!X6</f>
        <v>1846.51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YZv9ReABqq7aId8fTDUzHYBZH0IBsCaWqTZLYA4wVyaL7dmYcafyLp5FWZaStmC8PYOr8AJP8VUSGyPz70VRXA==" saltValue="VD22AaQMa+g5nljy9FWl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46060</v>
      </c>
      <c r="D6" s="19">
        <f t="shared" si="3"/>
        <v>47</v>
      </c>
      <c r="E6" s="19">
        <f t="shared" si="3"/>
        <v>17</v>
      </c>
      <c r="F6" s="19">
        <f t="shared" si="3"/>
        <v>4</v>
      </c>
      <c r="G6" s="19">
        <f t="shared" si="3"/>
        <v>0</v>
      </c>
      <c r="H6" s="19" t="str">
        <f t="shared" si="3"/>
        <v>宮城県　南三陸町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6.54</v>
      </c>
      <c r="Q6" s="20">
        <f t="shared" si="3"/>
        <v>83.85</v>
      </c>
      <c r="R6" s="20">
        <f t="shared" si="3"/>
        <v>4104</v>
      </c>
      <c r="S6" s="20">
        <f t="shared" si="3"/>
        <v>12218</v>
      </c>
      <c r="T6" s="20">
        <f t="shared" si="3"/>
        <v>163.4</v>
      </c>
      <c r="U6" s="20">
        <f t="shared" si="3"/>
        <v>74.77</v>
      </c>
      <c r="V6" s="20">
        <f t="shared" si="3"/>
        <v>794</v>
      </c>
      <c r="W6" s="20">
        <f t="shared" si="3"/>
        <v>0.43</v>
      </c>
      <c r="X6" s="20">
        <f t="shared" si="3"/>
        <v>1846.51</v>
      </c>
      <c r="Y6" s="21">
        <f>IF(Y7="",NA(),Y7)</f>
        <v>106.63</v>
      </c>
      <c r="Z6" s="21">
        <f t="shared" ref="Z6:AH6" si="4">IF(Z7="",NA(),Z7)</f>
        <v>99.45</v>
      </c>
      <c r="AA6" s="21">
        <f t="shared" si="4"/>
        <v>92.79</v>
      </c>
      <c r="AB6" s="21">
        <f t="shared" si="4"/>
        <v>103.44</v>
      </c>
      <c r="AC6" s="21">
        <f t="shared" si="4"/>
        <v>64.87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42.87</v>
      </c>
      <c r="BR6" s="21">
        <f t="shared" ref="BR6:BZ6" si="8">IF(BR7="",NA(),BR7)</f>
        <v>29.16</v>
      </c>
      <c r="BS6" s="21">
        <f t="shared" si="8"/>
        <v>37.76</v>
      </c>
      <c r="BT6" s="21">
        <f t="shared" si="8"/>
        <v>49.58</v>
      </c>
      <c r="BU6" s="21">
        <f t="shared" si="8"/>
        <v>28.41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550.91999999999996</v>
      </c>
      <c r="CC6" s="21">
        <f t="shared" ref="CC6:CK6" si="9">IF(CC7="",NA(),CC7)</f>
        <v>810.62</v>
      </c>
      <c r="CD6" s="21">
        <f t="shared" si="9"/>
        <v>638.54</v>
      </c>
      <c r="CE6" s="21">
        <f t="shared" si="9"/>
        <v>485.14</v>
      </c>
      <c r="CF6" s="21">
        <f t="shared" si="9"/>
        <v>842.29</v>
      </c>
      <c r="CG6" s="21">
        <f t="shared" si="9"/>
        <v>221.81</v>
      </c>
      <c r="CH6" s="21">
        <f t="shared" si="9"/>
        <v>230.02</v>
      </c>
      <c r="CI6" s="21">
        <f t="shared" si="9"/>
        <v>228.47</v>
      </c>
      <c r="CJ6" s="21">
        <f t="shared" si="9"/>
        <v>224.88</v>
      </c>
      <c r="CK6" s="21">
        <f t="shared" si="9"/>
        <v>228.64</v>
      </c>
      <c r="CL6" s="20" t="str">
        <f>IF(CL7="","",IF(CL7="-","【-】","【"&amp;SUBSTITUTE(TEXT(CL7,"#,##0.00"),"-","△")&amp;"】"))</f>
        <v>【216.39】</v>
      </c>
      <c r="CM6" s="21">
        <f>IF(CM7="",NA(),CM7)</f>
        <v>54.52</v>
      </c>
      <c r="CN6" s="21">
        <f t="shared" ref="CN6:CV6" si="10">IF(CN7="",NA(),CN7)</f>
        <v>52.05</v>
      </c>
      <c r="CO6" s="20">
        <f t="shared" si="10"/>
        <v>0</v>
      </c>
      <c r="CP6" s="21">
        <f t="shared" si="10"/>
        <v>61.92</v>
      </c>
      <c r="CQ6" s="21">
        <f t="shared" si="10"/>
        <v>57.26</v>
      </c>
      <c r="CR6" s="21">
        <f t="shared" si="10"/>
        <v>43.36</v>
      </c>
      <c r="CS6" s="21">
        <f t="shared" si="10"/>
        <v>42.56</v>
      </c>
      <c r="CT6" s="21">
        <f t="shared" si="10"/>
        <v>42.47</v>
      </c>
      <c r="CU6" s="21">
        <f t="shared" si="10"/>
        <v>42.4</v>
      </c>
      <c r="CV6" s="21">
        <f t="shared" si="10"/>
        <v>42.28</v>
      </c>
      <c r="CW6" s="20" t="str">
        <f>IF(CW7="","",IF(CW7="-","【-】","【"&amp;SUBSTITUTE(TEXT(CW7,"#,##0.00"),"-","△")&amp;"】"))</f>
        <v>【42.57】</v>
      </c>
      <c r="CX6" s="21">
        <f>IF(CX7="",NA(),CX7)</f>
        <v>62.27</v>
      </c>
      <c r="CY6" s="21">
        <f t="shared" ref="CY6:DG6" si="11">IF(CY7="",NA(),CY7)</f>
        <v>87.45</v>
      </c>
      <c r="CZ6" s="21">
        <f t="shared" si="11"/>
        <v>94.27</v>
      </c>
      <c r="DA6" s="21">
        <f t="shared" si="11"/>
        <v>91.23</v>
      </c>
      <c r="DB6" s="21">
        <f t="shared" si="11"/>
        <v>88.41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1.83</v>
      </c>
      <c r="EF6" s="20">
        <f t="shared" ref="EF6:EN6" si="14">IF(EF7="",NA(),EF7)</f>
        <v>0</v>
      </c>
      <c r="EG6" s="20">
        <f t="shared" si="14"/>
        <v>0</v>
      </c>
      <c r="EH6" s="21">
        <f t="shared" si="14"/>
        <v>1.25</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46060</v>
      </c>
      <c r="D7" s="23">
        <v>47</v>
      </c>
      <c r="E7" s="23">
        <v>17</v>
      </c>
      <c r="F7" s="23">
        <v>4</v>
      </c>
      <c r="G7" s="23">
        <v>0</v>
      </c>
      <c r="H7" s="23" t="s">
        <v>98</v>
      </c>
      <c r="I7" s="23" t="s">
        <v>99</v>
      </c>
      <c r="J7" s="23" t="s">
        <v>100</v>
      </c>
      <c r="K7" s="23" t="s">
        <v>101</v>
      </c>
      <c r="L7" s="23" t="s">
        <v>102</v>
      </c>
      <c r="M7" s="23" t="s">
        <v>103</v>
      </c>
      <c r="N7" s="24" t="s">
        <v>104</v>
      </c>
      <c r="O7" s="24" t="s">
        <v>105</v>
      </c>
      <c r="P7" s="24">
        <v>6.54</v>
      </c>
      <c r="Q7" s="24">
        <v>83.85</v>
      </c>
      <c r="R7" s="24">
        <v>4104</v>
      </c>
      <c r="S7" s="24">
        <v>12218</v>
      </c>
      <c r="T7" s="24">
        <v>163.4</v>
      </c>
      <c r="U7" s="24">
        <v>74.77</v>
      </c>
      <c r="V7" s="24">
        <v>794</v>
      </c>
      <c r="W7" s="24">
        <v>0.43</v>
      </c>
      <c r="X7" s="24">
        <v>1846.51</v>
      </c>
      <c r="Y7" s="24">
        <v>106.63</v>
      </c>
      <c r="Z7" s="24">
        <v>99.45</v>
      </c>
      <c r="AA7" s="24">
        <v>92.79</v>
      </c>
      <c r="AB7" s="24">
        <v>103.44</v>
      </c>
      <c r="AC7" s="24">
        <v>64.87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42.87</v>
      </c>
      <c r="BR7" s="24">
        <v>29.16</v>
      </c>
      <c r="BS7" s="24">
        <v>37.76</v>
      </c>
      <c r="BT7" s="24">
        <v>49.58</v>
      </c>
      <c r="BU7" s="24">
        <v>28.41</v>
      </c>
      <c r="BV7" s="24">
        <v>74.3</v>
      </c>
      <c r="BW7" s="24">
        <v>72.260000000000005</v>
      </c>
      <c r="BX7" s="24">
        <v>71.84</v>
      </c>
      <c r="BY7" s="24">
        <v>73.36</v>
      </c>
      <c r="BZ7" s="24">
        <v>72.599999999999994</v>
      </c>
      <c r="CA7" s="24">
        <v>75.31</v>
      </c>
      <c r="CB7" s="24">
        <v>550.91999999999996</v>
      </c>
      <c r="CC7" s="24">
        <v>810.62</v>
      </c>
      <c r="CD7" s="24">
        <v>638.54</v>
      </c>
      <c r="CE7" s="24">
        <v>485.14</v>
      </c>
      <c r="CF7" s="24">
        <v>842.29</v>
      </c>
      <c r="CG7" s="24">
        <v>221.81</v>
      </c>
      <c r="CH7" s="24">
        <v>230.02</v>
      </c>
      <c r="CI7" s="24">
        <v>228.47</v>
      </c>
      <c r="CJ7" s="24">
        <v>224.88</v>
      </c>
      <c r="CK7" s="24">
        <v>228.64</v>
      </c>
      <c r="CL7" s="24">
        <v>216.39</v>
      </c>
      <c r="CM7" s="24">
        <v>54.52</v>
      </c>
      <c r="CN7" s="24">
        <v>52.05</v>
      </c>
      <c r="CO7" s="24">
        <v>0</v>
      </c>
      <c r="CP7" s="24">
        <v>61.92</v>
      </c>
      <c r="CQ7" s="24">
        <v>57.26</v>
      </c>
      <c r="CR7" s="24">
        <v>43.36</v>
      </c>
      <c r="CS7" s="24">
        <v>42.56</v>
      </c>
      <c r="CT7" s="24">
        <v>42.47</v>
      </c>
      <c r="CU7" s="24">
        <v>42.4</v>
      </c>
      <c r="CV7" s="24">
        <v>42.28</v>
      </c>
      <c r="CW7" s="24">
        <v>42.57</v>
      </c>
      <c r="CX7" s="24">
        <v>62.27</v>
      </c>
      <c r="CY7" s="24">
        <v>87.45</v>
      </c>
      <c r="CZ7" s="24">
        <v>94.27</v>
      </c>
      <c r="DA7" s="24">
        <v>91.23</v>
      </c>
      <c r="DB7" s="24">
        <v>88.41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1.83</v>
      </c>
      <c r="EF7" s="24">
        <v>0</v>
      </c>
      <c r="EG7" s="24">
        <v>0</v>
      </c>
      <c r="EH7" s="24">
        <v>1.25</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2023-02-02T02:25:54Z</cp:lastPrinted>
  <dcterms:created xsi:type="dcterms:W3CDTF">2022-12-01T01:50:03Z</dcterms:created>
  <dcterms:modified xsi:type="dcterms:W3CDTF">2023-02-02T02:25:59Z</dcterms:modified>
  <cp:category/>
</cp:coreProperties>
</file>