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ensetu16\Desktop\新しいフォルダー (7)\"/>
    </mc:Choice>
  </mc:AlternateContent>
  <xr:revisionPtr revIDLastSave="0" documentId="13_ncr:1_{D5644A90-8B47-4C89-B2DB-391CF2DD553B}" xr6:coauthVersionLast="44" xr6:coauthVersionMax="44" xr10:uidLastSave="{00000000-0000-0000-0000-000000000000}"/>
  <workbookProtection workbookAlgorithmName="SHA-512" workbookHashValue="MS0yrMa68PQGZI93l1xEIoKRM1xq2FQCWje2/EkjZZzDqy12/E5PiUS8cEhMIRE/940FEdWBdwqPHXZqdyOurQ==" workbookSaltValue="sjvezK5xZPJ2CjOdaOlYN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AT10" i="4"/>
  <c r="AL10" i="4"/>
  <c r="W10" i="4"/>
  <c r="I10" i="4"/>
  <c r="B10" i="4"/>
  <c r="BB8" i="4"/>
  <c r="AD8" i="4"/>
  <c r="P8" i="4"/>
  <c r="B8" i="4"/>
</calcChain>
</file>

<file path=xl/sharedStrings.xml><?xml version="1.0" encoding="utf-8"?>
<sst xmlns="http://schemas.openxmlformats.org/spreadsheetml/2006/main" count="252" uniqueCount="120">
  <si>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</si>
  <si>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</si>
  <si>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</si>
  <si>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</si>
  <si>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</si>
  <si>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</si>
  <si>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</si>
  <si>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</si>
  <si>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</si>
  <si>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</si>
  <si>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</si>
  <si>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</si>
  <si>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</si>
  <si>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</si>
  <si>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</si>
  <si>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</si>
  <si>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</si>
  <si>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</si>
  <si>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</si>
  <si>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</si>
  <si>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</si>
  <si>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</si>
  <si>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</si>
  <si>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</si>
  <si>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</si>
  <si>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</si>
  <si>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</si>
  <si>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</si>
  <si>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</si>
  <si>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</si>
  <si>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</si>
  <si>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</si>
  <si>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</si>
  <si>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</si>
  <si>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</si>
  <si>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</si>
  <si>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</si>
  <si>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</si>
  <si>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</si>
  <si>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</si>
  <si>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</si>
  <si>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</si>
  <si>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</si>
  <si>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</si>
  <si>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</si>
  <si>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</si>
  <si>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</si>
  <si>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</si>
  <si>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</si>
  <si>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</si>
  <si>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</si>
  <si>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</si>
  <si>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</si>
  <si>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</si>
  <si>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</si>
  <si>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</si>
  <si>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</si>
  <si>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</si>
  <si>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</si>
  <si>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</si>
  <si>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</si>
  <si>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</si>
  <si>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</si>
  <si>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</si>
  <si>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</si>
  <si>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</si>
  <si>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</si>
  <si>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</si>
  <si>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</si>
  <si>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</si>
  <si>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</si>
  <si>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</si>
  <si>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</si>
  <si>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</si>
  <si>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</si>
  <si>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</si>
  <si>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</si>
  <si>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</si>
  <si>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</si>
  <si>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</si>
  <si>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</si>
  <si>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</si>
  <si>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</si>
  <si>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</si>
  <si>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</si>
  <si>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</si>
  <si>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</si>
  <si>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</si>
  <si>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</si>
  <si>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</si>
  <si>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</si>
  <si>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</si>
  <si>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</si>
  <si>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</si>
  <si>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</si>
  <si>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</si>
  <si>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</si>
  <si>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</si>
  <si>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</si>
  <si>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</si>
  <si>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</si>
  <si>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</si>
  <si>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</si>
  <si>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</si>
  <si>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</si>
  <si>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</si>
  <si>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</si>
  <si>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</si>
  <si>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</si>
  <si>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</si>
  <si>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</si>
  <si>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</si>
  <si>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</si>
  <si>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</si>
  <si>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</si>
  <si>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</si>
  <si>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</si>
  <si>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平成23年度開始の事業で順次供用を開始した。令和４年度からの地方公営企業法適用後、老朽化する施設の更新計画等を検討していく予定である。</t>
    <rPh sb="23" eb="25">
      <t>レイワ</t>
    </rPh>
    <rPh sb="26" eb="28">
      <t>ネンド</t>
    </rPh>
    <rPh sb="31" eb="33">
      <t>チホウ</t>
    </rPh>
    <rPh sb="33" eb="35">
      <t>コウエイ</t>
    </rPh>
    <rPh sb="35" eb="37">
      <t>キギョウ</t>
    </rPh>
    <rPh sb="37" eb="38">
      <t>ホウ</t>
    </rPh>
    <rPh sb="38" eb="40">
      <t>テキヨウ</t>
    </rPh>
    <rPh sb="40" eb="41">
      <t>ゴ</t>
    </rPh>
    <rPh sb="47" eb="49">
      <t>シセツ</t>
    </rPh>
    <rPh sb="50" eb="52">
      <t>コウシン</t>
    </rPh>
    <rPh sb="52" eb="54">
      <t>ケイカク</t>
    </rPh>
    <rPh sb="54" eb="55">
      <t>トウ</t>
    </rPh>
    <rPh sb="56" eb="58">
      <t>ケントウ</t>
    </rPh>
    <rPh sb="62" eb="64">
      <t>ヨテイ</t>
    </rPh>
    <phoneticPr fontId="4"/>
  </si>
  <si>
    <t>平成23年度開始の事業であり、女川町復興計画に基づき整備した。
　復旧・復興事業に伴う集合処理浄化槽の増加等により水洗化率も向上し、また、使用料回収率も向上したが、依然として一般会計からの繰入金に依存していることが課題となる。
　経営戦略を策定するとともに令和４年度から地方公営企業法を適用することにより、適正な料金設定を行い浄化槽事業の健全な経営を目指す。</t>
    <rPh sb="115" eb="117">
      <t>ケイエイ</t>
    </rPh>
    <rPh sb="117" eb="119">
      <t>センリャク</t>
    </rPh>
    <rPh sb="120" eb="122">
      <t>サクテイ</t>
    </rPh>
    <phoneticPr fontId="4"/>
  </si>
  <si>
    <t>　平成23年度開始の事業で女川町復興計画に基づき整備した。
　令和４年４月１日から地方公営企業法適用に伴い令和４年３月31日で打切り決算を行ったため、数値に大幅な変化があった。
　復旧・復興事業の完了に伴い使用料回収も増加している。併せて、経費節減は重要な課題であるので、維持管理費の抑制に引き続き取り組んでいく。
水洗化率の上昇については、処理区域内の人口が減少したことと、水洗便所設置人口の増加によるものである。
上記のほか、各種業務への民間活力の活用（委託）や工事等のコスト縮減などを積極的に行い経費節減に努める。
　令和４年度から地方公営企業法を適用し、適正な経営管理を目指す。</t>
    <rPh sb="7" eb="9">
      <t>カイシ</t>
    </rPh>
    <rPh sb="31" eb="33">
      <t>レイワ</t>
    </rPh>
    <rPh sb="34" eb="35">
      <t>ネン</t>
    </rPh>
    <rPh sb="36" eb="37">
      <t>ツキ</t>
    </rPh>
    <rPh sb="38" eb="39">
      <t>ニチ</t>
    </rPh>
    <rPh sb="41" eb="48">
      <t>チホウコウエイキギョウホウ</t>
    </rPh>
    <rPh sb="48" eb="50">
      <t>テキヨウ</t>
    </rPh>
    <rPh sb="51" eb="52">
      <t>トモナ</t>
    </rPh>
    <rPh sb="53" eb="55">
      <t>レイワ</t>
    </rPh>
    <rPh sb="56" eb="57">
      <t>ネン</t>
    </rPh>
    <rPh sb="58" eb="59">
      <t>ツキ</t>
    </rPh>
    <rPh sb="61" eb="62">
      <t>ニチ</t>
    </rPh>
    <rPh sb="63" eb="65">
      <t>ウチキ</t>
    </rPh>
    <rPh sb="66" eb="68">
      <t>ケッサン</t>
    </rPh>
    <rPh sb="69" eb="70">
      <t>オコナ</t>
    </rPh>
    <rPh sb="75" eb="77">
      <t>スウチ</t>
    </rPh>
    <rPh sb="78" eb="80">
      <t>オオハバ</t>
    </rPh>
    <rPh sb="81" eb="83">
      <t>ヘンカ</t>
    </rPh>
    <rPh sb="92" eb="94">
      <t>フッキュウ</t>
    </rPh>
    <rPh sb="95" eb="97">
      <t>フッコウ</t>
    </rPh>
    <rPh sb="97" eb="99">
      <t>ジギョウ</t>
    </rPh>
    <rPh sb="100" eb="102">
      <t>カンリョウ</t>
    </rPh>
    <rPh sb="103" eb="104">
      <t>トモナ</t>
    </rPh>
    <rPh sb="118" eb="119">
      <t>アワ</t>
    </rPh>
    <rPh sb="147" eb="148">
      <t>ヒ</t>
    </rPh>
    <rPh sb="149" eb="150">
      <t>ツヅ</t>
    </rPh>
    <rPh sb="160" eb="164">
      <t>スイセンカリツ</t>
    </rPh>
    <rPh sb="165" eb="167">
      <t>ジョウショウ</t>
    </rPh>
    <rPh sb="173" eb="178">
      <t>ショリクイキナイ</t>
    </rPh>
    <rPh sb="179" eb="181">
      <t>ジンコウ</t>
    </rPh>
    <rPh sb="182" eb="184">
      <t>ゲンショウ</t>
    </rPh>
    <rPh sb="190" eb="194">
      <t>スイセンベンジョ</t>
    </rPh>
    <rPh sb="194" eb="198">
      <t>セッチジンコウ</t>
    </rPh>
    <rPh sb="199" eb="201">
      <t>ゾウカ</t>
    </rPh>
    <rPh sb="211" eb="213">
      <t>ジョウキ</t>
    </rPh>
    <rPh sb="217" eb="219">
      <t>カクシュ</t>
    </rPh>
    <rPh sb="219" eb="221">
      <t>ギョウム</t>
    </rPh>
    <rPh sb="231" eb="233">
      <t>イタク</t>
    </rPh>
    <rPh sb="237" eb="238">
      <t>トウ</t>
    </rPh>
    <rPh sb="264" eb="266">
      <t>レイワ</t>
    </rPh>
    <rPh sb="267" eb="26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</si>
</sst>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D4-4034-BAFC-25FE4153DF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DD4-4034-BAFC-25FE4153DF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BE-4330-888B-62C0F0CC0C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D7BE-4330-888B-62C0F0CC0C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63.13</c:v>
                </c:pt>
                <c:pt idx="1">
                  <c:v>69.81</c:v>
                </c:pt>
                <c:pt idx="2">
                  <c:v>72.81</c:v>
                </c:pt>
                <c:pt idx="3">
                  <c:v>74.680000000000007</c:v>
                </c:pt>
                <c:pt idx="4">
                  <c:v>79.95</c:v>
                </c:pt>
              </c:numCache>
            </c:numRef>
          </c:val>
          <c:extLst>
            <c:ext xmlns:c16="http://schemas.microsoft.com/office/drawing/2014/chart" uri="{C3380CC4-5D6E-409C-BE32-E72D297353CC}">
              <c16:uniqueId val="{00000000-B27C-4783-8A6B-15F6B2B85B1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B27C-4783-8A6B-15F6B2B85B1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243.68</c:v>
                </c:pt>
              </c:numCache>
            </c:numRef>
          </c:val>
          <c:extLst>
            <c:ext xmlns:c16="http://schemas.microsoft.com/office/drawing/2014/chart" uri="{C3380CC4-5D6E-409C-BE32-E72D297353CC}">
              <c16:uniqueId val="{00000000-C6DB-4E98-8B9A-1A227DFCC4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DB-4E98-8B9A-1A227DFCC4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4-436D-A6AB-E0F2905348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4-436D-A6AB-E0F2905348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B4-47B1-AADF-7A03FFC2DA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B4-47B1-AADF-7A03FFC2DA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5-44DA-8E9C-FA1038E4350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5-44DA-8E9C-FA1038E4350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BB-499C-9BF9-5D34B26830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B-499C-9BF9-5D34B26830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66-41E4-897A-AB663FCCD7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0C66-41E4-897A-AB663FCCD7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54.02</c:v>
                </c:pt>
                <c:pt idx="1">
                  <c:v>65.36</c:v>
                </c:pt>
                <c:pt idx="2">
                  <c:v>71.88</c:v>
                </c:pt>
                <c:pt idx="3">
                  <c:v>75.06</c:v>
                </c:pt>
                <c:pt idx="4">
                  <c:v>246.65</c:v>
                </c:pt>
              </c:numCache>
            </c:numRef>
          </c:val>
          <c:extLst>
            <c:ext xmlns:c16="http://schemas.microsoft.com/office/drawing/2014/chart" uri="{C3380CC4-5D6E-409C-BE32-E72D297353CC}">
              <c16:uniqueId val="{00000000-DCBB-4123-A919-0B8D3FD1AB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DCBB-4123-A919-0B8D3FD1AB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361.83</c:v>
                </c:pt>
                <c:pt idx="1">
                  <c:v>296.43</c:v>
                </c:pt>
                <c:pt idx="2">
                  <c:v>273.77</c:v>
                </c:pt>
                <c:pt idx="3">
                  <c:v>264.12</c:v>
                </c:pt>
                <c:pt idx="4">
                  <c:v>80.14</c:v>
                </c:pt>
              </c:numCache>
            </c:numRef>
          </c:val>
          <c:extLst>
            <c:ext xmlns:c16="http://schemas.microsoft.com/office/drawing/2014/chart" uri="{C3380CC4-5D6E-409C-BE32-E72D297353CC}">
              <c16:uniqueId val="{00000000-AF27-4B11-985C-923B2E4C1E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AF27-4B11-985C-923B2E4C1E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宮城県　女川町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6">
        <f>データ!S6</f>
        <v>6098</v>
      </c>
      <c r="AM8" s="46"/>
      <c r="AN8" s="46"/>
      <c r="AO8" s="46"/>
      <c r="AP8" s="46"/>
      <c r="AQ8" s="46"/>
      <c r="AR8" s="46"/>
      <c r="AS8" s="46"/>
      <c r="AT8" s="45">
        <f>データ!T6</f>
        <v>65.349999999999994</v>
      </c>
      <c r="AU8" s="45"/>
      <c r="AV8" s="45"/>
      <c r="AW8" s="45"/>
      <c r="AX8" s="45"/>
      <c r="AY8" s="45"/>
      <c r="AZ8" s="45"/>
      <c r="BA8" s="45"/>
      <c r="BB8" s="45">
        <f>データ!U6</f>
        <v>93.31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12.56</v>
      </c>
      <c r="Q10" s="45"/>
      <c r="R10" s="45"/>
      <c r="S10" s="45"/>
      <c r="T10" s="45"/>
      <c r="U10" s="45"/>
      <c r="V10" s="45"/>
      <c r="W10" s="45">
        <f>データ!Q6</f>
        <v>100</v>
      </c>
      <c r="X10" s="45"/>
      <c r="Y10" s="45"/>
      <c r="Z10" s="45"/>
      <c r="AA10" s="45"/>
      <c r="AB10" s="45"/>
      <c r="AC10" s="45"/>
      <c r="AD10" s="46">
        <f>データ!R6</f>
        <v>3520</v>
      </c>
      <c r="AE10" s="46"/>
      <c r="AF10" s="46"/>
      <c r="AG10" s="46"/>
      <c r="AH10" s="46"/>
      <c r="AI10" s="46"/>
      <c r="AJ10" s="46"/>
      <c r="AK10" s="2"/>
      <c r="AL10" s="46">
        <f>データ!V6</f>
        <v>758</v>
      </c>
      <c r="AM10" s="46"/>
      <c r="AN10" s="46"/>
      <c r="AO10" s="46"/>
      <c r="AP10" s="46"/>
      <c r="AQ10" s="46"/>
      <c r="AR10" s="46"/>
      <c r="AS10" s="46"/>
      <c r="AT10" s="45">
        <f>データ!W6</f>
        <v>0.35</v>
      </c>
      <c r="AU10" s="45"/>
      <c r="AV10" s="45"/>
      <c r="AW10" s="45"/>
      <c r="AX10" s="45"/>
      <c r="AY10" s="45"/>
      <c r="AZ10" s="45"/>
      <c r="BA10" s="45"/>
      <c r="BB10" s="45">
        <f>データ!X6</f>
        <v>2165.71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pTtTNPIQjZ1ERaKoy2H4tDrfu9adrh+uPNJh4hngDlCC6PAEe+cYAImZL/eiXtOLM3+yFcyQ37SJ6XpkDVuGQA==" saltValue="CIiAHRfv06B/4c5vpnGS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45811</v>
      </c>
      <c r="D6" s="19">
        <f t="shared" si="3"/>
        <v>47</v>
      </c>
      <c r="E6" s="19">
        <f t="shared" si="3"/>
        <v>18</v>
      </c>
      <c r="F6" s="19">
        <f t="shared" si="3"/>
        <v>0</v>
      </c>
      <c r="G6" s="19">
        <f t="shared" si="3"/>
        <v>0</v>
      </c>
      <c r="H6" s="19" t="str">
        <f t="shared" si="3"/>
        <v>宮城県　女川町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12.56</v>
      </c>
      <c r="Q6" s="20">
        <f t="shared" si="3"/>
        <v>100</v>
      </c>
      <c r="R6" s="20">
        <f t="shared" si="3"/>
        <v>3520</v>
      </c>
      <c r="S6" s="20">
        <f t="shared" si="3"/>
        <v>6098</v>
      </c>
      <c r="T6" s="20">
        <f t="shared" si="3"/>
        <v>65.349999999999994</v>
      </c>
      <c r="U6" s="20">
        <f t="shared" si="3"/>
        <v>93.31</v>
      </c>
      <c r="V6" s="20">
        <f t="shared" si="3"/>
        <v>758</v>
      </c>
      <c r="W6" s="20">
        <f t="shared" si="3"/>
        <v>0.35</v>
      </c>
      <c r="X6" s="20">
        <f t="shared" si="3"/>
        <v>2165.71</v>
      </c>
      <c r="Y6" s="21">
        <f>IF(Y7="",NA(),Y7)</f>
        <v>100</v>
      </c>
      <c r="Z6" s="21">
        <f t="shared" ref="Z6:AH6" si="4">IF(Z7="",NA(),Z7)</f>
        <v>100</v>
      </c>
      <c r="AA6" s="21">
        <f t="shared" si="4"/>
        <v>100</v>
      </c>
      <c r="AB6" s="21">
        <f t="shared" si="4"/>
        <v>100</v>
      </c>
      <c r="AC6" s="21">
        <f t="shared" si="4"/>
        <v>243.68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54.02</v>
      </c>
      <c r="BR6" s="21">
        <f t="shared" ref="BR6:BZ6" si="8">IF(BR7="",NA(),BR7)</f>
        <v>65.36</v>
      </c>
      <c r="BS6" s="21">
        <f t="shared" si="8"/>
        <v>71.88</v>
      </c>
      <c r="BT6" s="21">
        <f t="shared" si="8"/>
        <v>75.06</v>
      </c>
      <c r="BU6" s="21">
        <f t="shared" si="8"/>
        <v>246.65</v>
      </c>
      <c r="BV6" s="21">
        <f t="shared" si="8"/>
        <v>57.08</v>
      </c>
      <c r="BW6" s="21">
        <f t="shared" si="8"/>
        <v>55.85</v>
      </c>
      <c r="BX6" s="21">
        <f t="shared" si="8"/>
        <v>53.23</v>
      </c>
      <c r="BY6" s="21">
        <f t="shared" si="8"/>
        <v>50.7</v>
      </c>
      <c r="BZ6" s="21">
        <f t="shared" si="8"/>
        <v>48.13</v>
      </c>
      <c r="CA6" s="20" t="str">
        <f>IF(CA7="","",IF(CA7="-","【-】","【"&amp;SUBSTITUTE(TEXT(CA7,"#,##0.00"),"-","△")&amp;"】"))</f>
        <v>【57.71】</v>
      </c>
      <c r="CB6" s="21">
        <f>IF(CB7="",NA(),CB7)</f>
        <v>361.83</v>
      </c>
      <c r="CC6" s="21">
        <f t="shared" ref="CC6:CK6" si="9">IF(CC7="",NA(),CC7)</f>
        <v>296.43</v>
      </c>
      <c r="CD6" s="21">
        <f t="shared" si="9"/>
        <v>273.77</v>
      </c>
      <c r="CE6" s="21">
        <f t="shared" si="9"/>
        <v>264.12</v>
      </c>
      <c r="CF6" s="21">
        <f t="shared" si="9"/>
        <v>80.14</v>
      </c>
      <c r="CG6" s="21">
        <f t="shared" si="9"/>
        <v>286.86</v>
      </c>
      <c r="CH6" s="21">
        <f t="shared" si="9"/>
        <v>287.91000000000003</v>
      </c>
      <c r="CI6" s="21">
        <f t="shared" si="9"/>
        <v>283.3</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55.96</v>
      </c>
      <c r="CU6" s="21">
        <f t="shared" si="10"/>
        <v>56.45</v>
      </c>
      <c r="CV6" s="21">
        <f t="shared" si="10"/>
        <v>58.26</v>
      </c>
      <c r="CW6" s="20" t="str">
        <f>IF(CW7="","",IF(CW7="-","【-】","【"&amp;SUBSTITUTE(TEXT(CW7,"#,##0.00"),"-","△")&amp;"】"))</f>
        <v>【56.80】</v>
      </c>
      <c r="CX6" s="21">
        <f>IF(CX7="",NA(),CX7)</f>
        <v>63.13</v>
      </c>
      <c r="CY6" s="21">
        <f t="shared" ref="CY6:DG6" si="11">IF(CY7="",NA(),CY7)</f>
        <v>69.81</v>
      </c>
      <c r="CZ6" s="21">
        <f t="shared" si="11"/>
        <v>72.81</v>
      </c>
      <c r="DA6" s="21">
        <f t="shared" si="11"/>
        <v>74.680000000000007</v>
      </c>
      <c r="DB6" s="21">
        <f t="shared" si="11"/>
        <v>79.95</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45811</v>
      </c>
      <c r="D7" s="23">
        <v>47</v>
      </c>
      <c r="E7" s="23">
        <v>18</v>
      </c>
      <c r="F7" s="23">
        <v>0</v>
      </c>
      <c r="G7" s="23">
        <v>0</v>
      </c>
      <c r="H7" s="23" t="s">
        <v>98</v>
      </c>
      <c r="I7" s="23" t="s">
        <v>99</v>
      </c>
      <c r="J7" s="23" t="s">
        <v>100</v>
      </c>
      <c r="K7" s="23" t="s">
        <v>101</v>
      </c>
      <c r="L7" s="23" t="s">
        <v>102</v>
      </c>
      <c r="M7" s="23" t="s">
        <v>103</v>
      </c>
      <c r="N7" s="24" t="s">
        <v>104</v>
      </c>
      <c r="O7" s="24" t="s">
        <v>105</v>
      </c>
      <c r="P7" s="24">
        <v>12.56</v>
      </c>
      <c r="Q7" s="24">
        <v>100</v>
      </c>
      <c r="R7" s="24">
        <v>3520</v>
      </c>
      <c r="S7" s="24">
        <v>6098</v>
      </c>
      <c r="T7" s="24">
        <v>65.349999999999994</v>
      </c>
      <c r="U7" s="24">
        <v>93.31</v>
      </c>
      <c r="V7" s="24">
        <v>758</v>
      </c>
      <c r="W7" s="24">
        <v>0.35</v>
      </c>
      <c r="X7" s="24">
        <v>2165.71</v>
      </c>
      <c r="Y7" s="24">
        <v>100</v>
      </c>
      <c r="Z7" s="24">
        <v>100</v>
      </c>
      <c r="AA7" s="24">
        <v>100</v>
      </c>
      <c r="AB7" s="24">
        <v>100</v>
      </c>
      <c r="AC7" s="24">
        <v>243.68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393.35</v>
      </c>
      <c r="BP7" s="24">
        <v>310.14</v>
      </c>
      <c r="BQ7" s="24">
        <v>54.02</v>
      </c>
      <c r="BR7" s="24">
        <v>65.36</v>
      </c>
      <c r="BS7" s="24">
        <v>71.88</v>
      </c>
      <c r="BT7" s="24">
        <v>75.06</v>
      </c>
      <c r="BU7" s="24">
        <v>246.65</v>
      </c>
      <c r="BV7" s="24">
        <v>57.08</v>
      </c>
      <c r="BW7" s="24">
        <v>55.85</v>
      </c>
      <c r="BX7" s="24">
        <v>53.23</v>
      </c>
      <c r="BY7" s="24">
        <v>50.7</v>
      </c>
      <c r="BZ7" s="24">
        <v>48.13</v>
      </c>
      <c r="CA7" s="24">
        <v>57.71</v>
      </c>
      <c r="CB7" s="24">
        <v>361.83</v>
      </c>
      <c r="CC7" s="24">
        <v>296.43</v>
      </c>
      <c r="CD7" s="24">
        <v>273.77</v>
      </c>
      <c r="CE7" s="24">
        <v>264.12</v>
      </c>
      <c r="CF7" s="24">
        <v>80.14</v>
      </c>
      <c r="CG7" s="24">
        <v>286.86</v>
      </c>
      <c r="CH7" s="24">
        <v>287.91000000000003</v>
      </c>
      <c r="CI7" s="24">
        <v>283.3</v>
      </c>
      <c r="CJ7" s="24">
        <v>289.81</v>
      </c>
      <c r="CK7" s="24">
        <v>301.54000000000002</v>
      </c>
      <c r="CL7" s="24">
        <v>286.17</v>
      </c>
      <c r="CM7" s="24" t="s">
        <v>104</v>
      </c>
      <c r="CN7" s="24" t="s">
        <v>104</v>
      </c>
      <c r="CO7" s="24" t="s">
        <v>104</v>
      </c>
      <c r="CP7" s="24" t="s">
        <v>104</v>
      </c>
      <c r="CQ7" s="24" t="s">
        <v>104</v>
      </c>
      <c r="CR7" s="24">
        <v>57.22</v>
      </c>
      <c r="CS7" s="24">
        <v>54.93</v>
      </c>
      <c r="CT7" s="24">
        <v>55.96</v>
      </c>
      <c r="CU7" s="24">
        <v>56.45</v>
      </c>
      <c r="CV7" s="24">
        <v>58.26</v>
      </c>
      <c r="CW7" s="24">
        <v>56.8</v>
      </c>
      <c r="CX7" s="24">
        <v>63.13</v>
      </c>
      <c r="CY7" s="24">
        <v>69.81</v>
      </c>
      <c r="CZ7" s="24">
        <v>72.81</v>
      </c>
      <c r="DA7" s="24">
        <v>74.680000000000007</v>
      </c>
      <c r="DB7" s="24">
        <v>79.95</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kensetu16</cp:lastModifiedBy>
  <cp:lastPrinted>2023-01-13T07:56:20Z</cp:lastPrinted>
  <dcterms:created xsi:type="dcterms:W3CDTF">2022-12-01T02:06:09Z</dcterms:created>
  <dcterms:modified xsi:type="dcterms:W3CDTF">2023-02-06T01:16:19Z</dcterms:modified>
  <cp:category/>
</cp:coreProperties>
</file>