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3 美里町★☆\"/>
    </mc:Choice>
  </mc:AlternateContent>
  <workbookProtection workbookAlgorithmName="SHA-512" workbookHashValue="ccMl3/vC3uajc8n8btBgpBQNpobvAmpErx9Ly8iwpsnDxopKkgzBwTkht1r7WhBH/NAffuh3UsQ7RVMI/t2WpA==" workbookSaltValue="+yvt9UXj8JnVP4pWu+s3mA==" workbookSpinCount="100000" lockStructure="1"/>
  <bookViews>
    <workbookView xWindow="0" yWindow="0" windowWidth="2787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MH78" i="4" l="1"/>
  <c r="IZ54" i="4"/>
  <c r="IZ32" i="4"/>
  <c r="FL32" i="4"/>
  <c r="HM78" i="4"/>
  <c r="FL54" i="4"/>
  <c r="BX54" i="4"/>
  <c r="BX32" i="4"/>
  <c r="MN54" i="4"/>
  <c r="MN32" i="4"/>
  <c r="CS78" i="4"/>
  <c r="C11" i="5"/>
  <c r="D11" i="5"/>
  <c r="E11" i="5"/>
  <c r="B11" i="5"/>
  <c r="JJ78" i="4" l="1"/>
  <c r="GR54" i="4"/>
  <c r="GR32" i="4"/>
  <c r="DD54" i="4"/>
  <c r="EO78" i="4"/>
  <c r="DD32" i="4"/>
  <c r="U78" i="4"/>
  <c r="P32" i="4"/>
  <c r="KF54" i="4"/>
  <c r="KF32" i="4"/>
  <c r="P54" i="4"/>
  <c r="FH78" i="4"/>
  <c r="DS54" i="4"/>
  <c r="DS32" i="4"/>
  <c r="AE32" i="4"/>
  <c r="KU54" i="4"/>
  <c r="KU32" i="4"/>
  <c r="AN78" i="4"/>
  <c r="AE54" i="4"/>
  <c r="KC78" i="4"/>
  <c r="HG54" i="4"/>
  <c r="HG32" i="4"/>
  <c r="LY54" i="4"/>
  <c r="LY32" i="4"/>
  <c r="EW54" i="4"/>
  <c r="EW32" i="4"/>
  <c r="LO78" i="4"/>
  <c r="IK32" i="4"/>
  <c r="GT78" i="4"/>
  <c r="BZ78" i="4"/>
  <c r="BI54" i="4"/>
  <c r="BI32" i="4"/>
  <c r="IK54" i="4"/>
  <c r="BG78" i="4"/>
  <c r="AT54" i="4"/>
  <c r="AT32" i="4"/>
  <c r="LJ54" i="4"/>
  <c r="KV78" i="4"/>
  <c r="HV54" i="4"/>
  <c r="HV32" i="4"/>
  <c r="GA78" i="4"/>
  <c r="EH54" i="4"/>
  <c r="EH32" i="4"/>
  <c r="LJ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<sst xmlns="http://schemas.openxmlformats.org/spreadsheetml/2006/main" count="327" uniqueCount="190">
  <si>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</si>
  <si>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</si>
  <si>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</si>
  <si>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</si>
  <si>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</si>
  <si>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</si>
  <si>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</si>
  <si>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</si>
  <si>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</si>
  <si>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</si>
  <si>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</si>
  <si>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</si>
  <si>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</si>
  <si>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</si>
  <si>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</si>
  <si>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</si>
  <si>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</si>
  <si>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</si>
  <si>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</si>
  <si>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</si>
  <si>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</si>
  <si>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</si>
  <si>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</si>
  <si>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</si>
  <si>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</si>
  <si>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</si>
  <si>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</si>
  <si>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</si>
  <si>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</si>
  <si>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</si>
  <si>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</si>
  <si>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</si>
  <si>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</si>
  <si>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</si>
  <si>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</si>
  <si>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</si>
  <si>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</si>
  <si>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</si>
  <si>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</si>
  <si>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</si>
  <si>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</si>
  <si>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</si>
  <si>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</si>
  <si>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</si>
  <si>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</si>
  <si>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</si>
  <si>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</si>
  <si>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</si>
  <si>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</si>
  <si>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</si>
  <si>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</si>
  <si>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</si>
  <si>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</si>
  <si>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</si>
  <si>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</si>
  <si>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</si>
  <si>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</si>
  <si>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</si>
  <si>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</si>
  <si>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</si>
  <si>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</si>
  <si>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</si>
  <si>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</si>
  <si>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</si>
  <si>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</si>
  <si>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</si>
  <si>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</si>
  <si>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</si>
  <si>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</si>
  <si>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</si>
  <si>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</si>
  <si>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</si>
  <si>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</si>
  <si>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</si>
  <si>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</si>
  <si>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</si>
  <si>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</si>
  <si>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</si>
  <si>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</si>
  <si>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</si>
  <si>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</si>
  <si>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</si>
  <si>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</si>
  <si>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</si>
  <si>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</si>
  <si>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</si>
  <si>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</si>
  <si>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</si>
  <si>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</si>
  <si>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</si>
  <si>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</si>
  <si>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</si>
  <si>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</si>
  <si>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</si>
  <si>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</si>
  <si>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</si>
  <si>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</si>
  <si>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</si>
  <si>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</si>
  <si>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</si>
  <si>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</si>
  <si>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</si>
  <si>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</si>
  <si>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</si>
  <si>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</si>
  <si>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</si>
  <si>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</si>
  <si>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</si>
  <si>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</si>
  <si>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</si>
  <si>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</si>
  <si>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</si>
  <si>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</si>
  <si>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</si>
  <si>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</si>
  <si>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</si>
  <si>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</si>
  <si>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</si>
  <si>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</si>
  <si>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</si>
  <si>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</si>
  <si>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</si>
  <si>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</si>
  <si>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</si>
  <si>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</si>
  <si>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</si>
  <si>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</si>
  <si>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</si>
  <si>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</si>
  <si>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</si>
  <si>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</si>
  <si>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</si>
  <si>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</si>
  <si>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</si>
  <si>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</si>
  <si>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</si>
  <si>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</si>
  <si>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</si>
  <si>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</si>
  <si>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</si>
  <si>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</si>
  <si>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</si>
  <si>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</si>
  <si>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</si>
  <si>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</si>
  <si>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</si>
  <si>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</si>
  <si>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</si>
  <si>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</si>
  <si>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</si>
  <si>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</si>
  <si>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</si>
  <si>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</si>
  <si>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</si>
  <si>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</si>
  <si>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</si>
  <si>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</si>
  <si>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</si>
  <si>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</si>
  <si>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</si>
  <si>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</si>
  <si>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</si>
  <si>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</si>
  <si>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</si>
  <si>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</si>
  <si>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</si>
  <si>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</si>
  <si>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</si>
  <si>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</si>
  <si>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</si>
  <si>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</si>
  <si>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</si>
  <si>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</si>
  <si>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</si>
  <si>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</si>
  <si>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</si>
  <si>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</si>
  <si>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</si>
  <si>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</si>
  <si>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</si>
  <si>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</si>
  <si>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</si>
  <si>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</si>
  <si>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</si>
  <si>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</si>
  <si>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</si>
  <si>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るが、慢性疾患を抱える高齢者の定期受診や町民を対象とした人間ドック、二次救急までの対応など、地域で必要とされる医療を提供しており、地域の中核病院等と連携しながら地域医療を担っている。
　また、新型コロナウイルス感染症が全国的に流行したことから、地域で数少ない診療・検査医療機関として発熱外来を設置し、新型コロナウイルス感染患者の入院病床も確保している。</t>
    <rPh sb="179" eb="181">
      <t>チイキ</t>
    </rPh>
    <rPh sb="182" eb="186">
      <t>チュウカクビョウイン</t>
    </rPh>
    <rPh sb="186" eb="187">
      <t>トウ</t>
    </rPh>
    <rPh sb="188" eb="190">
      <t>レンケイ</t>
    </rPh>
    <rPh sb="194" eb="196">
      <t>チイキ</t>
    </rPh>
    <rPh sb="196" eb="198">
      <t>イリョウ</t>
    </rPh>
    <rPh sb="199" eb="200">
      <t>ニナ</t>
    </rPh>
    <rPh sb="210" eb="212">
      <t>シンガタ</t>
    </rPh>
    <rPh sb="219" eb="222">
      <t>カンセンショウ</t>
    </rPh>
    <rPh sb="223" eb="225">
      <t>ゼンコク</t>
    </rPh>
    <rPh sb="225" eb="226">
      <t>テキ</t>
    </rPh>
    <rPh sb="227" eb="229">
      <t>リュウコウ</t>
    </rPh>
    <rPh sb="236" eb="238">
      <t>チイキ</t>
    </rPh>
    <rPh sb="239" eb="240">
      <t>カズ</t>
    </rPh>
    <rPh sb="240" eb="241">
      <t>スク</t>
    </rPh>
    <rPh sb="243" eb="245">
      <t>シンリョウ</t>
    </rPh>
    <rPh sb="246" eb="248">
      <t>ケンサ</t>
    </rPh>
    <rPh sb="248" eb="250">
      <t>イリョウ</t>
    </rPh>
    <rPh sb="250" eb="252">
      <t>キカン</t>
    </rPh>
    <rPh sb="260" eb="262">
      <t>セッチ</t>
    </rPh>
    <rPh sb="264" eb="266">
      <t>シンガタ</t>
    </rPh>
    <rPh sb="273" eb="275">
      <t>カンセン</t>
    </rPh>
    <rPh sb="275" eb="277">
      <t>カンジャ</t>
    </rPh>
    <rPh sb="278" eb="280">
      <t>ニュウイン</t>
    </rPh>
    <phoneticPr fontId="5"/>
  </si>
  <si>
    <t>　病院本体の建設が平成７年であり、開設から２７年が経過している状況となっている。器械備品減価償却率は、昨年同様に類似病院の平均値を大きく超えており、更新が進んでいない状況となっている。
　病院本体を建設した際の企業債償還が令和６年度までとなっており、資本的収支において、資金減少が大きく続く状況となっている。病院本体の企業債の償還が終了する令和６年度以降に老朽化した医療機器の更新を進めることとしている。</t>
    <rPh sb="1" eb="3">
      <t>ビョウイン</t>
    </rPh>
    <rPh sb="3" eb="5">
      <t>ホンタイ</t>
    </rPh>
    <rPh sb="6" eb="8">
      <t>ケンセツ</t>
    </rPh>
    <rPh sb="9" eb="11">
      <t>ヘイセイ</t>
    </rPh>
    <rPh sb="12" eb="13">
      <t>ネン</t>
    </rPh>
    <rPh sb="17" eb="19">
      <t>カイセツ</t>
    </rPh>
    <rPh sb="23" eb="24">
      <t>ネン</t>
    </rPh>
    <rPh sb="25" eb="27">
      <t>ケイカ</t>
    </rPh>
    <rPh sb="31" eb="33">
      <t>ジョウキョウ</t>
    </rPh>
    <rPh sb="40" eb="41">
      <t>ウツワ</t>
    </rPh>
    <rPh sb="51" eb="53">
      <t>サクネン</t>
    </rPh>
    <rPh sb="53" eb="55">
      <t>ドウヨウ</t>
    </rPh>
    <rPh sb="65" eb="66">
      <t>オオ</t>
    </rPh>
    <rPh sb="94" eb="96">
      <t>ビョウイン</t>
    </rPh>
    <rPh sb="96" eb="98">
      <t>ホンタイ</t>
    </rPh>
    <rPh sb="99" eb="101">
      <t>ケンセツ</t>
    </rPh>
    <rPh sb="103" eb="104">
      <t>サイ</t>
    </rPh>
    <rPh sb="105" eb="107">
      <t>キギョウ</t>
    </rPh>
    <rPh sb="107" eb="108">
      <t>サイ</t>
    </rPh>
    <rPh sb="108" eb="110">
      <t>ショウカン</t>
    </rPh>
    <rPh sb="111" eb="112">
      <t>レイ</t>
    </rPh>
    <rPh sb="112" eb="113">
      <t>ワ</t>
    </rPh>
    <rPh sb="114" eb="115">
      <t>ネン</t>
    </rPh>
    <rPh sb="115" eb="116">
      <t>ド</t>
    </rPh>
    <rPh sb="125" eb="128">
      <t>シホンテキ</t>
    </rPh>
    <rPh sb="128" eb="130">
      <t>シュウシ</t>
    </rPh>
    <rPh sb="135" eb="137">
      <t>シキン</t>
    </rPh>
    <rPh sb="137" eb="139">
      <t>ゲンショウ</t>
    </rPh>
    <rPh sb="140" eb="141">
      <t>オオ</t>
    </rPh>
    <rPh sb="143" eb="144">
      <t>ツヅ</t>
    </rPh>
    <rPh sb="145" eb="147">
      <t>ジョウキョウ</t>
    </rPh>
    <rPh sb="154" eb="156">
      <t>ビョウイン</t>
    </rPh>
    <rPh sb="156" eb="158">
      <t>ホンタイ</t>
    </rPh>
    <rPh sb="159" eb="162">
      <t>キギョウサイ</t>
    </rPh>
    <rPh sb="163" eb="165">
      <t>ショウカン</t>
    </rPh>
    <rPh sb="166" eb="168">
      <t>シュウリョウ</t>
    </rPh>
    <rPh sb="170" eb="172">
      <t>レイワ</t>
    </rPh>
    <rPh sb="173" eb="175">
      <t>ネンド</t>
    </rPh>
    <rPh sb="175" eb="177">
      <t>イコウ</t>
    </rPh>
    <rPh sb="178" eb="181">
      <t>ロウキュウカ</t>
    </rPh>
    <rPh sb="183" eb="187">
      <t>イリョウキキ</t>
    </rPh>
    <rPh sb="188" eb="190">
      <t>コウシン</t>
    </rPh>
    <rPh sb="191" eb="192">
      <t>スス</t>
    </rPh>
    <phoneticPr fontId="5"/>
  </si>
  <si>
    <t>　令和３年度については、医業収益及び医業外収益共に大幅に増加した。主な要因は、新型コロナウイルス感染症による受診控えが回復し、患者数が増加したこと。また、新型コロナウイルス関連の国県補助金による収益の増が大きな要因となっている。しかしながら、診療圏域の人口減少が進んでおり、不採算地区病院としての環境がさらに厳しくなっている状況にある。補助金等により医業収支比率が上昇することは望ましいが、不採算地区病院の要件第２種を満たす状況にあって、収入で支出が賄えず、不足する金額に対しては、一般会計からの繰入金が欠かせない状況である。当院が置かれている大崎医療圏での医療連携を進め、住民が安心できる医療提供体制の構築を図る必要がある。</t>
    <rPh sb="1" eb="3">
      <t>レイワ</t>
    </rPh>
    <rPh sb="12" eb="16">
      <t>イギョウシュウエキ</t>
    </rPh>
    <rPh sb="16" eb="17">
      <t>オヨ</t>
    </rPh>
    <rPh sb="18" eb="21">
      <t>イギョウガイ</t>
    </rPh>
    <rPh sb="21" eb="23">
      <t>シュウエキ</t>
    </rPh>
    <rPh sb="23" eb="24">
      <t>トモ</t>
    </rPh>
    <rPh sb="25" eb="27">
      <t>オオハバ</t>
    </rPh>
    <rPh sb="28" eb="30">
      <t>ゾウカ</t>
    </rPh>
    <rPh sb="33" eb="34">
      <t>オモ</t>
    </rPh>
    <rPh sb="35" eb="37">
      <t>ヨウイン</t>
    </rPh>
    <rPh sb="39" eb="41">
      <t>シンガタ</t>
    </rPh>
    <rPh sb="48" eb="51">
      <t>カンセンショウ</t>
    </rPh>
    <rPh sb="54" eb="56">
      <t>ジュシン</t>
    </rPh>
    <rPh sb="56" eb="57">
      <t>ヒカ</t>
    </rPh>
    <rPh sb="59" eb="61">
      <t>カイフク</t>
    </rPh>
    <rPh sb="63" eb="66">
      <t>カンジャスウ</t>
    </rPh>
    <rPh sb="67" eb="69">
      <t>ゾウカ</t>
    </rPh>
    <rPh sb="77" eb="79">
      <t>シンガタ</t>
    </rPh>
    <rPh sb="86" eb="88">
      <t>カンレン</t>
    </rPh>
    <rPh sb="89" eb="90">
      <t>クニ</t>
    </rPh>
    <rPh sb="90" eb="91">
      <t>ケン</t>
    </rPh>
    <rPh sb="91" eb="94">
      <t>ホジョキン</t>
    </rPh>
    <rPh sb="97" eb="99">
      <t>シュウエキ</t>
    </rPh>
    <rPh sb="100" eb="101">
      <t>ゾウ</t>
    </rPh>
    <rPh sb="102" eb="103">
      <t>オオ</t>
    </rPh>
    <rPh sb="105" eb="107">
      <t>ヨウイン</t>
    </rPh>
    <rPh sb="121" eb="125">
      <t>シンリョウケンイキ</t>
    </rPh>
    <rPh sb="126" eb="130">
      <t>ジンコウゲンショウ</t>
    </rPh>
    <rPh sb="131" eb="132">
      <t>スス</t>
    </rPh>
    <rPh sb="162" eb="164">
      <t>ジョウキョウ</t>
    </rPh>
    <rPh sb="168" eb="171">
      <t>ホジョキン</t>
    </rPh>
    <rPh sb="171" eb="172">
      <t>トウ</t>
    </rPh>
    <rPh sb="263" eb="265">
      <t>トウイン</t>
    </rPh>
    <rPh sb="266" eb="267">
      <t>オ</t>
    </rPh>
    <rPh sb="272" eb="277">
      <t>オオサキイリョウケン</t>
    </rPh>
    <rPh sb="279" eb="281">
      <t>イリョウ</t>
    </rPh>
    <rPh sb="281" eb="283">
      <t>レンケイ</t>
    </rPh>
    <rPh sb="284" eb="285">
      <t>スス</t>
    </rPh>
    <rPh sb="287" eb="289">
      <t>ジュウミン</t>
    </rPh>
    <rPh sb="290" eb="292">
      <t>アンシン</t>
    </rPh>
    <rPh sb="295" eb="299">
      <t>イリョウテイキョウ</t>
    </rPh>
    <rPh sb="299" eb="301">
      <t>タイセイ</t>
    </rPh>
    <rPh sb="302" eb="304">
      <t>コウチク</t>
    </rPh>
    <rPh sb="305" eb="306">
      <t>ハカ</t>
    </rPh>
    <rPh sb="307" eb="309">
      <t>ヒツヨウ</t>
    </rPh>
    <phoneticPr fontId="5"/>
  </si>
  <si>
    <t>　医業収益のすべてで前年度より増加している。年延患者数は、前年度と比較して入院患者で増加、外来患者で若干の減少という状況である。また、患者一人一日当たりの診療収入は大きな変動はない。患者数の増加については、新型コロナウイルス感染症が比較的落ち着いた状況にあり、受診控えしていた患者が回復してきたことが要因として考えている。しかしながら、人口減少など地域の実情もあり、不採算地区病院を対象とした一般会計からの繰入金が必要不可欠となっている。
　なお、令和３年度の収益的収支における一般会計からの繰入金は、前年度より1,500万円増の2億1,500万円となっている。経常収支比率は、新型コロナウイルス関連の国県補助金により、15.9ポイント上昇した。</t>
    <rPh sb="1" eb="3">
      <t>イギョウ</t>
    </rPh>
    <rPh sb="3" eb="5">
      <t>シュウエキ</t>
    </rPh>
    <rPh sb="15" eb="17">
      <t>ゾウカ</t>
    </rPh>
    <rPh sb="42" eb="44">
      <t>ゾウカ</t>
    </rPh>
    <rPh sb="50" eb="52">
      <t>ジャッカン</t>
    </rPh>
    <rPh sb="82" eb="83">
      <t>オオ</t>
    </rPh>
    <rPh sb="85" eb="87">
      <t>ヘンドウ</t>
    </rPh>
    <rPh sb="95" eb="97">
      <t>ゾウカ</t>
    </rPh>
    <rPh sb="103" eb="105">
      <t>シンガタ</t>
    </rPh>
    <rPh sb="112" eb="115">
      <t>カンセンショウ</t>
    </rPh>
    <rPh sb="116" eb="119">
      <t>ヒカクテキ</t>
    </rPh>
    <rPh sb="119" eb="120">
      <t>オ</t>
    </rPh>
    <rPh sb="121" eb="122">
      <t>ツ</t>
    </rPh>
    <rPh sb="124" eb="126">
      <t>ジョウキョウ</t>
    </rPh>
    <rPh sb="130" eb="132">
      <t>ジュシン</t>
    </rPh>
    <rPh sb="132" eb="133">
      <t>ヒカ</t>
    </rPh>
    <rPh sb="138" eb="140">
      <t>カンジャ</t>
    </rPh>
    <rPh sb="141" eb="143">
      <t>カイフク</t>
    </rPh>
    <rPh sb="150" eb="152">
      <t>ヨウイン</t>
    </rPh>
    <rPh sb="155" eb="156">
      <t>カンガ</t>
    </rPh>
    <rPh sb="224" eb="226">
      <t>レイワ</t>
    </rPh>
    <rPh sb="261" eb="263">
      <t>マンエン</t>
    </rPh>
    <rPh sb="263" eb="264">
      <t>ゾウ</t>
    </rPh>
    <rPh sb="272" eb="273">
      <t>マン</t>
    </rPh>
    <rPh sb="289" eb="291">
      <t>シンガタ</t>
    </rPh>
    <rPh sb="298" eb="300">
      <t>カンレン</t>
    </rPh>
    <rPh sb="301" eb="302">
      <t>クニ</t>
    </rPh>
    <rPh sb="302" eb="303">
      <t>ケン</t>
    </rPh>
    <rPh sb="303" eb="306">
      <t>ホジョキン</t>
    </rPh>
    <rPh sb="318" eb="32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</si>
</sst>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74.400000000000006</c:v>
                </c:pt>
                <c:pt idx="1">
                  <c:v>82.5</c:v>
                </c:pt>
                <c:pt idx="2">
                  <c:v>74.599999999999994</c:v>
                </c:pt>
                <c:pt idx="3">
                  <c:v>63.4</c:v>
                </c:pt>
                <c:pt idx="4">
                  <c:v>70.7</c:v>
                </c:pt>
              </c:numCache>
            </c:numRef>
          </c:val>
          <c:extLst>
            <c:ext xmlns:c16="http://schemas.microsoft.com/office/drawing/2014/chart" uri="{C3380CC4-5D6E-409C-BE32-E72D297353CC}">
              <c16:uniqueId val="{00000000-6C42-4758-92F5-5B6C72B258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6C42-4758-92F5-5B6C72B258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103</c:v>
                </c:pt>
                <c:pt idx="1">
                  <c:v>101.2</c:v>
                </c:pt>
                <c:pt idx="2">
                  <c:v>109.1</c:v>
                </c:pt>
                <c:pt idx="3">
                  <c:v>132.80000000000001</c:v>
                </c:pt>
                <c:pt idx="4">
                  <c:v>99.5</c:v>
                </c:pt>
              </c:numCache>
            </c:numRef>
          </c:val>
          <c:extLst>
            <c:ext xmlns:c16="http://schemas.microsoft.com/office/drawing/2014/chart" uri="{C3380CC4-5D6E-409C-BE32-E72D297353CC}">
              <c16:uniqueId val="{00000000-4F79-4ADE-9DF1-2160038AF3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4F79-4ADE-9DF1-2160038AF3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75.599999999999994</c:v>
                </c:pt>
                <c:pt idx="1">
                  <c:v>76</c:v>
                </c:pt>
                <c:pt idx="2">
                  <c:v>73.599999999999994</c:v>
                </c:pt>
                <c:pt idx="3">
                  <c:v>64.400000000000006</c:v>
                </c:pt>
                <c:pt idx="4">
                  <c:v>74.900000000000006</c:v>
                </c:pt>
              </c:numCache>
            </c:numRef>
          </c:val>
          <c:extLst>
            <c:ext xmlns:c16="http://schemas.microsoft.com/office/drawing/2014/chart" uri="{C3380CC4-5D6E-409C-BE32-E72D297353CC}">
              <c16:uniqueId val="{00000000-AFF8-4512-9A47-BBD84AE66F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FF8-4512-9A47-BBD84AE66F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100.7</c:v>
                </c:pt>
                <c:pt idx="2">
                  <c:v>99.6</c:v>
                </c:pt>
                <c:pt idx="3">
                  <c:v>91.4</c:v>
                </c:pt>
                <c:pt idx="4">
                  <c:v>107.3</c:v>
                </c:pt>
              </c:numCache>
            </c:numRef>
          </c:val>
          <c:extLst>
            <c:ext xmlns:c16="http://schemas.microsoft.com/office/drawing/2014/chart" uri="{C3380CC4-5D6E-409C-BE32-E72D297353CC}">
              <c16:uniqueId val="{00000000-EDBB-4534-BAC1-962BFD3DD0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EDBB-4534-BAC1-962BFD3DD0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48.5</c:v>
                </c:pt>
                <c:pt idx="1">
                  <c:v>50</c:v>
                </c:pt>
                <c:pt idx="2">
                  <c:v>52.2</c:v>
                </c:pt>
                <c:pt idx="3">
                  <c:v>54.5</c:v>
                </c:pt>
                <c:pt idx="4">
                  <c:v>57.3</c:v>
                </c:pt>
              </c:numCache>
            </c:numRef>
          </c:val>
          <c:extLst>
            <c:ext xmlns:c16="http://schemas.microsoft.com/office/drawing/2014/chart" uri="{C3380CC4-5D6E-409C-BE32-E72D297353CC}">
              <c16:uniqueId val="{00000000-EF1F-4385-A6CE-91C29056FF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F1F-4385-A6CE-91C29056FF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74.8</c:v>
                </c:pt>
                <c:pt idx="1">
                  <c:v>73.8</c:v>
                </c:pt>
                <c:pt idx="2">
                  <c:v>75.5</c:v>
                </c:pt>
                <c:pt idx="3">
                  <c:v>76.8</c:v>
                </c:pt>
                <c:pt idx="4">
                  <c:v>80.599999999999994</c:v>
                </c:pt>
              </c:numCache>
            </c:numRef>
          </c:val>
          <c:extLst>
            <c:ext xmlns:c16="http://schemas.microsoft.com/office/drawing/2014/chart" uri="{C3380CC4-5D6E-409C-BE32-E72D297353CC}">
              <c16:uniqueId val="{00000000-C0E8-4554-A29D-A7D17260F5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0E8-4554-A29D-A7D17260F5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32524020</c:v>
                </c:pt>
                <c:pt idx="1">
                  <c:v>32798540</c:v>
                </c:pt>
                <c:pt idx="2">
                  <c:v>32550080</c:v>
                </c:pt>
                <c:pt idx="3">
                  <c:v>32868640</c:v>
                </c:pt>
                <c:pt idx="4">
                  <c:v>32821020</c:v>
                </c:pt>
              </c:numCache>
            </c:numRef>
          </c:val>
          <c:extLst>
            <c:ext xmlns:c16="http://schemas.microsoft.com/office/drawing/2014/chart" uri="{C3380CC4-5D6E-409C-BE32-E72D297353CC}">
              <c16:uniqueId val="{00000000-15EF-422C-88F7-0D0F8EBC0C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15EF-422C-88F7-0D0F8EBC0C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15.2</c:v>
                </c:pt>
                <c:pt idx="1">
                  <c:v>15</c:v>
                </c:pt>
                <c:pt idx="2">
                  <c:v>14.3</c:v>
                </c:pt>
                <c:pt idx="3">
                  <c:v>15</c:v>
                </c:pt>
                <c:pt idx="4">
                  <c:v>11.7</c:v>
                </c:pt>
              </c:numCache>
            </c:numRef>
          </c:val>
          <c:extLst>
            <c:ext xmlns:c16="http://schemas.microsoft.com/office/drawing/2014/chart" uri="{C3380CC4-5D6E-409C-BE32-E72D297353CC}">
              <c16:uniqueId val="{00000000-E17A-4CA3-82DF-F37BD58A36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17A-4CA3-82DF-F37BD58A36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c:v>
                </c:pt>
                <c:pt idx="1">
                  <c:v>59.3</c:v>
                </c:pt>
                <c:pt idx="2">
                  <c:v>59.8</c:v>
                </c:pt>
                <c:pt idx="3">
                  <c:v>91.3</c:v>
                </c:pt>
                <c:pt idx="4">
                  <c:v>79.099999999999994</c:v>
                </c:pt>
              </c:numCache>
            </c:numRef>
          </c:val>
          <c:extLst>
            <c:ext xmlns:c16="http://schemas.microsoft.com/office/drawing/2014/chart" uri="{C3380CC4-5D6E-409C-BE32-E72D297353CC}">
              <c16:uniqueId val="{00000000-6E8F-4A09-B31C-F25D93F24A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E8F-4A09-B31C-F25D93F24A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7159</c:v>
                </c:pt>
                <c:pt idx="1">
                  <c:v>7634</c:v>
                </c:pt>
                <c:pt idx="2">
                  <c:v>7439</c:v>
                </c:pt>
                <c:pt idx="3">
                  <c:v>6919</c:v>
                </c:pt>
                <c:pt idx="4">
                  <c:v>7357</c:v>
                </c:pt>
              </c:numCache>
            </c:numRef>
          </c:val>
          <c:extLst>
            <c:ext xmlns:c16="http://schemas.microsoft.com/office/drawing/2014/chart" uri="{C3380CC4-5D6E-409C-BE32-E72D297353CC}">
              <c16:uniqueId val="{00000000-094C-4FF7-9464-15F2822E2B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094C-4FF7-9464-15F2822E2B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18146</c:v>
                </c:pt>
                <c:pt idx="1">
                  <c:v>16949</c:v>
                </c:pt>
                <c:pt idx="2">
                  <c:v>17003</c:v>
                </c:pt>
                <c:pt idx="3">
                  <c:v>17989</c:v>
                </c:pt>
                <c:pt idx="4">
                  <c:v>17965</c:v>
                </c:pt>
              </c:numCache>
            </c:numRef>
          </c:val>
          <c:extLst>
            <c:ext xmlns:c16="http://schemas.microsoft.com/office/drawing/2014/chart" uri="{C3380CC4-5D6E-409C-BE32-E72D297353CC}">
              <c16:uniqueId val="{00000000-4B03-4FF1-9DF0-4DB7F8FC46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4B03-4FF1-9DF0-4DB7F8FC46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O64" zoomScale="110" zoomScaleNormal="11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宮城県美里町　美里町立南郷病院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50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23845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2899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43</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186</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98.6</v>
      </c>
      <c r="Q33" s="77"/>
      <c r="R33" s="77"/>
      <c r="S33" s="77"/>
      <c r="T33" s="77"/>
      <c r="U33" s="77"/>
      <c r="V33" s="77"/>
      <c r="W33" s="77"/>
      <c r="X33" s="77"/>
      <c r="Y33" s="77"/>
      <c r="Z33" s="77"/>
      <c r="AA33" s="77"/>
      <c r="AB33" s="77"/>
      <c r="AC33" s="77"/>
      <c r="AD33" s="78"/>
      <c r="AE33" s="76">
        <f>データ!AJ7</f>
        <v>100.7</v>
      </c>
      <c r="AF33" s="77"/>
      <c r="AG33" s="77"/>
      <c r="AH33" s="77"/>
      <c r="AI33" s="77"/>
      <c r="AJ33" s="77"/>
      <c r="AK33" s="77"/>
      <c r="AL33" s="77"/>
      <c r="AM33" s="77"/>
      <c r="AN33" s="77"/>
      <c r="AO33" s="77"/>
      <c r="AP33" s="77"/>
      <c r="AQ33" s="77"/>
      <c r="AR33" s="77"/>
      <c r="AS33" s="78"/>
      <c r="AT33" s="76">
        <f>データ!AK7</f>
        <v>99.6</v>
      </c>
      <c r="AU33" s="77"/>
      <c r="AV33" s="77"/>
      <c r="AW33" s="77"/>
      <c r="AX33" s="77"/>
      <c r="AY33" s="77"/>
      <c r="AZ33" s="77"/>
      <c r="BA33" s="77"/>
      <c r="BB33" s="77"/>
      <c r="BC33" s="77"/>
      <c r="BD33" s="77"/>
      <c r="BE33" s="77"/>
      <c r="BF33" s="77"/>
      <c r="BG33" s="77"/>
      <c r="BH33" s="78"/>
      <c r="BI33" s="76">
        <f>データ!AL7</f>
        <v>91.4</v>
      </c>
      <c r="BJ33" s="77"/>
      <c r="BK33" s="77"/>
      <c r="BL33" s="77"/>
      <c r="BM33" s="77"/>
      <c r="BN33" s="77"/>
      <c r="BO33" s="77"/>
      <c r="BP33" s="77"/>
      <c r="BQ33" s="77"/>
      <c r="BR33" s="77"/>
      <c r="BS33" s="77"/>
      <c r="BT33" s="77"/>
      <c r="BU33" s="77"/>
      <c r="BV33" s="77"/>
      <c r="BW33" s="78"/>
      <c r="BX33" s="76">
        <f>データ!AM7</f>
        <v>107.3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75.599999999999994</v>
      </c>
      <c r="DE33" s="77"/>
      <c r="DF33" s="77"/>
      <c r="DG33" s="77"/>
      <c r="DH33" s="77"/>
      <c r="DI33" s="77"/>
      <c r="DJ33" s="77"/>
      <c r="DK33" s="77"/>
      <c r="DL33" s="77"/>
      <c r="DM33" s="77"/>
      <c r="DN33" s="77"/>
      <c r="DO33" s="77"/>
      <c r="DP33" s="77"/>
      <c r="DQ33" s="77"/>
      <c r="DR33" s="78"/>
      <c r="DS33" s="76">
        <f>データ!AU7</f>
        <v>76</v>
      </c>
      <c r="DT33" s="77"/>
      <c r="DU33" s="77"/>
      <c r="DV33" s="77"/>
      <c r="DW33" s="77"/>
      <c r="DX33" s="77"/>
      <c r="DY33" s="77"/>
      <c r="DZ33" s="77"/>
      <c r="EA33" s="77"/>
      <c r="EB33" s="77"/>
      <c r="EC33" s="77"/>
      <c r="ED33" s="77"/>
      <c r="EE33" s="77"/>
      <c r="EF33" s="77"/>
      <c r="EG33" s="78"/>
      <c r="EH33" s="76">
        <f>データ!AV7</f>
        <v>73.599999999999994</v>
      </c>
      <c r="EI33" s="77"/>
      <c r="EJ33" s="77"/>
      <c r="EK33" s="77"/>
      <c r="EL33" s="77"/>
      <c r="EM33" s="77"/>
      <c r="EN33" s="77"/>
      <c r="EO33" s="77"/>
      <c r="EP33" s="77"/>
      <c r="EQ33" s="77"/>
      <c r="ER33" s="77"/>
      <c r="ES33" s="77"/>
      <c r="ET33" s="77"/>
      <c r="EU33" s="77"/>
      <c r="EV33" s="78"/>
      <c r="EW33" s="76">
        <f>データ!AW7</f>
        <v>64.400000000000006</v>
      </c>
      <c r="EX33" s="77"/>
      <c r="EY33" s="77"/>
      <c r="EZ33" s="77"/>
      <c r="FA33" s="77"/>
      <c r="FB33" s="77"/>
      <c r="FC33" s="77"/>
      <c r="FD33" s="77"/>
      <c r="FE33" s="77"/>
      <c r="FF33" s="77"/>
      <c r="FG33" s="77"/>
      <c r="FH33" s="77"/>
      <c r="FI33" s="77"/>
      <c r="FJ33" s="77"/>
      <c r="FK33" s="78"/>
      <c r="FL33" s="76">
        <f>データ!AX7</f>
        <v>74.900000000000006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103</v>
      </c>
      <c r="GS33" s="77"/>
      <c r="GT33" s="77"/>
      <c r="GU33" s="77"/>
      <c r="GV33" s="77"/>
      <c r="GW33" s="77"/>
      <c r="GX33" s="77"/>
      <c r="GY33" s="77"/>
      <c r="GZ33" s="77"/>
      <c r="HA33" s="77"/>
      <c r="HB33" s="77"/>
      <c r="HC33" s="77"/>
      <c r="HD33" s="77"/>
      <c r="HE33" s="77"/>
      <c r="HF33" s="78"/>
      <c r="HG33" s="76">
        <f>データ!BF7</f>
        <v>101.2</v>
      </c>
      <c r="HH33" s="77"/>
      <c r="HI33" s="77"/>
      <c r="HJ33" s="77"/>
      <c r="HK33" s="77"/>
      <c r="HL33" s="77"/>
      <c r="HM33" s="77"/>
      <c r="HN33" s="77"/>
      <c r="HO33" s="77"/>
      <c r="HP33" s="77"/>
      <c r="HQ33" s="77"/>
      <c r="HR33" s="77"/>
      <c r="HS33" s="77"/>
      <c r="HT33" s="77"/>
      <c r="HU33" s="78"/>
      <c r="HV33" s="76">
        <f>データ!BG7</f>
        <v>109.1</v>
      </c>
      <c r="HW33" s="77"/>
      <c r="HX33" s="77"/>
      <c r="HY33" s="77"/>
      <c r="HZ33" s="77"/>
      <c r="IA33" s="77"/>
      <c r="IB33" s="77"/>
      <c r="IC33" s="77"/>
      <c r="ID33" s="77"/>
      <c r="IE33" s="77"/>
      <c r="IF33" s="77"/>
      <c r="IG33" s="77"/>
      <c r="IH33" s="77"/>
      <c r="II33" s="77"/>
      <c r="IJ33" s="78"/>
      <c r="IK33" s="76">
        <f>データ!BH7</f>
        <v>132.80000000000001</v>
      </c>
      <c r="IL33" s="77"/>
      <c r="IM33" s="77"/>
      <c r="IN33" s="77"/>
      <c r="IO33" s="77"/>
      <c r="IP33" s="77"/>
      <c r="IQ33" s="77"/>
      <c r="IR33" s="77"/>
      <c r="IS33" s="77"/>
      <c r="IT33" s="77"/>
      <c r="IU33" s="77"/>
      <c r="IV33" s="77"/>
      <c r="IW33" s="77"/>
      <c r="IX33" s="77"/>
      <c r="IY33" s="78"/>
      <c r="IZ33" s="76">
        <f>データ!BI7</f>
        <v>99.5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74.400000000000006</v>
      </c>
      <c r="KG33" s="77"/>
      <c r="KH33" s="77"/>
      <c r="KI33" s="77"/>
      <c r="KJ33" s="77"/>
      <c r="KK33" s="77"/>
      <c r="KL33" s="77"/>
      <c r="KM33" s="77"/>
      <c r="KN33" s="77"/>
      <c r="KO33" s="77"/>
      <c r="KP33" s="77"/>
      <c r="KQ33" s="77"/>
      <c r="KR33" s="77"/>
      <c r="KS33" s="77"/>
      <c r="KT33" s="78"/>
      <c r="KU33" s="76">
        <f>データ!BQ7</f>
        <v>82.5</v>
      </c>
      <c r="KV33" s="77"/>
      <c r="KW33" s="77"/>
      <c r="KX33" s="77"/>
      <c r="KY33" s="77"/>
      <c r="KZ33" s="77"/>
      <c r="LA33" s="77"/>
      <c r="LB33" s="77"/>
      <c r="LC33" s="77"/>
      <c r="LD33" s="77"/>
      <c r="LE33" s="77"/>
      <c r="LF33" s="77"/>
      <c r="LG33" s="77"/>
      <c r="LH33" s="77"/>
      <c r="LI33" s="78"/>
      <c r="LJ33" s="76">
        <f>データ!BR7</f>
        <v>74.599999999999994</v>
      </c>
      <c r="LK33" s="77"/>
      <c r="LL33" s="77"/>
      <c r="LM33" s="77"/>
      <c r="LN33" s="77"/>
      <c r="LO33" s="77"/>
      <c r="LP33" s="77"/>
      <c r="LQ33" s="77"/>
      <c r="LR33" s="77"/>
      <c r="LS33" s="77"/>
      <c r="LT33" s="77"/>
      <c r="LU33" s="77"/>
      <c r="LV33" s="77"/>
      <c r="LW33" s="77"/>
      <c r="LX33" s="78"/>
      <c r="LY33" s="76">
        <f>データ!BS7</f>
        <v>63.4</v>
      </c>
      <c r="LZ33" s="77"/>
      <c r="MA33" s="77"/>
      <c r="MB33" s="77"/>
      <c r="MC33" s="77"/>
      <c r="MD33" s="77"/>
      <c r="ME33" s="77"/>
      <c r="MF33" s="77"/>
      <c r="MG33" s="77"/>
      <c r="MH33" s="77"/>
      <c r="MI33" s="77"/>
      <c r="MJ33" s="77"/>
      <c r="MK33" s="77"/>
      <c r="ML33" s="77"/>
      <c r="MM33" s="78"/>
      <c r="MN33" s="76">
        <f>データ!BT7</f>
        <v>70.7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187</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18146</v>
      </c>
      <c r="Q55" s="95"/>
      <c r="R55" s="95"/>
      <c r="S55" s="95"/>
      <c r="T55" s="95"/>
      <c r="U55" s="95"/>
      <c r="V55" s="95"/>
      <c r="W55" s="95"/>
      <c r="X55" s="95"/>
      <c r="Y55" s="95"/>
      <c r="Z55" s="95"/>
      <c r="AA55" s="95"/>
      <c r="AB55" s="95"/>
      <c r="AC55" s="95"/>
      <c r="AD55" s="96"/>
      <c r="AE55" s="94">
        <f>データ!CB7</f>
        <v>16949</v>
      </c>
      <c r="AF55" s="95"/>
      <c r="AG55" s="95"/>
      <c r="AH55" s="95"/>
      <c r="AI55" s="95"/>
      <c r="AJ55" s="95"/>
      <c r="AK55" s="95"/>
      <c r="AL55" s="95"/>
      <c r="AM55" s="95"/>
      <c r="AN55" s="95"/>
      <c r="AO55" s="95"/>
      <c r="AP55" s="95"/>
      <c r="AQ55" s="95"/>
      <c r="AR55" s="95"/>
      <c r="AS55" s="96"/>
      <c r="AT55" s="94">
        <f>データ!CC7</f>
        <v>17003</v>
      </c>
      <c r="AU55" s="95"/>
      <c r="AV55" s="95"/>
      <c r="AW55" s="95"/>
      <c r="AX55" s="95"/>
      <c r="AY55" s="95"/>
      <c r="AZ55" s="95"/>
      <c r="BA55" s="95"/>
      <c r="BB55" s="95"/>
      <c r="BC55" s="95"/>
      <c r="BD55" s="95"/>
      <c r="BE55" s="95"/>
      <c r="BF55" s="95"/>
      <c r="BG55" s="95"/>
      <c r="BH55" s="96"/>
      <c r="BI55" s="94">
        <f>データ!CD7</f>
        <v>17989</v>
      </c>
      <c r="BJ55" s="95"/>
      <c r="BK55" s="95"/>
      <c r="BL55" s="95"/>
      <c r="BM55" s="95"/>
      <c r="BN55" s="95"/>
      <c r="BO55" s="95"/>
      <c r="BP55" s="95"/>
      <c r="BQ55" s="95"/>
      <c r="BR55" s="95"/>
      <c r="BS55" s="95"/>
      <c r="BT55" s="95"/>
      <c r="BU55" s="95"/>
      <c r="BV55" s="95"/>
      <c r="BW55" s="96"/>
      <c r="BX55" s="94">
        <f>データ!CE7</f>
        <v>17965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7159</v>
      </c>
      <c r="DE55" s="95"/>
      <c r="DF55" s="95"/>
      <c r="DG55" s="95"/>
      <c r="DH55" s="95"/>
      <c r="DI55" s="95"/>
      <c r="DJ55" s="95"/>
      <c r="DK55" s="95"/>
      <c r="DL55" s="95"/>
      <c r="DM55" s="95"/>
      <c r="DN55" s="95"/>
      <c r="DO55" s="95"/>
      <c r="DP55" s="95"/>
      <c r="DQ55" s="95"/>
      <c r="DR55" s="96"/>
      <c r="DS55" s="94">
        <f>データ!CM7</f>
        <v>7634</v>
      </c>
      <c r="DT55" s="95"/>
      <c r="DU55" s="95"/>
      <c r="DV55" s="95"/>
      <c r="DW55" s="95"/>
      <c r="DX55" s="95"/>
      <c r="DY55" s="95"/>
      <c r="DZ55" s="95"/>
      <c r="EA55" s="95"/>
      <c r="EB55" s="95"/>
      <c r="EC55" s="95"/>
      <c r="ED55" s="95"/>
      <c r="EE55" s="95"/>
      <c r="EF55" s="95"/>
      <c r="EG55" s="96"/>
      <c r="EH55" s="94">
        <f>データ!CN7</f>
        <v>7439</v>
      </c>
      <c r="EI55" s="95"/>
      <c r="EJ55" s="95"/>
      <c r="EK55" s="95"/>
      <c r="EL55" s="95"/>
      <c r="EM55" s="95"/>
      <c r="EN55" s="95"/>
      <c r="EO55" s="95"/>
      <c r="EP55" s="95"/>
      <c r="EQ55" s="95"/>
      <c r="ER55" s="95"/>
      <c r="ES55" s="95"/>
      <c r="ET55" s="95"/>
      <c r="EU55" s="95"/>
      <c r="EV55" s="96"/>
      <c r="EW55" s="94">
        <f>データ!CO7</f>
        <v>6919</v>
      </c>
      <c r="EX55" s="95"/>
      <c r="EY55" s="95"/>
      <c r="EZ55" s="95"/>
      <c r="FA55" s="95"/>
      <c r="FB55" s="95"/>
      <c r="FC55" s="95"/>
      <c r="FD55" s="95"/>
      <c r="FE55" s="95"/>
      <c r="FF55" s="95"/>
      <c r="FG55" s="95"/>
      <c r="FH55" s="95"/>
      <c r="FI55" s="95"/>
      <c r="FJ55" s="95"/>
      <c r="FK55" s="96"/>
      <c r="FL55" s="94">
        <f>データ!CP7</f>
        <v>7357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60</v>
      </c>
      <c r="GS55" s="77"/>
      <c r="GT55" s="77"/>
      <c r="GU55" s="77"/>
      <c r="GV55" s="77"/>
      <c r="GW55" s="77"/>
      <c r="GX55" s="77"/>
      <c r="GY55" s="77"/>
      <c r="GZ55" s="77"/>
      <c r="HA55" s="77"/>
      <c r="HB55" s="77"/>
      <c r="HC55" s="77"/>
      <c r="HD55" s="77"/>
      <c r="HE55" s="77"/>
      <c r="HF55" s="78"/>
      <c r="HG55" s="76">
        <f>データ!CX7</f>
        <v>59.3</v>
      </c>
      <c r="HH55" s="77"/>
      <c r="HI55" s="77"/>
      <c r="HJ55" s="77"/>
      <c r="HK55" s="77"/>
      <c r="HL55" s="77"/>
      <c r="HM55" s="77"/>
      <c r="HN55" s="77"/>
      <c r="HO55" s="77"/>
      <c r="HP55" s="77"/>
      <c r="HQ55" s="77"/>
      <c r="HR55" s="77"/>
      <c r="HS55" s="77"/>
      <c r="HT55" s="77"/>
      <c r="HU55" s="78"/>
      <c r="HV55" s="76">
        <f>データ!CY7</f>
        <v>59.8</v>
      </c>
      <c r="HW55" s="77"/>
      <c r="HX55" s="77"/>
      <c r="HY55" s="77"/>
      <c r="HZ55" s="77"/>
      <c r="IA55" s="77"/>
      <c r="IB55" s="77"/>
      <c r="IC55" s="77"/>
      <c r="ID55" s="77"/>
      <c r="IE55" s="77"/>
      <c r="IF55" s="77"/>
      <c r="IG55" s="77"/>
      <c r="IH55" s="77"/>
      <c r="II55" s="77"/>
      <c r="IJ55" s="78"/>
      <c r="IK55" s="76">
        <f>データ!CZ7</f>
        <v>91.3</v>
      </c>
      <c r="IL55" s="77"/>
      <c r="IM55" s="77"/>
      <c r="IN55" s="77"/>
      <c r="IO55" s="77"/>
      <c r="IP55" s="77"/>
      <c r="IQ55" s="77"/>
      <c r="IR55" s="77"/>
      <c r="IS55" s="77"/>
      <c r="IT55" s="77"/>
      <c r="IU55" s="77"/>
      <c r="IV55" s="77"/>
      <c r="IW55" s="77"/>
      <c r="IX55" s="77"/>
      <c r="IY55" s="78"/>
      <c r="IZ55" s="76">
        <f>データ!DA7</f>
        <v>79.099999999999994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15.2</v>
      </c>
      <c r="KG55" s="77"/>
      <c r="KH55" s="77"/>
      <c r="KI55" s="77"/>
      <c r="KJ55" s="77"/>
      <c r="KK55" s="77"/>
      <c r="KL55" s="77"/>
      <c r="KM55" s="77"/>
      <c r="KN55" s="77"/>
      <c r="KO55" s="77"/>
      <c r="KP55" s="77"/>
      <c r="KQ55" s="77"/>
      <c r="KR55" s="77"/>
      <c r="KS55" s="77"/>
      <c r="KT55" s="78"/>
      <c r="KU55" s="76">
        <f>データ!DI7</f>
        <v>15</v>
      </c>
      <c r="KV55" s="77"/>
      <c r="KW55" s="77"/>
      <c r="KX55" s="77"/>
      <c r="KY55" s="77"/>
      <c r="KZ55" s="77"/>
      <c r="LA55" s="77"/>
      <c r="LB55" s="77"/>
      <c r="LC55" s="77"/>
      <c r="LD55" s="77"/>
      <c r="LE55" s="77"/>
      <c r="LF55" s="77"/>
      <c r="LG55" s="77"/>
      <c r="LH55" s="77"/>
      <c r="LI55" s="78"/>
      <c r="LJ55" s="76">
        <f>データ!DJ7</f>
        <v>14.3</v>
      </c>
      <c r="LK55" s="77"/>
      <c r="LL55" s="77"/>
      <c r="LM55" s="77"/>
      <c r="LN55" s="77"/>
      <c r="LO55" s="77"/>
      <c r="LP55" s="77"/>
      <c r="LQ55" s="77"/>
      <c r="LR55" s="77"/>
      <c r="LS55" s="77"/>
      <c r="LT55" s="77"/>
      <c r="LU55" s="77"/>
      <c r="LV55" s="77"/>
      <c r="LW55" s="77"/>
      <c r="LX55" s="78"/>
      <c r="LY55" s="76">
        <f>データ!DK7</f>
        <v>15</v>
      </c>
      <c r="LZ55" s="77"/>
      <c r="MA55" s="77"/>
      <c r="MB55" s="77"/>
      <c r="MC55" s="77"/>
      <c r="MD55" s="77"/>
      <c r="ME55" s="77"/>
      <c r="MF55" s="77"/>
      <c r="MG55" s="77"/>
      <c r="MH55" s="77"/>
      <c r="MI55" s="77"/>
      <c r="MJ55" s="77"/>
      <c r="MK55" s="77"/>
      <c r="ML55" s="77"/>
      <c r="MM55" s="78"/>
      <c r="MN55" s="76">
        <f>データ!DL7</f>
        <v>11.7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48.5</v>
      </c>
      <c r="V79" s="71"/>
      <c r="W79" s="71"/>
      <c r="X79" s="71"/>
      <c r="Y79" s="71"/>
      <c r="Z79" s="71"/>
      <c r="AA79" s="71"/>
      <c r="AB79" s="71"/>
      <c r="AC79" s="71"/>
      <c r="AD79" s="71"/>
      <c r="AE79" s="71"/>
      <c r="AF79" s="71"/>
      <c r="AG79" s="71"/>
      <c r="AH79" s="71"/>
      <c r="AI79" s="71"/>
      <c r="AJ79" s="71"/>
      <c r="AK79" s="71"/>
      <c r="AL79" s="71"/>
      <c r="AM79" s="71"/>
      <c r="AN79" s="71">
        <f>データ!DT7</f>
        <v>50</v>
      </c>
      <c r="AO79" s="71"/>
      <c r="AP79" s="71"/>
      <c r="AQ79" s="71"/>
      <c r="AR79" s="71"/>
      <c r="AS79" s="71"/>
      <c r="AT79" s="71"/>
      <c r="AU79" s="71"/>
      <c r="AV79" s="71"/>
      <c r="AW79" s="71"/>
      <c r="AX79" s="71"/>
      <c r="AY79" s="71"/>
      <c r="AZ79" s="71"/>
      <c r="BA79" s="71"/>
      <c r="BB79" s="71"/>
      <c r="BC79" s="71"/>
      <c r="BD79" s="71"/>
      <c r="BE79" s="71"/>
      <c r="BF79" s="71"/>
      <c r="BG79" s="71">
        <f>データ!DU7</f>
        <v>52.2</v>
      </c>
      <c r="BH79" s="71"/>
      <c r="BI79" s="71"/>
      <c r="BJ79" s="71"/>
      <c r="BK79" s="71"/>
      <c r="BL79" s="71"/>
      <c r="BM79" s="71"/>
      <c r="BN79" s="71"/>
      <c r="BO79" s="71"/>
      <c r="BP79" s="71"/>
      <c r="BQ79" s="71"/>
      <c r="BR79" s="71"/>
      <c r="BS79" s="71"/>
      <c r="BT79" s="71"/>
      <c r="BU79" s="71"/>
      <c r="BV79" s="71"/>
      <c r="BW79" s="71"/>
      <c r="BX79" s="71"/>
      <c r="BY79" s="71"/>
      <c r="BZ79" s="71">
        <f>データ!DV7</f>
        <v>54.5</v>
      </c>
      <c r="CA79" s="71"/>
      <c r="CB79" s="71"/>
      <c r="CC79" s="71"/>
      <c r="CD79" s="71"/>
      <c r="CE79" s="71"/>
      <c r="CF79" s="71"/>
      <c r="CG79" s="71"/>
      <c r="CH79" s="71"/>
      <c r="CI79" s="71"/>
      <c r="CJ79" s="71"/>
      <c r="CK79" s="71"/>
      <c r="CL79" s="71"/>
      <c r="CM79" s="71"/>
      <c r="CN79" s="71"/>
      <c r="CO79" s="71"/>
      <c r="CP79" s="71"/>
      <c r="CQ79" s="71"/>
      <c r="CR79" s="71"/>
      <c r="CS79" s="71">
        <f>データ!DW7</f>
        <v>57.3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74.8</v>
      </c>
      <c r="EP79" s="71"/>
      <c r="EQ79" s="71"/>
      <c r="ER79" s="71"/>
      <c r="ES79" s="71"/>
      <c r="ET79" s="71"/>
      <c r="EU79" s="71"/>
      <c r="EV79" s="71"/>
      <c r="EW79" s="71"/>
      <c r="EX79" s="71"/>
      <c r="EY79" s="71"/>
      <c r="EZ79" s="71"/>
      <c r="FA79" s="71"/>
      <c r="FB79" s="71"/>
      <c r="FC79" s="71"/>
      <c r="FD79" s="71"/>
      <c r="FE79" s="71"/>
      <c r="FF79" s="71"/>
      <c r="FG79" s="71"/>
      <c r="FH79" s="71">
        <f>データ!EE7</f>
        <v>73.8</v>
      </c>
      <c r="FI79" s="71"/>
      <c r="FJ79" s="71"/>
      <c r="FK79" s="71"/>
      <c r="FL79" s="71"/>
      <c r="FM79" s="71"/>
      <c r="FN79" s="71"/>
      <c r="FO79" s="71"/>
      <c r="FP79" s="71"/>
      <c r="FQ79" s="71"/>
      <c r="FR79" s="71"/>
      <c r="FS79" s="71"/>
      <c r="FT79" s="71"/>
      <c r="FU79" s="71"/>
      <c r="FV79" s="71"/>
      <c r="FW79" s="71"/>
      <c r="FX79" s="71"/>
      <c r="FY79" s="71"/>
      <c r="FZ79" s="71"/>
      <c r="GA79" s="71">
        <f>データ!EF7</f>
        <v>75.5</v>
      </c>
      <c r="GB79" s="71"/>
      <c r="GC79" s="71"/>
      <c r="GD79" s="71"/>
      <c r="GE79" s="71"/>
      <c r="GF79" s="71"/>
      <c r="GG79" s="71"/>
      <c r="GH79" s="71"/>
      <c r="GI79" s="71"/>
      <c r="GJ79" s="71"/>
      <c r="GK79" s="71"/>
      <c r="GL79" s="71"/>
      <c r="GM79" s="71"/>
      <c r="GN79" s="71"/>
      <c r="GO79" s="71"/>
      <c r="GP79" s="71"/>
      <c r="GQ79" s="71"/>
      <c r="GR79" s="71"/>
      <c r="GS79" s="71"/>
      <c r="GT79" s="71">
        <f>データ!EG7</f>
        <v>76.8</v>
      </c>
      <c r="GU79" s="71"/>
      <c r="GV79" s="71"/>
      <c r="GW79" s="71"/>
      <c r="GX79" s="71"/>
      <c r="GY79" s="71"/>
      <c r="GZ79" s="71"/>
      <c r="HA79" s="71"/>
      <c r="HB79" s="71"/>
      <c r="HC79" s="71"/>
      <c r="HD79" s="71"/>
      <c r="HE79" s="71"/>
      <c r="HF79" s="71"/>
      <c r="HG79" s="71"/>
      <c r="HH79" s="71"/>
      <c r="HI79" s="71"/>
      <c r="HJ79" s="71"/>
      <c r="HK79" s="71"/>
      <c r="HL79" s="71"/>
      <c r="HM79" s="71">
        <f>データ!EH7</f>
        <v>80.599999999999994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32524020</v>
      </c>
      <c r="JK79" s="69"/>
      <c r="JL79" s="69"/>
      <c r="JM79" s="69"/>
      <c r="JN79" s="69"/>
      <c r="JO79" s="69"/>
      <c r="JP79" s="69"/>
      <c r="JQ79" s="69"/>
      <c r="JR79" s="69"/>
      <c r="JS79" s="69"/>
      <c r="JT79" s="69"/>
      <c r="JU79" s="69"/>
      <c r="JV79" s="69"/>
      <c r="JW79" s="69"/>
      <c r="JX79" s="69"/>
      <c r="JY79" s="69"/>
      <c r="JZ79" s="69"/>
      <c r="KA79" s="69"/>
      <c r="KB79" s="69"/>
      <c r="KC79" s="69">
        <f>データ!EP7</f>
        <v>32798540</v>
      </c>
      <c r="KD79" s="69"/>
      <c r="KE79" s="69"/>
      <c r="KF79" s="69"/>
      <c r="KG79" s="69"/>
      <c r="KH79" s="69"/>
      <c r="KI79" s="69"/>
      <c r="KJ79" s="69"/>
      <c r="KK79" s="69"/>
      <c r="KL79" s="69"/>
      <c r="KM79" s="69"/>
      <c r="KN79" s="69"/>
      <c r="KO79" s="69"/>
      <c r="KP79" s="69"/>
      <c r="KQ79" s="69"/>
      <c r="KR79" s="69"/>
      <c r="KS79" s="69"/>
      <c r="KT79" s="69"/>
      <c r="KU79" s="69"/>
      <c r="KV79" s="69">
        <f>データ!EQ7</f>
        <v>32550080</v>
      </c>
      <c r="KW79" s="69"/>
      <c r="KX79" s="69"/>
      <c r="KY79" s="69"/>
      <c r="KZ79" s="69"/>
      <c r="LA79" s="69"/>
      <c r="LB79" s="69"/>
      <c r="LC79" s="69"/>
      <c r="LD79" s="69"/>
      <c r="LE79" s="69"/>
      <c r="LF79" s="69"/>
      <c r="LG79" s="69"/>
      <c r="LH79" s="69"/>
      <c r="LI79" s="69"/>
      <c r="LJ79" s="69"/>
      <c r="LK79" s="69"/>
      <c r="LL79" s="69"/>
      <c r="LM79" s="69"/>
      <c r="LN79" s="69"/>
      <c r="LO79" s="69">
        <f>データ!ER7</f>
        <v>32868640</v>
      </c>
      <c r="LP79" s="69"/>
      <c r="LQ79" s="69"/>
      <c r="LR79" s="69"/>
      <c r="LS79" s="69"/>
      <c r="LT79" s="69"/>
      <c r="LU79" s="69"/>
      <c r="LV79" s="69"/>
      <c r="LW79" s="69"/>
      <c r="LX79" s="69"/>
      <c r="LY79" s="69"/>
      <c r="LZ79" s="69"/>
      <c r="MA79" s="69"/>
      <c r="MB79" s="69"/>
      <c r="MC79" s="69"/>
      <c r="MD79" s="69"/>
      <c r="ME79" s="69"/>
      <c r="MF79" s="69"/>
      <c r="MG79" s="69"/>
      <c r="MH79" s="69">
        <f>データ!ES7</f>
        <v>32821020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nvkwgQ1lfNZiEKWcaU8XujbqOb7XYvywQDVGEeD0cP9gU9sGxNocOzjEb+LgqZa25zPK1oWQLp4P/IRDfJruQ==" saltValue="A/OYTtKxYxMo3jk7BLm43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157</v>
      </c>
      <c r="AW5" s="52" t="s">
        <v>149</v>
      </c>
      <c r="AX5" s="52" t="s">
        <v>150</v>
      </c>
      <c r="AY5" s="52" t="s">
        <v>151</v>
      </c>
      <c r="AZ5" s="52" t="s">
        <v>152</v>
      </c>
      <c r="BA5" s="52" t="s">
        <v>153</v>
      </c>
      <c r="BB5" s="52" t="s">
        <v>154</v>
      </c>
      <c r="BC5" s="52" t="s">
        <v>155</v>
      </c>
      <c r="BD5" s="52" t="s">
        <v>156</v>
      </c>
      <c r="BE5" s="52" t="s">
        <v>146</v>
      </c>
      <c r="BF5" s="52" t="s">
        <v>147</v>
      </c>
      <c r="BG5" s="52" t="s">
        <v>157</v>
      </c>
      <c r="BH5" s="52" t="s">
        <v>158</v>
      </c>
      <c r="BI5" s="52" t="s">
        <v>159</v>
      </c>
      <c r="BJ5" s="52" t="s">
        <v>151</v>
      </c>
      <c r="BK5" s="52" t="s">
        <v>152</v>
      </c>
      <c r="BL5" s="52" t="s">
        <v>153</v>
      </c>
      <c r="BM5" s="52" t="s">
        <v>154</v>
      </c>
      <c r="BN5" s="52" t="s">
        <v>155</v>
      </c>
      <c r="BO5" s="52" t="s">
        <v>156</v>
      </c>
      <c r="BP5" s="52" t="s">
        <v>160</v>
      </c>
      <c r="BQ5" s="52" t="s">
        <v>147</v>
      </c>
      <c r="BR5" s="52" t="s">
        <v>157</v>
      </c>
      <c r="BS5" s="52" t="s">
        <v>149</v>
      </c>
      <c r="BT5" s="52" t="s">
        <v>150</v>
      </c>
      <c r="BU5" s="52" t="s">
        <v>151</v>
      </c>
      <c r="BV5" s="52" t="s">
        <v>152</v>
      </c>
      <c r="BW5" s="52" t="s">
        <v>153</v>
      </c>
      <c r="BX5" s="52" t="s">
        <v>154</v>
      </c>
      <c r="BY5" s="52" t="s">
        <v>155</v>
      </c>
      <c r="BZ5" s="52" t="s">
        <v>156</v>
      </c>
      <c r="CA5" s="52" t="s">
        <v>160</v>
      </c>
      <c r="CB5" s="52" t="s">
        <v>147</v>
      </c>
      <c r="CC5" s="52" t="s">
        <v>148</v>
      </c>
      <c r="CD5" s="52" t="s">
        <v>149</v>
      </c>
      <c r="CE5" s="52" t="s">
        <v>161</v>
      </c>
      <c r="CF5" s="52" t="s">
        <v>151</v>
      </c>
      <c r="CG5" s="52" t="s">
        <v>152</v>
      </c>
      <c r="CH5" s="52" t="s">
        <v>153</v>
      </c>
      <c r="CI5" s="52" t="s">
        <v>154</v>
      </c>
      <c r="CJ5" s="52" t="s">
        <v>155</v>
      </c>
      <c r="CK5" s="52" t="s">
        <v>156</v>
      </c>
      <c r="CL5" s="52" t="s">
        <v>146</v>
      </c>
      <c r="CM5" s="52" t="s">
        <v>162</v>
      </c>
      <c r="CN5" s="52" t="s">
        <v>148</v>
      </c>
      <c r="CO5" s="52" t="s">
        <v>149</v>
      </c>
      <c r="CP5" s="52" t="s">
        <v>161</v>
      </c>
      <c r="CQ5" s="52" t="s">
        <v>151</v>
      </c>
      <c r="CR5" s="52" t="s">
        <v>152</v>
      </c>
      <c r="CS5" s="52" t="s">
        <v>153</v>
      </c>
      <c r="CT5" s="52" t="s">
        <v>154</v>
      </c>
      <c r="CU5" s="52" t="s">
        <v>155</v>
      </c>
      <c r="CV5" s="52" t="s">
        <v>156</v>
      </c>
      <c r="CW5" s="52" t="s">
        <v>146</v>
      </c>
      <c r="CX5" s="52" t="s">
        <v>147</v>
      </c>
      <c r="CY5" s="52" t="s">
        <v>157</v>
      </c>
      <c r="CZ5" s="52" t="s">
        <v>149</v>
      </c>
      <c r="DA5" s="52" t="s">
        <v>150</v>
      </c>
      <c r="DB5" s="52" t="s">
        <v>151</v>
      </c>
      <c r="DC5" s="52" t="s">
        <v>152</v>
      </c>
      <c r="DD5" s="52" t="s">
        <v>153</v>
      </c>
      <c r="DE5" s="52" t="s">
        <v>154</v>
      </c>
      <c r="DF5" s="52" t="s">
        <v>155</v>
      </c>
      <c r="DG5" s="52" t="s">
        <v>156</v>
      </c>
      <c r="DH5" s="52" t="s">
        <v>160</v>
      </c>
      <c r="DI5" s="52" t="s">
        <v>147</v>
      </c>
      <c r="DJ5" s="52" t="s">
        <v>157</v>
      </c>
      <c r="DK5" s="52" t="s">
        <v>149</v>
      </c>
      <c r="DL5" s="52" t="s">
        <v>161</v>
      </c>
      <c r="DM5" s="52" t="s">
        <v>151</v>
      </c>
      <c r="DN5" s="52" t="s">
        <v>152</v>
      </c>
      <c r="DO5" s="52" t="s">
        <v>153</v>
      </c>
      <c r="DP5" s="52" t="s">
        <v>154</v>
      </c>
      <c r="DQ5" s="52" t="s">
        <v>155</v>
      </c>
      <c r="DR5" s="52" t="s">
        <v>156</v>
      </c>
      <c r="DS5" s="52" t="s">
        <v>146</v>
      </c>
      <c r="DT5" s="52" t="s">
        <v>162</v>
      </c>
      <c r="DU5" s="52" t="s">
        <v>157</v>
      </c>
      <c r="DV5" s="52" t="s">
        <v>149</v>
      </c>
      <c r="DW5" s="52" t="s">
        <v>150</v>
      </c>
      <c r="DX5" s="52" t="s">
        <v>151</v>
      </c>
      <c r="DY5" s="52" t="s">
        <v>152</v>
      </c>
      <c r="DZ5" s="52" t="s">
        <v>153</v>
      </c>
      <c r="EA5" s="52" t="s">
        <v>154</v>
      </c>
      <c r="EB5" s="52" t="s">
        <v>155</v>
      </c>
      <c r="EC5" s="52" t="s">
        <v>156</v>
      </c>
      <c r="ED5" s="52" t="s">
        <v>160</v>
      </c>
      <c r="EE5" s="52" t="s">
        <v>147</v>
      </c>
      <c r="EF5" s="52" t="s">
        <v>157</v>
      </c>
      <c r="EG5" s="52" t="s">
        <v>149</v>
      </c>
      <c r="EH5" s="52" t="s">
        <v>150</v>
      </c>
      <c r="EI5" s="52" t="s">
        <v>151</v>
      </c>
      <c r="EJ5" s="52" t="s">
        <v>152</v>
      </c>
      <c r="EK5" s="52" t="s">
        <v>153</v>
      </c>
      <c r="EL5" s="52" t="s">
        <v>154</v>
      </c>
      <c r="EM5" s="52" t="s">
        <v>155</v>
      </c>
      <c r="EN5" s="52" t="s">
        <v>163</v>
      </c>
      <c r="EO5" s="52" t="s">
        <v>146</v>
      </c>
      <c r="EP5" s="52" t="s">
        <v>147</v>
      </c>
      <c r="EQ5" s="52" t="s">
        <v>157</v>
      </c>
      <c r="ER5" s="52" t="s">
        <v>164</v>
      </c>
      <c r="ES5" s="52" t="s">
        <v>165</v>
      </c>
      <c r="ET5" s="52" t="s">
        <v>151</v>
      </c>
      <c r="EU5" s="52" t="s">
        <v>152</v>
      </c>
      <c r="EV5" s="52" t="s">
        <v>153</v>
      </c>
      <c r="EW5" s="52" t="s">
        <v>154</v>
      </c>
      <c r="EX5" s="52" t="s">
        <v>155</v>
      </c>
      <c r="EY5" s="52" t="s">
        <v>156</v>
      </c>
    </row>
    <row r="6" spans="1:155" s="57" customFormat="1" x14ac:dyDescent="0.15">
      <c r="A6" s="38" t="s">
        <v>166</v>
      </c>
      <c r="B6" s="53">
        <f>B8</f>
        <v>2021</v>
      </c>
      <c r="C6" s="53">
        <f t="shared" ref="C6:M6" si="2">C8</f>
        <v>45055</v>
      </c>
      <c r="D6" s="53">
        <f t="shared" si="2"/>
        <v>46</v>
      </c>
      <c r="E6" s="53">
        <f t="shared" si="2"/>
        <v>6</v>
      </c>
      <c r="F6" s="53">
        <f t="shared" si="2"/>
        <v>0</v>
      </c>
      <c r="G6" s="53">
        <f t="shared" si="2"/>
        <v>1</v>
      </c>
      <c r="H6" s="164" t="str">
        <f>IF(H8&lt;&gt;I8,H8,"")&amp;IF(I8&lt;&gt;J8,I8,"")&amp;"　"&amp;J8</f>
        <v>宮城県美里町　美里町立南郷病院</v>
      </c>
      <c r="I6" s="165"/>
      <c r="J6" s="166"/>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5</v>
      </c>
      <c r="R6" s="53" t="str">
        <f t="shared" si="3"/>
        <v>-</v>
      </c>
      <c r="S6" s="53" t="str">
        <f t="shared" si="3"/>
        <v>ド</v>
      </c>
      <c r="T6" s="53" t="str">
        <f t="shared" si="3"/>
        <v>救 輪</v>
      </c>
      <c r="U6" s="54">
        <f>U8</f>
        <v>23845</v>
      </c>
      <c r="V6" s="54">
        <f>V8</f>
        <v>2899</v>
      </c>
      <c r="W6" s="53" t="str">
        <f>W8</f>
        <v>第２種該当</v>
      </c>
      <c r="X6" s="53" t="str">
        <f t="shared" ref="X6" si="4">X8</f>
        <v>-</v>
      </c>
      <c r="Y6" s="53" t="str">
        <f t="shared" si="3"/>
        <v>１５：１</v>
      </c>
      <c r="Z6" s="54">
        <f t="shared" si="3"/>
        <v>50</v>
      </c>
      <c r="AA6" s="54" t="str">
        <f t="shared" si="3"/>
        <v>-</v>
      </c>
      <c r="AB6" s="54" t="str">
        <f t="shared" si="3"/>
        <v>-</v>
      </c>
      <c r="AC6" s="54" t="str">
        <f t="shared" si="3"/>
        <v>-</v>
      </c>
      <c r="AD6" s="54" t="str">
        <f t="shared" si="3"/>
        <v>-</v>
      </c>
      <c r="AE6" s="54">
        <f t="shared" si="3"/>
        <v>50</v>
      </c>
      <c r="AF6" s="54">
        <f t="shared" si="3"/>
        <v>43</v>
      </c>
      <c r="AG6" s="54" t="str">
        <f t="shared" si="3"/>
        <v>-</v>
      </c>
      <c r="AH6" s="54">
        <f t="shared" si="3"/>
        <v>43</v>
      </c>
      <c r="AI6" s="55">
        <f>IF(AI8="-",NA(),AI8)</f>
        <v>98.6</v>
      </c>
      <c r="AJ6" s="55">
        <f t="shared" ref="AJ6:AR6" si="5">IF(AJ8="-",NA(),AJ8)</f>
        <v>100.7</v>
      </c>
      <c r="AK6" s="55">
        <f t="shared" si="5"/>
        <v>99.6</v>
      </c>
      <c r="AL6" s="55">
        <f t="shared" si="5"/>
        <v>91.4</v>
      </c>
      <c r="AM6" s="55">
        <f t="shared" si="5"/>
        <v>107.3</v>
      </c>
      <c r="AN6" s="55">
        <f t="shared" si="5"/>
        <v>98.2</v>
      </c>
      <c r="AO6" s="55">
        <f t="shared" si="5"/>
        <v>97.5</v>
      </c>
      <c r="AP6" s="55">
        <f t="shared" si="5"/>
        <v>97.7</v>
      </c>
      <c r="AQ6" s="55">
        <f t="shared" si="5"/>
        <v>100.7</v>
      </c>
      <c r="AR6" s="55">
        <f t="shared" si="5"/>
        <v>103.6</v>
      </c>
      <c r="AS6" s="55" t="str">
        <f>IF(AS8="-","【-】","【"&amp;SUBSTITUTE(TEXT(AS8,"#,##0.0"),"-","△")&amp;"】")</f>
        <v>【106.2】</v>
      </c>
      <c r="AT6" s="55">
        <f>IF(AT8="-",NA(),AT8)</f>
        <v>75.599999999999994</v>
      </c>
      <c r="AU6" s="55">
        <f t="shared" ref="AU6:BC6" si="6">IF(AU8="-",NA(),AU8)</f>
        <v>76</v>
      </c>
      <c r="AV6" s="55">
        <f t="shared" si="6"/>
        <v>73.599999999999994</v>
      </c>
      <c r="AW6" s="55">
        <f t="shared" si="6"/>
        <v>64.400000000000006</v>
      </c>
      <c r="AX6" s="55">
        <f t="shared" si="6"/>
        <v>74.900000000000006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103</v>
      </c>
      <c r="BF6" s="55">
        <f t="shared" ref="BF6:BN6" si="7">IF(BF8="-",NA(),BF8)</f>
        <v>101.2</v>
      </c>
      <c r="BG6" s="55">
        <f t="shared" si="7"/>
        <v>109.1</v>
      </c>
      <c r="BH6" s="55">
        <f t="shared" si="7"/>
        <v>132.80000000000001</v>
      </c>
      <c r="BI6" s="55">
        <f t="shared" si="7"/>
        <v>99.5</v>
      </c>
      <c r="BJ6" s="55">
        <f t="shared" si="7"/>
        <v>114.4</v>
      </c>
      <c r="BK6" s="55">
        <f t="shared" si="7"/>
        <v>117</v>
      </c>
      <c r="BL6" s="55">
        <f t="shared" si="7"/>
        <v>118.8</v>
      </c>
      <c r="BM6" s="55">
        <f t="shared" si="7"/>
        <v>136</v>
      </c>
      <c r="BN6" s="55">
        <f t="shared" si="7"/>
        <v>131.30000000000001</v>
      </c>
      <c r="BO6" s="55" t="str">
        <f>IF(BO8="-","【-】","【"&amp;SUBSTITUTE(TEXT(BO8,"#,##0.0"),"-","△")&amp;"】")</f>
        <v>【70.7】</v>
      </c>
      <c r="BP6" s="55">
        <f>IF(BP8="-",NA(),BP8)</f>
        <v>74.400000000000006</v>
      </c>
      <c r="BQ6" s="55">
        <f t="shared" ref="BQ6:BY6" si="8">IF(BQ8="-",NA(),BQ8)</f>
        <v>82.5</v>
      </c>
      <c r="BR6" s="55">
        <f t="shared" si="8"/>
        <v>74.599999999999994</v>
      </c>
      <c r="BS6" s="55">
        <f t="shared" si="8"/>
        <v>63.4</v>
      </c>
      <c r="BT6" s="55">
        <f t="shared" si="8"/>
        <v>70.7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18146</v>
      </c>
      <c r="CB6" s="56">
        <f t="shared" ref="CB6:CJ6" si="9">IF(CB8="-",NA(),CB8)</f>
        <v>16949</v>
      </c>
      <c r="CC6" s="56">
        <f t="shared" si="9"/>
        <v>17003</v>
      </c>
      <c r="CD6" s="56">
        <f t="shared" si="9"/>
        <v>17989</v>
      </c>
      <c r="CE6" s="56">
        <f t="shared" si="9"/>
        <v>17965</v>
      </c>
      <c r="CF6" s="56">
        <f t="shared" si="9"/>
        <v>25249</v>
      </c>
      <c r="CG6" s="56">
        <f t="shared" si="9"/>
        <v>25711</v>
      </c>
      <c r="CH6" s="56">
        <f t="shared" si="9"/>
        <v>26415</v>
      </c>
      <c r="CI6" s="56">
        <f t="shared" si="9"/>
        <v>27227</v>
      </c>
      <c r="CJ6" s="56">
        <f t="shared" si="9"/>
        <v>28176</v>
      </c>
      <c r="CK6" s="55" t="str">
        <f>IF(CK8="-","【-】","【"&amp;SUBSTITUTE(TEXT(CK8,"#,##0"),"-","△")&amp;"】")</f>
        <v>【59,287】</v>
      </c>
      <c r="CL6" s="56">
        <f>IF(CL8="-",NA(),CL8)</f>
        <v>7159</v>
      </c>
      <c r="CM6" s="56">
        <f t="shared" ref="CM6:CU6" si="10">IF(CM8="-",NA(),CM8)</f>
        <v>7634</v>
      </c>
      <c r="CN6" s="56">
        <f t="shared" si="10"/>
        <v>7439</v>
      </c>
      <c r="CO6" s="56">
        <f t="shared" si="10"/>
        <v>6919</v>
      </c>
      <c r="CP6" s="56">
        <f t="shared" si="10"/>
        <v>7357</v>
      </c>
      <c r="CQ6" s="56">
        <f t="shared" si="10"/>
        <v>8852</v>
      </c>
      <c r="CR6" s="56">
        <f t="shared" si="10"/>
        <v>9060</v>
      </c>
      <c r="CS6" s="56">
        <f t="shared" si="10"/>
        <v>9135</v>
      </c>
      <c r="CT6" s="56">
        <f t="shared" si="10"/>
        <v>9509</v>
      </c>
      <c r="CU6" s="56">
        <f t="shared" si="10"/>
        <v>9548</v>
      </c>
      <c r="CV6" s="55" t="str">
        <f>IF(CV8="-","【-】","【"&amp;SUBSTITUTE(TEXT(CV8,"#,##0"),"-","△")&amp;"】")</f>
        <v>【17,202】</v>
      </c>
      <c r="CW6" s="55">
        <f>IF(CW8="-",NA(),CW8)</f>
        <v>60</v>
      </c>
      <c r="CX6" s="55">
        <f t="shared" ref="CX6:DF6" si="11">IF(CX8="-",NA(),CX8)</f>
        <v>59.3</v>
      </c>
      <c r="CY6" s="55">
        <f t="shared" si="11"/>
        <v>59.8</v>
      </c>
      <c r="CZ6" s="55">
        <f t="shared" si="11"/>
        <v>91.3</v>
      </c>
      <c r="DA6" s="55">
        <f t="shared" si="11"/>
        <v>79.099999999999994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15.2</v>
      </c>
      <c r="DI6" s="55">
        <f t="shared" ref="DI6:DQ6" si="12">IF(DI8="-",NA(),DI8)</f>
        <v>15</v>
      </c>
      <c r="DJ6" s="55">
        <f t="shared" si="12"/>
        <v>14.3</v>
      </c>
      <c r="DK6" s="55">
        <f t="shared" si="12"/>
        <v>15</v>
      </c>
      <c r="DL6" s="55">
        <f t="shared" si="12"/>
        <v>11.7</v>
      </c>
      <c r="DM6" s="55">
        <f t="shared" si="12"/>
        <v>17</v>
      </c>
      <c r="DN6" s="55">
        <f t="shared" si="12"/>
        <v>16.5</v>
      </c>
      <c r="DO6" s="55">
        <f t="shared" si="12"/>
        <v>16</v>
      </c>
      <c r="DP6" s="55">
        <f t="shared" si="12"/>
        <v>15.7</v>
      </c>
      <c r="DQ6" s="55">
        <f t="shared" si="12"/>
        <v>14.6</v>
      </c>
      <c r="DR6" s="55" t="str">
        <f>IF(DR8="-","【-】","【"&amp;SUBSTITUTE(TEXT(DR8,"#,##0.0"),"-","△")&amp;"】")</f>
        <v>【24.8】</v>
      </c>
      <c r="DS6" s="55">
        <f>IF(DS8="-",NA(),DS8)</f>
        <v>48.5</v>
      </c>
      <c r="DT6" s="55">
        <f t="shared" ref="DT6:EB6" si="13">IF(DT8="-",NA(),DT8)</f>
        <v>50</v>
      </c>
      <c r="DU6" s="55">
        <f t="shared" si="13"/>
        <v>52.2</v>
      </c>
      <c r="DV6" s="55">
        <f t="shared" si="13"/>
        <v>54.5</v>
      </c>
      <c r="DW6" s="55">
        <f t="shared" si="13"/>
        <v>57.3</v>
      </c>
      <c r="DX6" s="55">
        <f t="shared" si="13"/>
        <v>53.8</v>
      </c>
      <c r="DY6" s="55">
        <f t="shared" si="13"/>
        <v>56.1</v>
      </c>
      <c r="DZ6" s="55">
        <f t="shared" si="13"/>
        <v>56.4</v>
      </c>
      <c r="EA6" s="55">
        <f t="shared" si="13"/>
        <v>56.9</v>
      </c>
      <c r="EB6" s="55">
        <f t="shared" si="13"/>
        <v>58.3</v>
      </c>
      <c r="EC6" s="55" t="str">
        <f>IF(EC8="-","【-】","【"&amp;SUBSTITUTE(TEXT(EC8,"#,##0.0"),"-","△")&amp;"】")</f>
        <v>【56.0】</v>
      </c>
      <c r="ED6" s="55">
        <f>IF(ED8="-",NA(),ED8)</f>
        <v>74.8</v>
      </c>
      <c r="EE6" s="55">
        <f t="shared" ref="EE6:EM6" si="14">IF(EE8="-",NA(),EE8)</f>
        <v>73.8</v>
      </c>
      <c r="EF6" s="55">
        <f t="shared" si="14"/>
        <v>75.5</v>
      </c>
      <c r="EG6" s="55">
        <f t="shared" si="14"/>
        <v>76.8</v>
      </c>
      <c r="EH6" s="55">
        <f t="shared" si="14"/>
        <v>80.599999999999994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32524020</v>
      </c>
      <c r="EP6" s="56">
        <f t="shared" ref="EP6:EX6" si="15">IF(EP8="-",NA(),EP8)</f>
        <v>32798540</v>
      </c>
      <c r="EQ6" s="56">
        <f t="shared" si="15"/>
        <v>32550080</v>
      </c>
      <c r="ER6" s="56">
        <f t="shared" si="15"/>
        <v>32868640</v>
      </c>
      <c r="ES6" s="56">
        <f t="shared" si="15"/>
        <v>32821020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167</v>
      </c>
      <c r="B7" s="53">
        <f t="shared" ref="B7:AH7" si="16">B8</f>
        <v>2021</v>
      </c>
      <c r="C7" s="53">
        <f t="shared" si="16"/>
        <v>45055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5</v>
      </c>
      <c r="R7" s="53" t="str">
        <f t="shared" si="16"/>
        <v>-</v>
      </c>
      <c r="S7" s="53" t="str">
        <f t="shared" si="16"/>
        <v>ド</v>
      </c>
      <c r="T7" s="53" t="str">
        <f t="shared" si="16"/>
        <v>救 輪</v>
      </c>
      <c r="U7" s="54">
        <f>U8</f>
        <v>23845</v>
      </c>
      <c r="V7" s="54">
        <f>V8</f>
        <v>2899</v>
      </c>
      <c r="W7" s="53" t="str">
        <f>W8</f>
        <v>第２種該当</v>
      </c>
      <c r="X7" s="53" t="str">
        <f t="shared" si="16"/>
        <v>-</v>
      </c>
      <c r="Y7" s="53" t="str">
        <f t="shared" si="16"/>
        <v>１５：１</v>
      </c>
      <c r="Z7" s="54">
        <f t="shared" si="16"/>
        <v>50</v>
      </c>
      <c r="AA7" s="54" t="str">
        <f t="shared" si="16"/>
        <v>-</v>
      </c>
      <c r="AB7" s="54" t="str">
        <f t="shared" si="16"/>
        <v>-</v>
      </c>
      <c r="AC7" s="54" t="str">
        <f t="shared" si="16"/>
        <v>-</v>
      </c>
      <c r="AD7" s="54" t="str">
        <f t="shared" si="16"/>
        <v>-</v>
      </c>
      <c r="AE7" s="54">
        <f t="shared" si="16"/>
        <v>50</v>
      </c>
      <c r="AF7" s="54">
        <f t="shared" si="16"/>
        <v>43</v>
      </c>
      <c r="AG7" s="54" t="str">
        <f t="shared" si="16"/>
        <v>-</v>
      </c>
      <c r="AH7" s="54">
        <f t="shared" si="16"/>
        <v>43</v>
      </c>
      <c r="AI7" s="55">
        <f>AI8</f>
        <v>98.6</v>
      </c>
      <c r="AJ7" s="55">
        <f t="shared" ref="AJ7:AR7" si="17">AJ8</f>
        <v>100.7</v>
      </c>
      <c r="AK7" s="55">
        <f t="shared" si="17"/>
        <v>99.6</v>
      </c>
      <c r="AL7" s="55">
        <f t="shared" si="17"/>
        <v>91.4</v>
      </c>
      <c r="AM7" s="55">
        <f t="shared" si="17"/>
        <v>107.3</v>
      </c>
      <c r="AN7" s="55">
        <f t="shared" si="17"/>
        <v>98.2</v>
      </c>
      <c r="AO7" s="55">
        <f t="shared" si="17"/>
        <v>97.5</v>
      </c>
      <c r="AP7" s="55">
        <f t="shared" si="17"/>
        <v>97.7</v>
      </c>
      <c r="AQ7" s="55">
        <f t="shared" si="17"/>
        <v>100.7</v>
      </c>
      <c r="AR7" s="55">
        <f t="shared" si="17"/>
        <v>103.6</v>
      </c>
      <c r="AS7" s="55"/>
      <c r="AT7" s="55">
        <f>AT8</f>
        <v>75.599999999999994</v>
      </c>
      <c r="AU7" s="55">
        <f t="shared" ref="AU7:BC7" si="18">AU8</f>
        <v>76</v>
      </c>
      <c r="AV7" s="55">
        <f t="shared" si="18"/>
        <v>73.599999999999994</v>
      </c>
      <c r="AW7" s="55">
        <f t="shared" si="18"/>
        <v>64.400000000000006</v>
      </c>
      <c r="AX7" s="55">
        <f t="shared" si="18"/>
        <v>74.900000000000006</v>
      </c>
      <c r="AY7" s="55">
        <f t="shared" si="18"/>
        <v>78.099999999999994</v>
      </c>
      <c r="AZ7" s="55">
        <f t="shared" si="18"/>
        <v>77</v>
      </c>
      <c r="BA7" s="55">
        <f t="shared" si="18"/>
        <v>77.099999999999994</v>
      </c>
      <c r="BB7" s="55">
        <f t="shared" si="18"/>
        <v>73.8</v>
      </c>
      <c r="BC7" s="55">
        <f t="shared" si="18"/>
        <v>75.5</v>
      </c>
      <c r="BD7" s="55"/>
      <c r="BE7" s="55">
        <f>BE8</f>
        <v>103</v>
      </c>
      <c r="BF7" s="55">
        <f t="shared" ref="BF7:BN7" si="19">BF8</f>
        <v>101.2</v>
      </c>
      <c r="BG7" s="55">
        <f t="shared" si="19"/>
        <v>109.1</v>
      </c>
      <c r="BH7" s="55">
        <f t="shared" si="19"/>
        <v>132.80000000000001</v>
      </c>
      <c r="BI7" s="55">
        <f t="shared" si="19"/>
        <v>99.5</v>
      </c>
      <c r="BJ7" s="55">
        <f t="shared" si="19"/>
        <v>114.4</v>
      </c>
      <c r="BK7" s="55">
        <f t="shared" si="19"/>
        <v>117</v>
      </c>
      <c r="BL7" s="55">
        <f t="shared" si="19"/>
        <v>118.8</v>
      </c>
      <c r="BM7" s="55">
        <f t="shared" si="19"/>
        <v>136</v>
      </c>
      <c r="BN7" s="55">
        <f t="shared" si="19"/>
        <v>131.30000000000001</v>
      </c>
      <c r="BO7" s="55"/>
      <c r="BP7" s="55">
        <f>BP8</f>
        <v>74.400000000000006</v>
      </c>
      <c r="BQ7" s="55">
        <f t="shared" ref="BQ7:BY7" si="20">BQ8</f>
        <v>82.5</v>
      </c>
      <c r="BR7" s="55">
        <f t="shared" si="20"/>
        <v>74.599999999999994</v>
      </c>
      <c r="BS7" s="55">
        <f t="shared" si="20"/>
        <v>63.4</v>
      </c>
      <c r="BT7" s="55">
        <f t="shared" si="20"/>
        <v>70.7</v>
      </c>
      <c r="BU7" s="55">
        <f t="shared" si="20"/>
        <v>67.900000000000006</v>
      </c>
      <c r="BV7" s="55">
        <f t="shared" si="20"/>
        <v>66.900000000000006</v>
      </c>
      <c r="BW7" s="55">
        <f t="shared" si="20"/>
        <v>66.099999999999994</v>
      </c>
      <c r="BX7" s="55">
        <f t="shared" si="20"/>
        <v>62.3</v>
      </c>
      <c r="BY7" s="55">
        <f t="shared" si="20"/>
        <v>62.1</v>
      </c>
      <c r="BZ7" s="55"/>
      <c r="CA7" s="56">
        <f>CA8</f>
        <v>18146</v>
      </c>
      <c r="CB7" s="56">
        <f t="shared" ref="CB7:CJ7" si="21">CB8</f>
        <v>16949</v>
      </c>
      <c r="CC7" s="56">
        <f t="shared" si="21"/>
        <v>17003</v>
      </c>
      <c r="CD7" s="56">
        <f t="shared" si="21"/>
        <v>17989</v>
      </c>
      <c r="CE7" s="56">
        <f t="shared" si="21"/>
        <v>17965</v>
      </c>
      <c r="CF7" s="56">
        <f t="shared" si="21"/>
        <v>25249</v>
      </c>
      <c r="CG7" s="56">
        <f t="shared" si="21"/>
        <v>25711</v>
      </c>
      <c r="CH7" s="56">
        <f t="shared" si="21"/>
        <v>26415</v>
      </c>
      <c r="CI7" s="56">
        <f t="shared" si="21"/>
        <v>27227</v>
      </c>
      <c r="CJ7" s="56">
        <f t="shared" si="21"/>
        <v>28176</v>
      </c>
      <c r="CK7" s="55"/>
      <c r="CL7" s="56">
        <f>CL8</f>
        <v>7159</v>
      </c>
      <c r="CM7" s="56">
        <f t="shared" ref="CM7:CU7" si="22">CM8</f>
        <v>7634</v>
      </c>
      <c r="CN7" s="56">
        <f t="shared" si="22"/>
        <v>7439</v>
      </c>
      <c r="CO7" s="56">
        <f t="shared" si="22"/>
        <v>6919</v>
      </c>
      <c r="CP7" s="56">
        <f t="shared" si="22"/>
        <v>7357</v>
      </c>
      <c r="CQ7" s="56">
        <f t="shared" si="22"/>
        <v>8852</v>
      </c>
      <c r="CR7" s="56">
        <f t="shared" si="22"/>
        <v>9060</v>
      </c>
      <c r="CS7" s="56">
        <f t="shared" si="22"/>
        <v>9135</v>
      </c>
      <c r="CT7" s="56">
        <f t="shared" si="22"/>
        <v>9509</v>
      </c>
      <c r="CU7" s="56">
        <f t="shared" si="22"/>
        <v>9548</v>
      </c>
      <c r="CV7" s="55"/>
      <c r="CW7" s="55">
        <f>CW8</f>
        <v>60</v>
      </c>
      <c r="CX7" s="55">
        <f t="shared" ref="CX7:DF7" si="23">CX8</f>
        <v>59.3</v>
      </c>
      <c r="CY7" s="55">
        <f t="shared" si="23"/>
        <v>59.8</v>
      </c>
      <c r="CZ7" s="55">
        <f t="shared" si="23"/>
        <v>91.3</v>
      </c>
      <c r="DA7" s="55">
        <f t="shared" si="23"/>
        <v>79.099999999999994</v>
      </c>
      <c r="DB7" s="55">
        <f t="shared" si="23"/>
        <v>70.3</v>
      </c>
      <c r="DC7" s="55">
        <f t="shared" si="23"/>
        <v>71.099999999999994</v>
      </c>
      <c r="DD7" s="55">
        <f t="shared" si="23"/>
        <v>72</v>
      </c>
      <c r="DE7" s="55">
        <f t="shared" si="23"/>
        <v>77.7</v>
      </c>
      <c r="DF7" s="55">
        <f t="shared" si="23"/>
        <v>75.7</v>
      </c>
      <c r="DG7" s="55"/>
      <c r="DH7" s="55">
        <f>DH8</f>
        <v>15.2</v>
      </c>
      <c r="DI7" s="55">
        <f t="shared" ref="DI7:DQ7" si="24">DI8</f>
        <v>15</v>
      </c>
      <c r="DJ7" s="55">
        <f t="shared" si="24"/>
        <v>14.3</v>
      </c>
      <c r="DK7" s="55">
        <f t="shared" si="24"/>
        <v>15</v>
      </c>
      <c r="DL7" s="55">
        <f t="shared" si="24"/>
        <v>11.7</v>
      </c>
      <c r="DM7" s="55">
        <f t="shared" si="24"/>
        <v>17</v>
      </c>
      <c r="DN7" s="55">
        <f t="shared" si="24"/>
        <v>16.5</v>
      </c>
      <c r="DO7" s="55">
        <f t="shared" si="24"/>
        <v>16</v>
      </c>
      <c r="DP7" s="55">
        <f t="shared" si="24"/>
        <v>15.7</v>
      </c>
      <c r="DQ7" s="55">
        <f t="shared" si="24"/>
        <v>14.6</v>
      </c>
      <c r="DR7" s="55"/>
      <c r="DS7" s="55">
        <f>DS8</f>
        <v>48.5</v>
      </c>
      <c r="DT7" s="55">
        <f t="shared" ref="DT7:EB7" si="25">DT8</f>
        <v>50</v>
      </c>
      <c r="DU7" s="55">
        <f t="shared" si="25"/>
        <v>52.2</v>
      </c>
      <c r="DV7" s="55">
        <f t="shared" si="25"/>
        <v>54.5</v>
      </c>
      <c r="DW7" s="55">
        <f t="shared" si="25"/>
        <v>57.3</v>
      </c>
      <c r="DX7" s="55">
        <f t="shared" si="25"/>
        <v>53.8</v>
      </c>
      <c r="DY7" s="55">
        <f t="shared" si="25"/>
        <v>56.1</v>
      </c>
      <c r="DZ7" s="55">
        <f t="shared" si="25"/>
        <v>56.4</v>
      </c>
      <c r="EA7" s="55">
        <f t="shared" si="25"/>
        <v>56.9</v>
      </c>
      <c r="EB7" s="55">
        <f t="shared" si="25"/>
        <v>58.3</v>
      </c>
      <c r="EC7" s="55"/>
      <c r="ED7" s="55">
        <f>ED8</f>
        <v>74.8</v>
      </c>
      <c r="EE7" s="55">
        <f t="shared" ref="EE7:EM7" si="26">EE8</f>
        <v>73.8</v>
      </c>
      <c r="EF7" s="55">
        <f t="shared" si="26"/>
        <v>75.5</v>
      </c>
      <c r="EG7" s="55">
        <f t="shared" si="26"/>
        <v>76.8</v>
      </c>
      <c r="EH7" s="55">
        <f t="shared" si="26"/>
        <v>80.599999999999994</v>
      </c>
      <c r="EI7" s="55">
        <f t="shared" si="26"/>
        <v>71</v>
      </c>
      <c r="EJ7" s="55">
        <f t="shared" si="26"/>
        <v>73.2</v>
      </c>
      <c r="EK7" s="55">
        <f t="shared" si="26"/>
        <v>73.400000000000006</v>
      </c>
      <c r="EL7" s="55">
        <f t="shared" si="26"/>
        <v>72.5</v>
      </c>
      <c r="EM7" s="55">
        <f t="shared" si="26"/>
        <v>72.3</v>
      </c>
      <c r="EN7" s="55"/>
      <c r="EO7" s="56">
        <f>EO8</f>
        <v>32524020</v>
      </c>
      <c r="EP7" s="56">
        <f t="shared" ref="EP7:EX7" si="27">EP8</f>
        <v>32798540</v>
      </c>
      <c r="EQ7" s="56">
        <f t="shared" si="27"/>
        <v>32550080</v>
      </c>
      <c r="ER7" s="56">
        <f t="shared" si="27"/>
        <v>32868640</v>
      </c>
      <c r="ES7" s="56">
        <f t="shared" si="27"/>
        <v>32821020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45055</v>
      </c>
      <c r="D8" s="58">
        <v>46</v>
      </c>
      <c r="E8" s="58">
        <v>6</v>
      </c>
      <c r="F8" s="58">
        <v>0</v>
      </c>
      <c r="G8" s="58">
        <v>1</v>
      </c>
      <c r="H8" s="58" t="s">
        <v>168</v>
      </c>
      <c r="I8" s="58" t="s">
        <v>169</v>
      </c>
      <c r="J8" s="58" t="s">
        <v>170</v>
      </c>
      <c r="K8" s="58" t="s">
        <v>171</v>
      </c>
      <c r="L8" s="58" t="s">
        <v>172</v>
      </c>
      <c r="M8" s="58" t="s">
        <v>173</v>
      </c>
      <c r="N8" s="58" t="s">
        <v>174</v>
      </c>
      <c r="O8" s="58" t="s">
        <v>175</v>
      </c>
      <c r="P8" s="58" t="s">
        <v>176</v>
      </c>
      <c r="Q8" s="59">
        <v>5</v>
      </c>
      <c r="R8" s="58" t="s">
        <v>39</v>
      </c>
      <c r="S8" s="58" t="s">
        <v>177</v>
      </c>
      <c r="T8" s="58" t="s">
        <v>178</v>
      </c>
      <c r="U8" s="59">
        <v>23845</v>
      </c>
      <c r="V8" s="59">
        <v>2899</v>
      </c>
      <c r="W8" s="58" t="s">
        <v>179</v>
      </c>
      <c r="X8" s="58" t="s">
        <v>39</v>
      </c>
      <c r="Y8" s="60" t="s">
        <v>180</v>
      </c>
      <c r="Z8" s="59">
        <v>50</v>
      </c>
      <c r="AA8" s="59" t="s">
        <v>39</v>
      </c>
      <c r="AB8" s="59" t="s">
        <v>39</v>
      </c>
      <c r="AC8" s="59" t="s">
        <v>39</v>
      </c>
      <c r="AD8" s="59" t="s">
        <v>39</v>
      </c>
      <c r="AE8" s="59">
        <v>50</v>
      </c>
      <c r="AF8" s="59">
        <v>43</v>
      </c>
      <c r="AG8" s="59" t="s">
        <v>39</v>
      </c>
      <c r="AH8" s="59">
        <v>43</v>
      </c>
      <c r="AI8" s="61">
        <v>98.6</v>
      </c>
      <c r="AJ8" s="61">
        <v>100.7</v>
      </c>
      <c r="AK8" s="61">
        <v>99.6</v>
      </c>
      <c r="AL8" s="61">
        <v>91.4</v>
      </c>
      <c r="AM8" s="61">
        <v>107.3</v>
      </c>
      <c r="AN8" s="61">
        <v>98.2</v>
      </c>
      <c r="AO8" s="61">
        <v>97.5</v>
      </c>
      <c r="AP8" s="61">
        <v>97.7</v>
      </c>
      <c r="AQ8" s="61">
        <v>100.7</v>
      </c>
      <c r="AR8" s="61">
        <v>103.6</v>
      </c>
      <c r="AS8" s="61">
        <v>106.2</v>
      </c>
      <c r="AT8" s="61">
        <v>75.599999999999994</v>
      </c>
      <c r="AU8" s="61">
        <v>76</v>
      </c>
      <c r="AV8" s="61">
        <v>73.599999999999994</v>
      </c>
      <c r="AW8" s="61">
        <v>64.400000000000006</v>
      </c>
      <c r="AX8" s="61">
        <v>74.900000000000006</v>
      </c>
      <c r="AY8" s="61">
        <v>78.099999999999994</v>
      </c>
      <c r="AZ8" s="61">
        <v>77</v>
      </c>
      <c r="BA8" s="61">
        <v>77.099999999999994</v>
      </c>
      <c r="BB8" s="61">
        <v>73.8</v>
      </c>
      <c r="BC8" s="61">
        <v>75.5</v>
      </c>
      <c r="BD8" s="61">
        <v>86.6</v>
      </c>
      <c r="BE8" s="62">
        <v>103</v>
      </c>
      <c r="BF8" s="62">
        <v>101.2</v>
      </c>
      <c r="BG8" s="62">
        <v>109.1</v>
      </c>
      <c r="BH8" s="62">
        <v>132.80000000000001</v>
      </c>
      <c r="BI8" s="62">
        <v>99.5</v>
      </c>
      <c r="BJ8" s="62">
        <v>114.4</v>
      </c>
      <c r="BK8" s="62">
        <v>117</v>
      </c>
      <c r="BL8" s="62">
        <v>118.8</v>
      </c>
      <c r="BM8" s="62">
        <v>136</v>
      </c>
      <c r="BN8" s="62">
        <v>131.30000000000001</v>
      </c>
      <c r="BO8" s="62">
        <v>70.7</v>
      </c>
      <c r="BP8" s="61">
        <v>74.400000000000006</v>
      </c>
      <c r="BQ8" s="61">
        <v>82.5</v>
      </c>
      <c r="BR8" s="61">
        <v>74.599999999999994</v>
      </c>
      <c r="BS8" s="61">
        <v>63.4</v>
      </c>
      <c r="BT8" s="61">
        <v>70.7</v>
      </c>
      <c r="BU8" s="61">
        <v>67.900000000000006</v>
      </c>
      <c r="BV8" s="61">
        <v>66.900000000000006</v>
      </c>
      <c r="BW8" s="61">
        <v>66.099999999999994</v>
      </c>
      <c r="BX8" s="61">
        <v>62.3</v>
      </c>
      <c r="BY8" s="61">
        <v>62.1</v>
      </c>
      <c r="BZ8" s="61">
        <v>67.099999999999994</v>
      </c>
      <c r="CA8" s="62">
        <v>18146</v>
      </c>
      <c r="CB8" s="62">
        <v>16949</v>
      </c>
      <c r="CC8" s="62">
        <v>17003</v>
      </c>
      <c r="CD8" s="62">
        <v>17989</v>
      </c>
      <c r="CE8" s="62">
        <v>17965</v>
      </c>
      <c r="CF8" s="62">
        <v>25249</v>
      </c>
      <c r="CG8" s="62">
        <v>25711</v>
      </c>
      <c r="CH8" s="62">
        <v>26415</v>
      </c>
      <c r="CI8" s="62">
        <v>27227</v>
      </c>
      <c r="CJ8" s="62">
        <v>28176</v>
      </c>
      <c r="CK8" s="61">
        <v>59287</v>
      </c>
      <c r="CL8" s="62">
        <v>7159</v>
      </c>
      <c r="CM8" s="62">
        <v>7634</v>
      </c>
      <c r="CN8" s="62">
        <v>7439</v>
      </c>
      <c r="CO8" s="62">
        <v>6919</v>
      </c>
      <c r="CP8" s="62">
        <v>7357</v>
      </c>
      <c r="CQ8" s="62">
        <v>8852</v>
      </c>
      <c r="CR8" s="62">
        <v>9060</v>
      </c>
      <c r="CS8" s="62">
        <v>9135</v>
      </c>
      <c r="CT8" s="62">
        <v>9509</v>
      </c>
      <c r="CU8" s="62">
        <v>9548</v>
      </c>
      <c r="CV8" s="61">
        <v>17202</v>
      </c>
      <c r="CW8" s="62">
        <v>60</v>
      </c>
      <c r="CX8" s="62">
        <v>59.3</v>
      </c>
      <c r="CY8" s="62">
        <v>59.8</v>
      </c>
      <c r="CZ8" s="62">
        <v>91.3</v>
      </c>
      <c r="DA8" s="62">
        <v>79.099999999999994</v>
      </c>
      <c r="DB8" s="62">
        <v>70.3</v>
      </c>
      <c r="DC8" s="62">
        <v>71.099999999999994</v>
      </c>
      <c r="DD8" s="62">
        <v>72</v>
      </c>
      <c r="DE8" s="62">
        <v>77.7</v>
      </c>
      <c r="DF8" s="62">
        <v>75.7</v>
      </c>
      <c r="DG8" s="62">
        <v>56.4</v>
      </c>
      <c r="DH8" s="62">
        <v>15.2</v>
      </c>
      <c r="DI8" s="62">
        <v>15</v>
      </c>
      <c r="DJ8" s="62">
        <v>14.3</v>
      </c>
      <c r="DK8" s="62">
        <v>15</v>
      </c>
      <c r="DL8" s="62">
        <v>11.7</v>
      </c>
      <c r="DM8" s="62">
        <v>17</v>
      </c>
      <c r="DN8" s="62">
        <v>16.5</v>
      </c>
      <c r="DO8" s="62">
        <v>16</v>
      </c>
      <c r="DP8" s="62">
        <v>15.7</v>
      </c>
      <c r="DQ8" s="62">
        <v>14.6</v>
      </c>
      <c r="DR8" s="62">
        <v>24.8</v>
      </c>
      <c r="DS8" s="61">
        <v>48.5</v>
      </c>
      <c r="DT8" s="61">
        <v>50</v>
      </c>
      <c r="DU8" s="61">
        <v>52.2</v>
      </c>
      <c r="DV8" s="61">
        <v>54.5</v>
      </c>
      <c r="DW8" s="61">
        <v>57.3</v>
      </c>
      <c r="DX8" s="61">
        <v>53.8</v>
      </c>
      <c r="DY8" s="61">
        <v>56.1</v>
      </c>
      <c r="DZ8" s="61">
        <v>56.4</v>
      </c>
      <c r="EA8" s="61">
        <v>56.9</v>
      </c>
      <c r="EB8" s="61">
        <v>58.3</v>
      </c>
      <c r="EC8" s="61">
        <v>56</v>
      </c>
      <c r="ED8" s="61">
        <v>74.8</v>
      </c>
      <c r="EE8" s="61">
        <v>73.8</v>
      </c>
      <c r="EF8" s="61">
        <v>75.5</v>
      </c>
      <c r="EG8" s="61">
        <v>76.8</v>
      </c>
      <c r="EH8" s="61">
        <v>80.599999999999994</v>
      </c>
      <c r="EI8" s="61">
        <v>71</v>
      </c>
      <c r="EJ8" s="61">
        <v>73.2</v>
      </c>
      <c r="EK8" s="61">
        <v>73.400000000000006</v>
      </c>
      <c r="EL8" s="61">
        <v>72.5</v>
      </c>
      <c r="EM8" s="61">
        <v>72.3</v>
      </c>
      <c r="EN8" s="61">
        <v>70.7</v>
      </c>
      <c r="EO8" s="62">
        <v>32524020</v>
      </c>
      <c r="EP8" s="62">
        <v>32798540</v>
      </c>
      <c r="EQ8" s="62">
        <v>32550080</v>
      </c>
      <c r="ER8" s="62">
        <v>32868640</v>
      </c>
      <c r="ES8" s="62">
        <v>32821020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2023-02-08T04:49:47Z</cp:lastPrinted>
  <dcterms:created xsi:type="dcterms:W3CDTF">2022-12-01T02:17:34Z</dcterms:created>
  <dcterms:modified xsi:type="dcterms:W3CDTF">2023-02-08T04:49:49Z</dcterms:modified>
  <cp:category/>
</cp:coreProperties>
</file>