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3 美里町★☆\"/>
    </mc:Choice>
  </mc:AlternateContent>
  <workbookProtection workbookAlgorithmName="SHA-512" workbookHashValue="2xgKavdl55w2QM6a5vbmwqDbfqs3XLXgdhK3dx1pITUnJjMbsG4lCDchFOug4LN0gkF182XkQU6jFpisWbSaGA==" workbookSaltValue="UKJoISkz3R+KiOL9CoR5mA==" workbookSpinCount="100000" lockStructure="1"/>
  <bookViews>
    <workbookView xWindow="0" yWindow="0" windowWidth="27870" windowHeight="1279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<sst xmlns="http://schemas.openxmlformats.org/spreadsheetml/2006/main" count="228" uniqueCount="113">
  <si>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</si>
  <si>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</si>
  <si>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</si>
  <si>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</si>
  <si>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</si>
  <si>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</si>
  <si>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</si>
  <si>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</si>
  <si>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</si>
  <si>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</si>
  <si>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</si>
  <si>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</si>
  <si>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</si>
  <si>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</si>
  <si>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</si>
  <si>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</si>
  <si>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</si>
  <si>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</si>
  <si>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</si>
  <si>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</si>
  <si>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</si>
  <si>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</si>
  <si>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</si>
  <si>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</si>
  <si>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</si>
  <si>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</si>
  <si>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</si>
  <si>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</si>
  <si>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</si>
  <si>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</si>
  <si>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</si>
  <si>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</si>
  <si>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</si>
  <si>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</si>
  <si>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</si>
  <si>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</si>
  <si>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</si>
  <si>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</si>
  <si>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</si>
  <si>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</si>
  <si>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</si>
  <si>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</si>
  <si>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</si>
  <si>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</si>
  <si>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</si>
  <si>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</si>
  <si>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</si>
  <si>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</si>
  <si>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</si>
  <si>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</si>
  <si>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</si>
  <si>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</si>
  <si>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</si>
  <si>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</si>
  <si>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</si>
  <si>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</si>
  <si>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</si>
  <si>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</si>
  <si>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</si>
  <si>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</si>
  <si>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</si>
  <si>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</si>
  <si>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</si>
  <si>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</si>
  <si>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</si>
  <si>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</si>
  <si>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</si>
  <si>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</si>
  <si>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</si>
  <si>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</si>
  <si>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</si>
  <si>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</si>
  <si>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</si>
  <si>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</si>
  <si>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</si>
  <si>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</si>
  <si>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</si>
  <si>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</si>
  <si>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</si>
  <si>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</si>
  <si>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</si>
  <si>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</si>
  <si>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</si>
  <si>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</si>
  <si>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</si>
  <si>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</si>
  <si>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</si>
  <si>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</si>
  <si>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</si>
  <si>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</si>
  <si>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</si>
  <si>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</si>
  <si>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</si>
  <si>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</si>
  <si>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</si>
  <si>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</si>
  <si>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</si>
  <si>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</si>
  <si>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</si>
  <si>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</si>
  <si>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</si>
  <si>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</si>
  <si>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</si>
  <si>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</si>
  <si>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</si>
  <si>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</si>
  <si>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</si>
  <si>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</si>
  <si>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</si>
  <si>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</si>
  <si>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有形固定資産減価償却率は43.32％となった。資産額が大きい浄水施設などが比較的新しいため、類似団体平均及び全国平均と比較して低い水準にある。
　一方で管路経年化率は、26.72％と類似団体平均及び全国平均に比べて高い水準にある。計画していた更新延長に達していないため、投資計画の見直しを実施している。また、管路更新率は0.15％と減少したことから、見直しした投資計画の更新延長を達成し老朽化した管路更新を進めていく。</t>
    <rPh sb="74" eb="76">
      <t>イッポウ</t>
    </rPh>
    <rPh sb="77" eb="79">
      <t>カンロ</t>
    </rPh>
    <rPh sb="79" eb="83">
      <t>ケイネンカリツ</t>
    </rPh>
    <rPh sb="136" eb="140">
      <t>トウシケイカク</t>
    </rPh>
    <rPh sb="141" eb="143">
      <t>ミナオ</t>
    </rPh>
    <rPh sb="145" eb="147">
      <t>ジッシ</t>
    </rPh>
    <rPh sb="167" eb="169">
      <t>ゲンショウ</t>
    </rPh>
    <rPh sb="176" eb="178">
      <t>ミナオ</t>
    </rPh>
    <rPh sb="186" eb="190">
      <t>コウシンエンチョウ</t>
    </rPh>
    <rPh sb="191" eb="193">
      <t>タッセイ</t>
    </rPh>
    <rPh sb="194" eb="197">
      <t>ロウキュウカ</t>
    </rPh>
    <rPh sb="199" eb="201">
      <t>カンロ</t>
    </rPh>
    <rPh sb="201" eb="203">
      <t>コウシン</t>
    </rPh>
    <rPh sb="204" eb="205">
      <t>スス</t>
    </rPh>
    <phoneticPr fontId="4"/>
  </si>
  <si>
    <t>　令和3年度は、令和元年度に実施した水道料金改定の成果により収益を確保することができた。その一方で災害等により特別損失を計上したため、予定していた収益確保できていないことから投資計画への影響が懸念される。また、物価高騰の影響による費用の増加が見込まれており、新型コロナウイルス感染症の影響と同様にそれらの影響を注視していく必要がある。
　管路更新については、令和3年度に「美里町水道事業経営戦略」の見直しにより、令和13年度までの投資計画を策定したことから、計画に基づき施設及び老朽化した管路の更新を進め、有収率の向上と各指標の改善を図っていく。
　資産の更新の主たる財源である企業債は、企業債残高対給水収益比率が類似団体平均及び全国平均に比べ依然として高い状況を改善するため、収益を確保することにより、企業債の償還財源を確保し、借入額を抑制し企業債残高を減少させていく。
　今後については、持続可能な経営を行うため、適正な料金水準の検証、各業務の費用対効果の検証を実施することによる経営の健全化に努め、経営基盤の強化を図っていく。</t>
    <rPh sb="1" eb="3">
      <t>レイワ</t>
    </rPh>
    <rPh sb="4" eb="6">
      <t>ネンド</t>
    </rPh>
    <rPh sb="8" eb="10">
      <t>レイワ</t>
    </rPh>
    <rPh sb="10" eb="11">
      <t>ガン</t>
    </rPh>
    <rPh sb="11" eb="12">
      <t>ネン</t>
    </rPh>
    <rPh sb="12" eb="13">
      <t>ド</t>
    </rPh>
    <rPh sb="14" eb="16">
      <t>ジッシ</t>
    </rPh>
    <rPh sb="18" eb="20">
      <t>スイドウ</t>
    </rPh>
    <rPh sb="20" eb="22">
      <t>リョウキン</t>
    </rPh>
    <rPh sb="22" eb="24">
      <t>カイテイ</t>
    </rPh>
    <rPh sb="25" eb="27">
      <t>セイカ</t>
    </rPh>
    <rPh sb="30" eb="32">
      <t>シュウエキ</t>
    </rPh>
    <rPh sb="33" eb="35">
      <t>カクホ</t>
    </rPh>
    <rPh sb="46" eb="48">
      <t>イッポウ</t>
    </rPh>
    <rPh sb="49" eb="52">
      <t>サイガイトウ</t>
    </rPh>
    <rPh sb="55" eb="57">
      <t>トクベツ</t>
    </rPh>
    <rPh sb="57" eb="59">
      <t>ソンシツ</t>
    </rPh>
    <rPh sb="60" eb="62">
      <t>ケイジョウ</t>
    </rPh>
    <rPh sb="67" eb="69">
      <t>ヨテイ</t>
    </rPh>
    <rPh sb="73" eb="75">
      <t>シュウエキ</t>
    </rPh>
    <rPh sb="75" eb="77">
      <t>カクホ</t>
    </rPh>
    <rPh sb="87" eb="91">
      <t>トウシケイカク</t>
    </rPh>
    <rPh sb="93" eb="95">
      <t>エイキョウ</t>
    </rPh>
    <rPh sb="96" eb="98">
      <t>ケネン</t>
    </rPh>
    <rPh sb="105" eb="107">
      <t>ブッカ</t>
    </rPh>
    <rPh sb="107" eb="109">
      <t>コウトウ</t>
    </rPh>
    <rPh sb="110" eb="112">
      <t>エイキョウ</t>
    </rPh>
    <rPh sb="115" eb="117">
      <t>ヒヨウ</t>
    </rPh>
    <rPh sb="118" eb="120">
      <t>ゾウカ</t>
    </rPh>
    <rPh sb="121" eb="123">
      <t>ミコ</t>
    </rPh>
    <rPh sb="129" eb="131">
      <t>シンガタ</t>
    </rPh>
    <rPh sb="138" eb="141">
      <t>カンセンショウ</t>
    </rPh>
    <rPh sb="142" eb="144">
      <t>エイキョウ</t>
    </rPh>
    <rPh sb="145" eb="147">
      <t>ドウヨウ</t>
    </rPh>
    <rPh sb="152" eb="154">
      <t>エイキョウ</t>
    </rPh>
    <rPh sb="155" eb="157">
      <t>チュウシ</t>
    </rPh>
    <rPh sb="161" eb="163">
      <t>ヒツヨウ</t>
    </rPh>
    <rPh sb="169" eb="171">
      <t>カンロ</t>
    </rPh>
    <rPh sb="171" eb="173">
      <t>コウシン</t>
    </rPh>
    <rPh sb="179" eb="181">
      <t>レイワ</t>
    </rPh>
    <rPh sb="182" eb="184">
      <t>ネンド</t>
    </rPh>
    <rPh sb="186" eb="189">
      <t>ミサトマチ</t>
    </rPh>
    <rPh sb="189" eb="193">
      <t>スイドウジギョウ</t>
    </rPh>
    <rPh sb="193" eb="195">
      <t>ケイエイ</t>
    </rPh>
    <rPh sb="195" eb="197">
      <t>センリャク</t>
    </rPh>
    <rPh sb="199" eb="201">
      <t>ミナオ</t>
    </rPh>
    <rPh sb="206" eb="208">
      <t>レイワ</t>
    </rPh>
    <rPh sb="210" eb="212">
      <t>ネンド</t>
    </rPh>
    <rPh sb="215" eb="219">
      <t>トウシケイカク</t>
    </rPh>
    <rPh sb="220" eb="222">
      <t>サクテイ</t>
    </rPh>
    <rPh sb="229" eb="231">
      <t>ケイカク</t>
    </rPh>
    <rPh sb="232" eb="233">
      <t>モト</t>
    </rPh>
    <rPh sb="235" eb="237">
      <t>シセツ</t>
    </rPh>
    <rPh sb="237" eb="238">
      <t>オヨ</t>
    </rPh>
    <rPh sb="241" eb="242">
      <t>カ</t>
    </rPh>
    <rPh sb="244" eb="246">
      <t>カンロ</t>
    </rPh>
    <rPh sb="247" eb="249">
      <t>コウシン</t>
    </rPh>
    <rPh sb="250" eb="251">
      <t>スス</t>
    </rPh>
    <rPh sb="257" eb="259">
      <t>コウジョウ</t>
    </rPh>
    <rPh sb="260" eb="263">
      <t>カクシヒョウ</t>
    </rPh>
    <rPh sb="264" eb="266">
      <t>カイゼン</t>
    </rPh>
    <rPh sb="267" eb="268">
      <t>ハカ</t>
    </rPh>
    <rPh sb="275" eb="277">
      <t>シサン</t>
    </rPh>
    <rPh sb="278" eb="280">
      <t>コウシン</t>
    </rPh>
    <rPh sb="281" eb="282">
      <t>シュ</t>
    </rPh>
    <rPh sb="294" eb="296">
      <t>キギョウ</t>
    </rPh>
    <rPh sb="296" eb="297">
      <t>サイ</t>
    </rPh>
    <rPh sb="297" eb="299">
      <t>ザンダカ</t>
    </rPh>
    <rPh sb="299" eb="300">
      <t>タイ</t>
    </rPh>
    <rPh sb="300" eb="302">
      <t>キュウスイ</t>
    </rPh>
    <rPh sb="302" eb="304">
      <t>シュウエキ</t>
    </rPh>
    <rPh sb="304" eb="306">
      <t>ヒリツ</t>
    </rPh>
    <rPh sb="322" eb="324">
      <t>イゼン</t>
    </rPh>
    <rPh sb="327" eb="328">
      <t>タカ</t>
    </rPh>
    <rPh sb="329" eb="331">
      <t>ジョウキョウ</t>
    </rPh>
    <rPh sb="332" eb="334">
      <t>カイゼン</t>
    </rPh>
    <rPh sb="339" eb="341">
      <t>シュウエキ</t>
    </rPh>
    <rPh sb="342" eb="344">
      <t>カクホ</t>
    </rPh>
    <rPh sb="356" eb="360">
      <t>ショウカンザイゲン</t>
    </rPh>
    <rPh sb="361" eb="363">
      <t>カクホ</t>
    </rPh>
    <rPh sb="369" eb="371">
      <t>ヨクセイ</t>
    </rPh>
    <rPh sb="378" eb="380">
      <t>ゲンショウ</t>
    </rPh>
    <rPh sb="407" eb="408">
      <t>カク</t>
    </rPh>
    <rPh sb="408" eb="410">
      <t>ギョウム</t>
    </rPh>
    <rPh sb="411" eb="413">
      <t>ヒヨウ</t>
    </rPh>
    <rPh sb="413" eb="414">
      <t>タイ</t>
    </rPh>
    <rPh sb="414" eb="416">
      <t>コウカ</t>
    </rPh>
    <rPh sb="417" eb="419">
      <t>ケンショウ</t>
    </rPh>
    <rPh sb="423" eb="425">
      <t>サイガイ</t>
    </rPh>
    <rPh sb="425" eb="426">
      <t>トウ</t>
    </rPh>
    <rPh sb="427" eb="428">
      <t>タ</t>
    </rPh>
    <rPh sb="433" eb="435">
      <t>ジッシ</t>
    </rPh>
    <rPh sb="442" eb="444">
      <t>ケイエイ</t>
    </rPh>
    <rPh sb="445" eb="448">
      <t>ケンゼンカ</t>
    </rPh>
    <rPh sb="449" eb="450">
      <t>ツト</t>
    </rPh>
    <rPh sb="457" eb="459">
      <t>キョウカ</t>
    </rPh>
    <rPh sb="460" eb="461">
      <t>ハカ</t>
    </rPh>
    <phoneticPr fontId="4"/>
  </si>
  <si>
    <r>
      <t>　</t>
    </r>
    <r>
      <rPr>
        <sz val="9"/>
        <rFont val="ＭＳ ゴシック"/>
        <family val="3"/>
        <charset val="128"/>
      </rPr>
      <t>経常</t>
    </r>
    <r>
      <rPr>
        <sz val="9"/>
        <color theme="1"/>
        <rFont val="ＭＳ ゴシック"/>
        <family val="3"/>
        <charset val="128"/>
      </rPr>
      <t>収支比率は、118.05％となり、類似団体平均及び全国平均に比べて高い水準となった。これは経営の安定化のため、令和元年度に水道料金改定を実施した成果である。その一方で災害等による特別損失を計上しているため、見込んでいた収益を得られていない。
　累積欠損金比率は0％で発生していない。
　流動比率は、20ポイント減少し125.52％となった。これは、流動資産が前年度と同程度であったが、3月に発生した災害等の影響により未払金が増加し、流動負債が15％増加したことによるものである。依然として類似団体平均及び全国平均に比べて低い水準にあるものの、料金改定の成果により純利益を確保する計画であり、改善することが見込まれる。
　企業債残高対給水収益比率は、438.59％と40ポイント減少した。類似団体平均及び全国平均に比べて高い水準にある</t>
    </r>
    <r>
      <rPr>
        <sz val="9"/>
        <rFont val="ＭＳ ゴシック"/>
        <family val="3"/>
        <charset val="128"/>
      </rPr>
      <t>が、企業債借入額を抑制していることから年々減少傾向にある。</t>
    </r>
    <r>
      <rPr>
        <sz val="9"/>
        <color theme="1"/>
        <rFont val="ＭＳ ゴシック"/>
        <family val="3"/>
        <charset val="128"/>
      </rPr>
      <t xml:space="preserve">
　料金回収率は、115.95％となった。これは、企業債の償還財源及び投資財源を確保するために料金改定を実施した結果であり、これにより経営の安定化が図られるものとなっている。
　給水原価は、275.19円と減少したものの依然として類似団体平均及び全国平均に比べて高い水準にある。今後、施設の修繕費や物価高騰の影響による費用の増加が見込まれることから、施設の維持管理費用の削減等の取組が求められる。
　施設利用率は、48.30％と類似団体平均及び全国平均に比べて低い水準にある。給水人口の減少や水需要の低下により、配水量が減少していくことが見込まれることから施設規模を適正に把握する必要がある。
　有収率は、86.59％となった。管路の老朽化による漏水が多発していることから、</t>
    </r>
    <r>
      <rPr>
        <sz val="9"/>
        <rFont val="ＭＳ ゴシック"/>
        <family val="3"/>
        <charset val="128"/>
      </rPr>
      <t>引き続き、漏水の早期発見による有収率の維持・向上に取り組んでいく。
　</t>
    </r>
    <rPh sb="1" eb="3">
      <t>ケイジョウ</t>
    </rPh>
    <rPh sb="36" eb="37">
      <t>タカ</t>
    </rPh>
    <rPh sb="48" eb="50">
      <t>ケイエイ</t>
    </rPh>
    <rPh sb="51" eb="53">
      <t>アンテイ</t>
    </rPh>
    <rPh sb="53" eb="54">
      <t>カ</t>
    </rPh>
    <rPh sb="58" eb="60">
      <t>レイワ</t>
    </rPh>
    <rPh sb="60" eb="63">
      <t>ガンネンド</t>
    </rPh>
    <rPh sb="64" eb="68">
      <t>スイドウリョウキン</t>
    </rPh>
    <rPh sb="68" eb="70">
      <t>カイテイ</t>
    </rPh>
    <rPh sb="71" eb="73">
      <t>ジッシ</t>
    </rPh>
    <rPh sb="75" eb="77">
      <t>セイカ</t>
    </rPh>
    <rPh sb="83" eb="85">
      <t>イッポウ</t>
    </rPh>
    <rPh sb="86" eb="88">
      <t>サイガイ</t>
    </rPh>
    <rPh sb="88" eb="89">
      <t>トウ</t>
    </rPh>
    <rPh sb="92" eb="94">
      <t>トクベツ</t>
    </rPh>
    <rPh sb="94" eb="96">
      <t>ソンシツ</t>
    </rPh>
    <rPh sb="97" eb="99">
      <t>ケイジョウ</t>
    </rPh>
    <rPh sb="106" eb="108">
      <t>ミコ</t>
    </rPh>
    <rPh sb="112" eb="114">
      <t>シュウエキ</t>
    </rPh>
    <rPh sb="115" eb="116">
      <t>エ</t>
    </rPh>
    <rPh sb="158" eb="160">
      <t>ゲンショウ</t>
    </rPh>
    <rPh sb="177" eb="179">
      <t>リュウドウ</t>
    </rPh>
    <rPh sb="179" eb="181">
      <t>シサン</t>
    </rPh>
    <rPh sb="182" eb="185">
      <t>ゼンネンド</t>
    </rPh>
    <rPh sb="186" eb="189">
      <t>ドウテイド</t>
    </rPh>
    <rPh sb="196" eb="197">
      <t>ガツ</t>
    </rPh>
    <rPh sb="198" eb="200">
      <t>ハッセイ</t>
    </rPh>
    <rPh sb="202" eb="205">
      <t>サイガイトウ</t>
    </rPh>
    <rPh sb="206" eb="208">
      <t>エイキョウ</t>
    </rPh>
    <rPh sb="211" eb="214">
      <t>ミバライキン</t>
    </rPh>
    <rPh sb="215" eb="217">
      <t>ゾウカ</t>
    </rPh>
    <rPh sb="219" eb="223">
      <t>リュウドウフサイ</t>
    </rPh>
    <rPh sb="227" eb="229">
      <t>ゾウカ</t>
    </rPh>
    <rPh sb="242" eb="244">
      <t>イゼン</t>
    </rPh>
    <rPh sb="274" eb="278">
      <t>リョウキンカイテイ</t>
    </rPh>
    <rPh sb="279" eb="281">
      <t>セイカ</t>
    </rPh>
    <rPh sb="284" eb="287">
      <t>ジュンリエキ</t>
    </rPh>
    <rPh sb="288" eb="290">
      <t>カクホ</t>
    </rPh>
    <rPh sb="292" eb="294">
      <t>ケイカク</t>
    </rPh>
    <rPh sb="298" eb="300">
      <t>カイゼン</t>
    </rPh>
    <rPh sb="305" eb="307">
      <t>ミコ</t>
    </rPh>
    <rPh sb="341" eb="343">
      <t>ゲンショウ</t>
    </rPh>
    <rPh sb="371" eb="373">
      <t>キギョウ</t>
    </rPh>
    <rPh sb="373" eb="374">
      <t>サイ</t>
    </rPh>
    <rPh sb="374" eb="376">
      <t>カリイレ</t>
    </rPh>
    <rPh sb="376" eb="377">
      <t>ガク</t>
    </rPh>
    <rPh sb="378" eb="380">
      <t>ヨクセイ</t>
    </rPh>
    <rPh sb="388" eb="390">
      <t>ネンネン</t>
    </rPh>
    <rPh sb="390" eb="392">
      <t>ゲンショウ</t>
    </rPh>
    <rPh sb="392" eb="394">
      <t>ケイコウ</t>
    </rPh>
    <rPh sb="423" eb="426">
      <t>キギョウサイ</t>
    </rPh>
    <rPh sb="431" eb="432">
      <t>オヨ</t>
    </rPh>
    <rPh sb="433" eb="437">
      <t>トウシザイゲン</t>
    </rPh>
    <rPh sb="438" eb="440">
      <t>カクホ</t>
    </rPh>
    <rPh sb="501" eb="503">
      <t>ゲンショウ</t>
    </rPh>
    <rPh sb="508" eb="510">
      <t>イゼン</t>
    </rPh>
    <rPh sb="537" eb="539">
      <t>コンゴ</t>
    </rPh>
    <rPh sb="540" eb="542">
      <t>シセツ</t>
    </rPh>
    <rPh sb="557" eb="559">
      <t>ヒヨウ</t>
    </rPh>
    <rPh sb="560" eb="562">
      <t>ゾウカ</t>
    </rPh>
    <rPh sb="563" eb="565">
      <t>ミコ</t>
    </rPh>
    <rPh sb="573" eb="575">
      <t>シセツ</t>
    </rPh>
    <rPh sb="576" eb="580">
      <t>イジカンリ</t>
    </rPh>
    <rPh sb="580" eb="582">
      <t>ヒヨウ</t>
    </rPh>
    <rPh sb="583" eb="586">
      <t>サクゲントウ</t>
    </rPh>
    <rPh sb="587" eb="589">
      <t>トリクミ</t>
    </rPh>
    <rPh sb="590" eb="591">
      <t>モト</t>
    </rPh>
    <rPh sb="667" eb="669">
      <t>ミコ</t>
    </rPh>
    <rPh sb="676" eb="678">
      <t>シセツ</t>
    </rPh>
    <rPh sb="678" eb="680">
      <t>キボ</t>
    </rPh>
    <rPh sb="681" eb="683">
      <t>テキセイ</t>
    </rPh>
    <rPh sb="684" eb="686">
      <t>ハアク</t>
    </rPh>
    <rPh sb="688" eb="690">
      <t>ヒツヨウ</t>
    </rPh>
    <rPh sb="735" eb="736">
      <t>ヒ</t>
    </rPh>
    <rPh sb="737" eb="738">
      <t>ツヅ</t>
    </rPh>
    <rPh sb="740" eb="742">
      <t>ロウスイ</t>
    </rPh>
    <rPh sb="743" eb="745">
      <t>ソウキ</t>
    </rPh>
    <rPh sb="745" eb="747">
      <t>ハッケン</t>
    </rPh>
    <rPh sb="754" eb="756">
      <t>イジ</t>
    </rPh>
    <rPh sb="757" eb="759">
      <t>コウジョウ</t>
    </rPh>
    <rPh sb="760" eb="761">
      <t>ト</t>
    </rPh>
    <rPh sb="762" eb="7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</si>
</sst>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0.38</c:v>
                </c:pt>
                <c:pt idx="1">
                  <c:v>0</c:v>
                </c:pt>
                <c:pt idx="2" formatCode="#,##0.00;&quot;△&quot;#,##0.00;&quot;-&quot;">
                  <c:v>0.32</c:v>
                </c:pt>
                <c:pt idx="3" formatCode="#,##0.00;&quot;△&quot;#,##0.00;&quot;-&quot;">
                  <c:v>0.61</c:v>
                </c:pt>
                <c:pt idx="4" formatCode="#,##0.00;&quot;△&quot;#,##0.00;&quot;-&quot;">
                  <c:v>0.15</c:v>
                </c:pt>
              </c:numCache>
            </c:numRef>
          </c:val>
          <c:extLst>
            <c:ext xmlns:c16="http://schemas.microsoft.com/office/drawing/2014/chart" uri="{C3380CC4-5D6E-409C-BE32-E72D297353CC}">
              <c16:uniqueId val="{00000000-6BD8-4FF6-8ED3-4479177345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BD8-4FF6-8ED3-4479177345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48.37</c:v>
                </c:pt>
                <c:pt idx="1">
                  <c:v>47.52</c:v>
                </c:pt>
                <c:pt idx="2">
                  <c:v>47.29</c:v>
                </c:pt>
                <c:pt idx="3">
                  <c:v>47.99</c:v>
                </c:pt>
                <c:pt idx="4">
                  <c:v>48.3</c:v>
                </c:pt>
              </c:numCache>
            </c:numRef>
          </c:val>
          <c:extLst>
            <c:ext xmlns:c16="http://schemas.microsoft.com/office/drawing/2014/chart" uri="{C3380CC4-5D6E-409C-BE32-E72D297353CC}">
              <c16:uniqueId val="{00000000-0C01-4E6A-A760-58D3DF01B5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0C01-4E6A-A760-58D3DF01B5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87.63</c:v>
                </c:pt>
                <c:pt idx="1">
                  <c:v>88.74</c:v>
                </c:pt>
                <c:pt idx="2">
                  <c:v>87.32</c:v>
                </c:pt>
                <c:pt idx="3">
                  <c:v>87.42</c:v>
                </c:pt>
                <c:pt idx="4">
                  <c:v>86.59</c:v>
                </c:pt>
              </c:numCache>
            </c:numRef>
          </c:val>
          <c:extLst>
            <c:ext xmlns:c16="http://schemas.microsoft.com/office/drawing/2014/chart" uri="{C3380CC4-5D6E-409C-BE32-E72D297353CC}">
              <c16:uniqueId val="{00000000-4CED-4ADE-9DB9-FAC86D72BE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4CED-4ADE-9DB9-FAC86D72BE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105.54</c:v>
                </c:pt>
                <c:pt idx="1">
                  <c:v>104.31</c:v>
                </c:pt>
                <c:pt idx="2">
                  <c:v>104.79</c:v>
                </c:pt>
                <c:pt idx="3">
                  <c:v>103.91</c:v>
                </c:pt>
                <c:pt idx="4">
                  <c:v>118.05</c:v>
                </c:pt>
              </c:numCache>
            </c:numRef>
          </c:val>
          <c:extLst>
            <c:ext xmlns:c16="http://schemas.microsoft.com/office/drawing/2014/chart" uri="{C3380CC4-5D6E-409C-BE32-E72D297353CC}">
              <c16:uniqueId val="{00000000-4483-4AF2-B1E1-9914AD0DD0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4483-4AF2-B1E1-9914AD0DD0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37.94</c:v>
                </c:pt>
                <c:pt idx="1">
                  <c:v>39.880000000000003</c:v>
                </c:pt>
                <c:pt idx="2">
                  <c:v>41.11</c:v>
                </c:pt>
                <c:pt idx="3">
                  <c:v>41.72</c:v>
                </c:pt>
                <c:pt idx="4">
                  <c:v>43.32</c:v>
                </c:pt>
              </c:numCache>
            </c:numRef>
          </c:val>
          <c:extLst>
            <c:ext xmlns:c16="http://schemas.microsoft.com/office/drawing/2014/chart" uri="{C3380CC4-5D6E-409C-BE32-E72D297353CC}">
              <c16:uniqueId val="{00000000-68D8-49C0-8718-F8ED939DCC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8D8-49C0-8718-F8ED939DCC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18.78</c:v>
                </c:pt>
                <c:pt idx="1">
                  <c:v>20.95</c:v>
                </c:pt>
                <c:pt idx="2">
                  <c:v>30.78</c:v>
                </c:pt>
                <c:pt idx="3">
                  <c:v>30.23</c:v>
                </c:pt>
                <c:pt idx="4">
                  <c:v>26.72</c:v>
                </c:pt>
              </c:numCache>
            </c:numRef>
          </c:val>
          <c:extLst>
            <c:ext xmlns:c16="http://schemas.microsoft.com/office/drawing/2014/chart" uri="{C3380CC4-5D6E-409C-BE32-E72D297353CC}">
              <c16:uniqueId val="{00000000-AB8A-4CC7-8AD8-6F31683204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AB8A-4CC7-8AD8-6F31683204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1-4099-BE61-3C0DC0D7BC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40D1-4099-BE61-3C0DC0D7BC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150</c:v>
                </c:pt>
                <c:pt idx="1">
                  <c:v>151.27000000000001</c:v>
                </c:pt>
                <c:pt idx="2">
                  <c:v>139.88999999999999</c:v>
                </c:pt>
                <c:pt idx="3">
                  <c:v>145.30000000000001</c:v>
                </c:pt>
                <c:pt idx="4">
                  <c:v>125.52</c:v>
                </c:pt>
              </c:numCache>
            </c:numRef>
          </c:val>
          <c:extLst>
            <c:ext xmlns:c16="http://schemas.microsoft.com/office/drawing/2014/chart" uri="{C3380CC4-5D6E-409C-BE32-E72D297353CC}">
              <c16:uniqueId val="{00000000-3E2B-4F9B-9877-AB1EDF96B4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3E2B-4F9B-9877-AB1EDF96B4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560.55999999999995</c:v>
                </c:pt>
                <c:pt idx="1">
                  <c:v>532.70000000000005</c:v>
                </c:pt>
                <c:pt idx="2">
                  <c:v>504.46</c:v>
                </c:pt>
                <c:pt idx="3">
                  <c:v>478.57</c:v>
                </c:pt>
                <c:pt idx="4">
                  <c:v>438.59</c:v>
                </c:pt>
              </c:numCache>
            </c:numRef>
          </c:val>
          <c:extLst>
            <c:ext xmlns:c16="http://schemas.microsoft.com/office/drawing/2014/chart" uri="{C3380CC4-5D6E-409C-BE32-E72D297353CC}">
              <c16:uniqueId val="{00000000-67DC-4A2D-84C1-6C10FEAB47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67DC-4A2D-84C1-6C10FEAB47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102.14</c:v>
                </c:pt>
                <c:pt idx="1">
                  <c:v>100.4</c:v>
                </c:pt>
                <c:pt idx="2">
                  <c:v>102.2</c:v>
                </c:pt>
                <c:pt idx="3">
                  <c:v>98.61</c:v>
                </c:pt>
                <c:pt idx="4">
                  <c:v>115.95</c:v>
                </c:pt>
              </c:numCache>
            </c:numRef>
          </c:val>
          <c:extLst>
            <c:ext xmlns:c16="http://schemas.microsoft.com/office/drawing/2014/chart" uri="{C3380CC4-5D6E-409C-BE32-E72D297353CC}">
              <c16:uniqueId val="{00000000-51AE-4842-B49C-163047E138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1AE-4842-B49C-163047E138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274.57</c:v>
                </c:pt>
                <c:pt idx="1">
                  <c:v>280.48</c:v>
                </c:pt>
                <c:pt idx="2">
                  <c:v>291.33</c:v>
                </c:pt>
                <c:pt idx="3">
                  <c:v>308.93</c:v>
                </c:pt>
                <c:pt idx="4">
                  <c:v>275.19</c:v>
                </c:pt>
              </c:numCache>
            </c:numRef>
          </c:val>
          <c:extLst>
            <c:ext xmlns:c16="http://schemas.microsoft.com/office/drawing/2014/chart" uri="{C3380CC4-5D6E-409C-BE32-E72D297353CC}">
              <c16:uniqueId val="{00000000-EAA0-4210-A270-97B96E9E4A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EAA0-4210-A270-97B96E9E4A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7" t="s">
        <v>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row>
    <row r="3" spans="1:78" ht="9.75" customHeight="1" x14ac:dyDescent="0.15">
      <c r="A3" s="2"/>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row>
    <row r="4" spans="1:78" ht="9.75" customHeight="1" x14ac:dyDescent="0.15">
      <c r="A4" s="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8" t="str">
        <f>データ!H6</f>
        <v>宮城県　美里町</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E6" s="39"/>
      <c r="AF6" s="39"/>
      <c r="AG6" s="3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0" t="s">
        <v>1</v>
      </c>
      <c r="C7" s="41"/>
      <c r="D7" s="41"/>
      <c r="E7" s="41"/>
      <c r="F7" s="41"/>
      <c r="G7" s="41"/>
      <c r="H7" s="41"/>
      <c r="I7" s="40" t="s">
        <v>2</v>
      </c>
      <c r="J7" s="41"/>
      <c r="K7" s="41"/>
      <c r="L7" s="41"/>
      <c r="M7" s="41"/>
      <c r="N7" s="41"/>
      <c r="O7" s="42"/>
      <c r="P7" s="43" t="s">
        <v>3</v>
      </c>
      <c r="Q7" s="43"/>
      <c r="R7" s="43"/>
      <c r="S7" s="43"/>
      <c r="T7" s="43"/>
      <c r="U7" s="43"/>
      <c r="V7" s="43"/>
      <c r="W7" s="43" t="s">
        <v>4</v>
      </c>
      <c r="X7" s="43"/>
      <c r="Y7" s="43"/>
      <c r="Z7" s="43"/>
      <c r="AA7" s="43"/>
      <c r="AB7" s="43"/>
      <c r="AC7" s="43"/>
      <c r="AD7" s="43" t="s">
        <v>5</v>
      </c>
      <c r="AE7" s="43"/>
      <c r="AF7" s="43"/>
      <c r="AG7" s="43"/>
      <c r="AH7" s="43"/>
      <c r="AI7" s="43"/>
      <c r="AJ7" s="43"/>
      <c r="AK7" s="2"/>
      <c r="AL7" s="43" t="s">
        <v>6</v>
      </c>
      <c r="AM7" s="43"/>
      <c r="AN7" s="43"/>
      <c r="AO7" s="43"/>
      <c r="AP7" s="43"/>
      <c r="AQ7" s="43"/>
      <c r="AR7" s="43"/>
      <c r="AS7" s="43"/>
      <c r="AT7" s="40" t="s">
        <v>7</v>
      </c>
      <c r="AU7" s="41"/>
      <c r="AV7" s="41"/>
      <c r="AW7" s="41"/>
      <c r="AX7" s="41"/>
      <c r="AY7" s="41"/>
      <c r="AZ7" s="41"/>
      <c r="BA7" s="41"/>
      <c r="BB7" s="43" t="s">
        <v>8</v>
      </c>
      <c r="BC7" s="43"/>
      <c r="BD7" s="43"/>
      <c r="BE7" s="43"/>
      <c r="BF7" s="43"/>
      <c r="BG7" s="43"/>
      <c r="BH7" s="43"/>
      <c r="BI7" s="43"/>
      <c r="BJ7" s="3"/>
      <c r="BK7" s="3"/>
      <c r="BL7" s="44" t="s">
        <v>9</v>
      </c>
      <c r="BM7" s="45"/>
      <c r="BN7" s="45"/>
      <c r="BO7" s="45"/>
      <c r="BP7" s="45"/>
      <c r="BQ7" s="45"/>
      <c r="BR7" s="45"/>
      <c r="BS7" s="45"/>
      <c r="BT7" s="45"/>
      <c r="BU7" s="45"/>
      <c r="BV7" s="45"/>
      <c r="BW7" s="45"/>
      <c r="BX7" s="45"/>
      <c r="BY7" s="46"/>
    </row>
    <row r="8" spans="1:78" ht="18.75" customHeight="1" x14ac:dyDescent="0.15">
      <c r="A8" s="2"/>
      <c r="B8" s="47" t="str">
        <f>データ!$I$6</f>
        <v>法適用</v>
      </c>
      <c r="C8" s="48"/>
      <c r="D8" s="48"/>
      <c r="E8" s="48"/>
      <c r="F8" s="48"/>
      <c r="G8" s="48"/>
      <c r="H8" s="48"/>
      <c r="I8" s="47" t="str">
        <f>データ!$J$6</f>
        <v>水道事業</v>
      </c>
      <c r="J8" s="48"/>
      <c r="K8" s="48"/>
      <c r="L8" s="48"/>
      <c r="M8" s="48"/>
      <c r="N8" s="48"/>
      <c r="O8" s="49"/>
      <c r="P8" s="50" t="str">
        <f>データ!$K$6</f>
        <v>末端給水事業</v>
      </c>
      <c r="Q8" s="50"/>
      <c r="R8" s="50"/>
      <c r="S8" s="50"/>
      <c r="T8" s="50"/>
      <c r="U8" s="50"/>
      <c r="V8" s="50"/>
      <c r="W8" s="50" t="str">
        <f>データ!$L$6</f>
        <v>A6</v>
      </c>
      <c r="X8" s="50"/>
      <c r="Y8" s="50"/>
      <c r="Z8" s="50"/>
      <c r="AA8" s="50"/>
      <c r="AB8" s="50"/>
      <c r="AC8" s="50"/>
      <c r="AD8" s="50" t="str">
        <f>データ!$M$6</f>
        <v>非設置</v>
      </c>
      <c r="AE8" s="50"/>
      <c r="AF8" s="50"/>
      <c r="AG8" s="50"/>
      <c r="AH8" s="50"/>
      <c r="AI8" s="50"/>
      <c r="AJ8" s="50"/>
      <c r="AK8" s="2"/>
      <c r="AL8" s="57">
        <f>データ!$R$6</f>
        <v>23845</v>
      </c>
      <c r="AM8" s="57"/>
      <c r="AN8" s="57"/>
      <c r="AO8" s="57"/>
      <c r="AP8" s="57"/>
      <c r="AQ8" s="57"/>
      <c r="AR8" s="57"/>
      <c r="AS8" s="57"/>
      <c r="AT8" s="58">
        <f>データ!$S$6</f>
        <v>74.989999999999995</v>
      </c>
      <c r="AU8" s="59"/>
      <c r="AV8" s="59"/>
      <c r="AW8" s="59"/>
      <c r="AX8" s="59"/>
      <c r="AY8" s="59"/>
      <c r="AZ8" s="59"/>
      <c r="BA8" s="59"/>
      <c r="BB8" s="60">
        <f>データ!$T$6</f>
        <v>317.98</v>
      </c>
      <c r="BC8" s="60"/>
      <c r="BD8" s="60"/>
      <c r="BE8" s="60"/>
      <c r="BF8" s="60"/>
      <c r="BG8" s="60"/>
      <c r="BH8" s="60"/>
      <c r="BI8" s="60"/>
      <c r="BJ8" s="3"/>
      <c r="BK8" s="3"/>
      <c r="BL8" s="61" t="s">
        <v>10</v>
      </c>
      <c r="BM8" s="62"/>
      <c r="BN8" s="51" t="s">
        <v>11</v>
      </c>
      <c r="BO8" s="51"/>
      <c r="BP8" s="51"/>
      <c r="BQ8" s="51"/>
      <c r="BR8" s="51"/>
      <c r="BS8" s="51"/>
      <c r="BT8" s="51"/>
      <c r="BU8" s="51"/>
      <c r="BV8" s="51"/>
      <c r="BW8" s="51"/>
      <c r="BX8" s="51"/>
      <c r="BY8" s="52"/>
    </row>
    <row r="9" spans="1:78" ht="18.75" customHeight="1" x14ac:dyDescent="0.15">
      <c r="A9" s="2"/>
      <c r="B9" s="40" t="s">
        <v>12</v>
      </c>
      <c r="C9" s="41"/>
      <c r="D9" s="41"/>
      <c r="E9" s="41"/>
      <c r="F9" s="41"/>
      <c r="G9" s="41"/>
      <c r="H9" s="41"/>
      <c r="I9" s="40" t="s">
        <v>13</v>
      </c>
      <c r="J9" s="41"/>
      <c r="K9" s="41"/>
      <c r="L9" s="41"/>
      <c r="M9" s="41"/>
      <c r="N9" s="41"/>
      <c r="O9" s="42"/>
      <c r="P9" s="43" t="s">
        <v>14</v>
      </c>
      <c r="Q9" s="43"/>
      <c r="R9" s="43"/>
      <c r="S9" s="43"/>
      <c r="T9" s="43"/>
      <c r="U9" s="43"/>
      <c r="V9" s="43"/>
      <c r="W9" s="43" t="s">
        <v>15</v>
      </c>
      <c r="X9" s="43"/>
      <c r="Y9" s="43"/>
      <c r="Z9" s="43"/>
      <c r="AA9" s="43"/>
      <c r="AB9" s="43"/>
      <c r="AC9" s="43"/>
      <c r="AD9" s="2"/>
      <c r="AE9" s="2"/>
      <c r="AF9" s="2"/>
      <c r="AG9" s="2"/>
      <c r="AH9" s="2"/>
      <c r="AI9" s="2"/>
      <c r="AJ9" s="2"/>
      <c r="AK9" s="2"/>
      <c r="AL9" s="43" t="s">
        <v>16</v>
      </c>
      <c r="AM9" s="43"/>
      <c r="AN9" s="43"/>
      <c r="AO9" s="43"/>
      <c r="AP9" s="43"/>
      <c r="AQ9" s="43"/>
      <c r="AR9" s="43"/>
      <c r="AS9" s="43"/>
      <c r="AT9" s="40" t="s">
        <v>17</v>
      </c>
      <c r="AU9" s="41"/>
      <c r="AV9" s="41"/>
      <c r="AW9" s="41"/>
      <c r="AX9" s="41"/>
      <c r="AY9" s="41"/>
      <c r="AZ9" s="41"/>
      <c r="BA9" s="41"/>
      <c r="BB9" s="43" t="s">
        <v>18</v>
      </c>
      <c r="BC9" s="43"/>
      <c r="BD9" s="43"/>
      <c r="BE9" s="43"/>
      <c r="BF9" s="43"/>
      <c r="BG9" s="43"/>
      <c r="BH9" s="43"/>
      <c r="BI9" s="43"/>
      <c r="BJ9" s="3"/>
      <c r="BK9" s="3"/>
      <c r="BL9" s="53" t="s">
        <v>19</v>
      </c>
      <c r="BM9" s="54"/>
      <c r="BN9" s="55" t="s">
        <v>20</v>
      </c>
      <c r="BO9" s="55"/>
      <c r="BP9" s="55"/>
      <c r="BQ9" s="55"/>
      <c r="BR9" s="55"/>
      <c r="BS9" s="55"/>
      <c r="BT9" s="55"/>
      <c r="BU9" s="55"/>
      <c r="BV9" s="55"/>
      <c r="BW9" s="55"/>
      <c r="BX9" s="55"/>
      <c r="BY9" s="56"/>
    </row>
    <row r="10" spans="1:78" ht="18.75" customHeight="1" x14ac:dyDescent="0.15">
      <c r="A10" s="2"/>
      <c r="B10" s="58" t="str">
        <f>データ!$N$6</f>
        <v>-</v>
      </c>
      <c r="C10" s="59"/>
      <c r="D10" s="59"/>
      <c r="E10" s="59"/>
      <c r="F10" s="59"/>
      <c r="G10" s="59"/>
      <c r="H10" s="59"/>
      <c r="I10" s="58">
        <f>データ!$O$6</f>
        <v>41.76</v>
      </c>
      <c r="J10" s="59"/>
      <c r="K10" s="59"/>
      <c r="L10" s="59"/>
      <c r="M10" s="59"/>
      <c r="N10" s="59"/>
      <c r="O10" s="81"/>
      <c r="P10" s="60">
        <f>データ!$P$6</f>
        <v>99.91</v>
      </c>
      <c r="Q10" s="60"/>
      <c r="R10" s="60"/>
      <c r="S10" s="60"/>
      <c r="T10" s="60"/>
      <c r="U10" s="60"/>
      <c r="V10" s="60"/>
      <c r="W10" s="57">
        <f>データ!$Q$6</f>
        <v>5720</v>
      </c>
      <c r="X10" s="57"/>
      <c r="Y10" s="57"/>
      <c r="Z10" s="57"/>
      <c r="AA10" s="57"/>
      <c r="AB10" s="57"/>
      <c r="AC10" s="57"/>
      <c r="AD10" s="2"/>
      <c r="AE10" s="2"/>
      <c r="AF10" s="2"/>
      <c r="AG10" s="2"/>
      <c r="AH10" s="2"/>
      <c r="AI10" s="2"/>
      <c r="AJ10" s="2"/>
      <c r="AK10" s="2"/>
      <c r="AL10" s="57">
        <f>データ!$U$6</f>
        <v>23659</v>
      </c>
      <c r="AM10" s="57"/>
      <c r="AN10" s="57"/>
      <c r="AO10" s="57"/>
      <c r="AP10" s="57"/>
      <c r="AQ10" s="57"/>
      <c r="AR10" s="57"/>
      <c r="AS10" s="57"/>
      <c r="AT10" s="58">
        <f>データ!$V$6</f>
        <v>73.36</v>
      </c>
      <c r="AU10" s="59"/>
      <c r="AV10" s="59"/>
      <c r="AW10" s="59"/>
      <c r="AX10" s="59"/>
      <c r="AY10" s="59"/>
      <c r="AZ10" s="59"/>
      <c r="BA10" s="59"/>
      <c r="BB10" s="60">
        <f>データ!$W$6</f>
        <v>322.51</v>
      </c>
      <c r="BC10" s="60"/>
      <c r="BD10" s="60"/>
      <c r="BE10" s="60"/>
      <c r="BF10" s="60"/>
      <c r="BG10" s="60"/>
      <c r="BH10" s="60"/>
      <c r="BI10" s="60"/>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x2iqzy2qjf1AbkZQr77s4fwIZB41Sx5g7y6KX8I7EnNwQjrT6hDdR882PGsc6UfuSqh4ZlsBLflmds69N6hTw==" saltValue="ueS/4a63VbmDpP/CH6NpoA==" spinCount="100000" sheet="1" objects="1" scenarios="1" formatCells="0" formatColumns="0" formatRows="0"/>
  <mergeCells count="48">
    <mergeCell ref="BL16:BZ44"/>
    <mergeCell ref="BL45:BZ46"/>
    <mergeCell ref="B60:BJ61"/>
    <mergeCell ref="BL64:BZ65"/>
    <mergeCell ref="BL47:BZ63"/>
    <mergeCell ref="BB10:BI10"/>
    <mergeCell ref="BL10:BM10"/>
    <mergeCell ref="BN10:BY10"/>
    <mergeCell ref="BL11:BZ13"/>
    <mergeCell ref="B14:BJ15"/>
    <mergeCell ref="BL14:BZ15"/>
    <mergeCell ref="B10:H10"/>
    <mergeCell ref="I10:O10"/>
    <mergeCell ref="P10:V10"/>
    <mergeCell ref="W10:AC10"/>
    <mergeCell ref="AL10:AS10"/>
    <mergeCell ref="AT10:BA10"/>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45055</v>
      </c>
      <c r="D6" s="20">
        <f t="shared" si="3"/>
        <v>46</v>
      </c>
      <c r="E6" s="20">
        <f t="shared" si="3"/>
        <v>1</v>
      </c>
      <c r="F6" s="20">
        <f t="shared" si="3"/>
        <v>0</v>
      </c>
      <c r="G6" s="20">
        <f t="shared" si="3"/>
        <v>1</v>
      </c>
      <c r="H6" s="20" t="str">
        <f t="shared" si="3"/>
        <v>宮城県　美里町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41.76</v>
      </c>
      <c r="P6" s="21">
        <f t="shared" si="3"/>
        <v>99.91</v>
      </c>
      <c r="Q6" s="21">
        <f t="shared" si="3"/>
        <v>5720</v>
      </c>
      <c r="R6" s="21">
        <f t="shared" si="3"/>
        <v>23845</v>
      </c>
      <c r="S6" s="21">
        <f t="shared" si="3"/>
        <v>74.989999999999995</v>
      </c>
      <c r="T6" s="21">
        <f t="shared" si="3"/>
        <v>317.98</v>
      </c>
      <c r="U6" s="21">
        <f t="shared" si="3"/>
        <v>23659</v>
      </c>
      <c r="V6" s="21">
        <f t="shared" si="3"/>
        <v>73.36</v>
      </c>
      <c r="W6" s="21">
        <f t="shared" si="3"/>
        <v>322.51</v>
      </c>
      <c r="X6" s="22">
        <f>IF(X7="",NA(),X7)</f>
        <v>105.54</v>
      </c>
      <c r="Y6" s="22">
        <f t="shared" ref="Y6:AG6" si="4">IF(Y7="",NA(),Y7)</f>
        <v>104.31</v>
      </c>
      <c r="Z6" s="22">
        <f t="shared" si="4"/>
        <v>104.79</v>
      </c>
      <c r="AA6" s="22">
        <f t="shared" si="4"/>
        <v>103.91</v>
      </c>
      <c r="AB6" s="22">
        <f t="shared" si="4"/>
        <v>118.05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150</v>
      </c>
      <c r="AU6" s="22">
        <f t="shared" ref="AU6:BC6" si="6">IF(AU7="",NA(),AU7)</f>
        <v>151.27000000000001</v>
      </c>
      <c r="AV6" s="22">
        <f t="shared" si="6"/>
        <v>139.88999999999999</v>
      </c>
      <c r="AW6" s="22">
        <f t="shared" si="6"/>
        <v>145.30000000000001</v>
      </c>
      <c r="AX6" s="22">
        <f t="shared" si="6"/>
        <v>125.52</v>
      </c>
      <c r="AY6" s="22">
        <f t="shared" si="6"/>
        <v>359.47</v>
      </c>
      <c r="AZ6" s="22">
        <f t="shared" si="6"/>
        <v>369.69</v>
      </c>
      <c r="BA6" s="22">
        <f t="shared" si="6"/>
        <v>379.08</v>
      </c>
      <c r="BB6" s="22">
        <f t="shared" si="6"/>
        <v>367.55</v>
      </c>
      <c r="BC6" s="22">
        <f t="shared" si="6"/>
        <v>378.56</v>
      </c>
      <c r="BD6" s="21" t="str">
        <f>IF(BD7="","",IF(BD7="-","【-】","【"&amp;SUBSTITUTE(TEXT(BD7,"#,##0.00"),"-","△")&amp;"】"))</f>
        <v>【261.51】</v>
      </c>
      <c r="BE6" s="22">
        <f>IF(BE7="",NA(),BE7)</f>
        <v>560.55999999999995</v>
      </c>
      <c r="BF6" s="22">
        <f t="shared" ref="BF6:BN6" si="7">IF(BF7="",NA(),BF7)</f>
        <v>532.70000000000005</v>
      </c>
      <c r="BG6" s="22">
        <f t="shared" si="7"/>
        <v>504.46</v>
      </c>
      <c r="BH6" s="22">
        <f t="shared" si="7"/>
        <v>478.57</v>
      </c>
      <c r="BI6" s="22">
        <f t="shared" si="7"/>
        <v>438.59</v>
      </c>
      <c r="BJ6" s="22">
        <f t="shared" si="7"/>
        <v>401.79</v>
      </c>
      <c r="BK6" s="22">
        <f t="shared" si="7"/>
        <v>402.99</v>
      </c>
      <c r="BL6" s="22">
        <f t="shared" si="7"/>
        <v>398.98</v>
      </c>
      <c r="BM6" s="22">
        <f t="shared" si="7"/>
        <v>418.68</v>
      </c>
      <c r="BN6" s="22">
        <f t="shared" si="7"/>
        <v>395.68</v>
      </c>
      <c r="BO6" s="21" t="str">
        <f>IF(BO7="","",IF(BO7="-","【-】","【"&amp;SUBSTITUTE(TEXT(BO7,"#,##0.00"),"-","△")&amp;"】"))</f>
        <v>【265.16】</v>
      </c>
      <c r="BP6" s="22">
        <f>IF(BP7="",NA(),BP7)</f>
        <v>102.14</v>
      </c>
      <c r="BQ6" s="22">
        <f t="shared" ref="BQ6:BY6" si="8">IF(BQ7="",NA(),BQ7)</f>
        <v>100.4</v>
      </c>
      <c r="BR6" s="22">
        <f t="shared" si="8"/>
        <v>102.2</v>
      </c>
      <c r="BS6" s="22">
        <f t="shared" si="8"/>
        <v>98.61</v>
      </c>
      <c r="BT6" s="22">
        <f t="shared" si="8"/>
        <v>115.95</v>
      </c>
      <c r="BU6" s="22">
        <f t="shared" si="8"/>
        <v>100.12</v>
      </c>
      <c r="BV6" s="22">
        <f t="shared" si="8"/>
        <v>98.66</v>
      </c>
      <c r="BW6" s="22">
        <f t="shared" si="8"/>
        <v>98.64</v>
      </c>
      <c r="BX6" s="22">
        <f t="shared" si="8"/>
        <v>94.78</v>
      </c>
      <c r="BY6" s="22">
        <f t="shared" si="8"/>
        <v>97.59</v>
      </c>
      <c r="BZ6" s="21" t="str">
        <f>IF(BZ7="","",IF(BZ7="-","【-】","【"&amp;SUBSTITUTE(TEXT(BZ7,"#,##0.00"),"-","△")&amp;"】"))</f>
        <v>【102.35】</v>
      </c>
      <c r="CA6" s="22">
        <f>IF(CA7="",NA(),CA7)</f>
        <v>274.57</v>
      </c>
      <c r="CB6" s="22">
        <f t="shared" ref="CB6:CJ6" si="9">IF(CB7="",NA(),CB7)</f>
        <v>280.48</v>
      </c>
      <c r="CC6" s="22">
        <f t="shared" si="9"/>
        <v>291.33</v>
      </c>
      <c r="CD6" s="22">
        <f t="shared" si="9"/>
        <v>308.93</v>
      </c>
      <c r="CE6" s="22">
        <f t="shared" si="9"/>
        <v>275.19</v>
      </c>
      <c r="CF6" s="22">
        <f t="shared" si="9"/>
        <v>174.97</v>
      </c>
      <c r="CG6" s="22">
        <f t="shared" si="9"/>
        <v>178.59</v>
      </c>
      <c r="CH6" s="22">
        <f t="shared" si="9"/>
        <v>178.92</v>
      </c>
      <c r="CI6" s="22">
        <f t="shared" si="9"/>
        <v>181.3</v>
      </c>
      <c r="CJ6" s="22">
        <f t="shared" si="9"/>
        <v>181.71</v>
      </c>
      <c r="CK6" s="21" t="str">
        <f>IF(CK7="","",IF(CK7="-","【-】","【"&amp;SUBSTITUTE(TEXT(CK7,"#,##0.00"),"-","△")&amp;"】"))</f>
        <v>【167.74】</v>
      </c>
      <c r="CL6" s="22">
        <f>IF(CL7="",NA(),CL7)</f>
        <v>48.37</v>
      </c>
      <c r="CM6" s="22">
        <f t="shared" ref="CM6:CU6" si="10">IF(CM7="",NA(),CM7)</f>
        <v>47.52</v>
      </c>
      <c r="CN6" s="22">
        <f t="shared" si="10"/>
        <v>47.29</v>
      </c>
      <c r="CO6" s="22">
        <f t="shared" si="10"/>
        <v>47.99</v>
      </c>
      <c r="CP6" s="22">
        <f t="shared" si="10"/>
        <v>48.3</v>
      </c>
      <c r="CQ6" s="22">
        <f t="shared" si="10"/>
        <v>55.63</v>
      </c>
      <c r="CR6" s="22">
        <f t="shared" si="10"/>
        <v>55.03</v>
      </c>
      <c r="CS6" s="22">
        <f t="shared" si="10"/>
        <v>55.14</v>
      </c>
      <c r="CT6" s="22">
        <f t="shared" si="10"/>
        <v>55.89</v>
      </c>
      <c r="CU6" s="22">
        <f t="shared" si="10"/>
        <v>55.72</v>
      </c>
      <c r="CV6" s="21" t="str">
        <f>IF(CV7="","",IF(CV7="-","【-】","【"&amp;SUBSTITUTE(TEXT(CV7,"#,##0.00"),"-","△")&amp;"】"))</f>
        <v>【60.29】</v>
      </c>
      <c r="CW6" s="22">
        <f>IF(CW7="",NA(),CW7)</f>
        <v>87.63</v>
      </c>
      <c r="CX6" s="22">
        <f t="shared" ref="CX6:DF6" si="11">IF(CX7="",NA(),CX7)</f>
        <v>88.74</v>
      </c>
      <c r="CY6" s="22">
        <f t="shared" si="11"/>
        <v>87.32</v>
      </c>
      <c r="CZ6" s="22">
        <f t="shared" si="11"/>
        <v>87.42</v>
      </c>
      <c r="DA6" s="22">
        <f t="shared" si="11"/>
        <v>86.59</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37.94</v>
      </c>
      <c r="DI6" s="22">
        <f t="shared" ref="DI6:DQ6" si="12">IF(DI7="",NA(),DI7)</f>
        <v>39.880000000000003</v>
      </c>
      <c r="DJ6" s="22">
        <f t="shared" si="12"/>
        <v>41.11</v>
      </c>
      <c r="DK6" s="22">
        <f t="shared" si="12"/>
        <v>41.72</v>
      </c>
      <c r="DL6" s="22">
        <f t="shared" si="12"/>
        <v>43.32</v>
      </c>
      <c r="DM6" s="22">
        <f t="shared" si="12"/>
        <v>48.05</v>
      </c>
      <c r="DN6" s="22">
        <f t="shared" si="12"/>
        <v>48.87</v>
      </c>
      <c r="DO6" s="22">
        <f t="shared" si="12"/>
        <v>49.92</v>
      </c>
      <c r="DP6" s="22">
        <f t="shared" si="12"/>
        <v>50.63</v>
      </c>
      <c r="DQ6" s="22">
        <f t="shared" si="12"/>
        <v>51.29</v>
      </c>
      <c r="DR6" s="21" t="str">
        <f>IF(DR7="","",IF(DR7="-","【-】","【"&amp;SUBSTITUTE(TEXT(DR7,"#,##0.00"),"-","△")&amp;"】"))</f>
        <v>【50.88】</v>
      </c>
      <c r="DS6" s="22">
        <f>IF(DS7="",NA(),DS7)</f>
        <v>18.78</v>
      </c>
      <c r="DT6" s="22">
        <f t="shared" ref="DT6:EB6" si="13">IF(DT7="",NA(),DT7)</f>
        <v>20.95</v>
      </c>
      <c r="DU6" s="22">
        <f t="shared" si="13"/>
        <v>30.78</v>
      </c>
      <c r="DV6" s="22">
        <f t="shared" si="13"/>
        <v>30.23</v>
      </c>
      <c r="DW6" s="22">
        <f t="shared" si="13"/>
        <v>26.72</v>
      </c>
      <c r="DX6" s="22">
        <f t="shared" si="13"/>
        <v>13.39</v>
      </c>
      <c r="DY6" s="22">
        <f t="shared" si="13"/>
        <v>14.85</v>
      </c>
      <c r="DZ6" s="22">
        <f t="shared" si="13"/>
        <v>16.88</v>
      </c>
      <c r="EA6" s="22">
        <f t="shared" si="13"/>
        <v>18.28</v>
      </c>
      <c r="EB6" s="22">
        <f t="shared" si="13"/>
        <v>19.61</v>
      </c>
      <c r="EC6" s="21" t="str">
        <f>IF(EC7="","",IF(EC7="-","【-】","【"&amp;SUBSTITUTE(TEXT(EC7,"#,##0.00"),"-","△")&amp;"】"))</f>
        <v>【22.30】</v>
      </c>
      <c r="ED6" s="22">
        <f>IF(ED7="",NA(),ED7)</f>
        <v>0.38</v>
      </c>
      <c r="EE6" s="21">
        <f t="shared" ref="EE6:EM6" si="14">IF(EE7="",NA(),EE7)</f>
        <v>0</v>
      </c>
      <c r="EF6" s="22">
        <f t="shared" si="14"/>
        <v>0.32</v>
      </c>
      <c r="EG6" s="22">
        <f t="shared" si="14"/>
        <v>0.61</v>
      </c>
      <c r="EH6" s="22">
        <f t="shared" si="14"/>
        <v>0.15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45055</v>
      </c>
      <c r="D7" s="24">
        <v>46</v>
      </c>
      <c r="E7" s="24">
        <v>1</v>
      </c>
      <c r="F7" s="24">
        <v>0</v>
      </c>
      <c r="G7" s="24">
        <v>1</v>
      </c>
      <c r="H7" s="24" t="s">
        <v>93</v>
      </c>
      <c r="I7" s="24" t="s">
        <v>94</v>
      </c>
      <c r="J7" s="24" t="s">
        <v>95</v>
      </c>
      <c r="K7" s="24" t="s">
        <v>96</v>
      </c>
      <c r="L7" s="24" t="s">
        <v>97</v>
      </c>
      <c r="M7" s="24" t="s">
        <v>98</v>
      </c>
      <c r="N7" s="25" t="s">
        <v>99</v>
      </c>
      <c r="O7" s="25">
        <v>41.76</v>
      </c>
      <c r="P7" s="25">
        <v>99.91</v>
      </c>
      <c r="Q7" s="25">
        <v>5720</v>
      </c>
      <c r="R7" s="25">
        <v>23845</v>
      </c>
      <c r="S7" s="25">
        <v>74.989999999999995</v>
      </c>
      <c r="T7" s="25">
        <v>317.98</v>
      </c>
      <c r="U7" s="25">
        <v>23659</v>
      </c>
      <c r="V7" s="25">
        <v>73.36</v>
      </c>
      <c r="W7" s="25">
        <v>322.51</v>
      </c>
      <c r="X7" s="25">
        <v>105.54</v>
      </c>
      <c r="Y7" s="25">
        <v>104.31</v>
      </c>
      <c r="Z7" s="25">
        <v>104.79</v>
      </c>
      <c r="AA7" s="25">
        <v>103.91</v>
      </c>
      <c r="AB7" s="25">
        <v>118.05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150</v>
      </c>
      <c r="AU7" s="25">
        <v>151.27000000000001</v>
      </c>
      <c r="AV7" s="25">
        <v>139.88999999999999</v>
      </c>
      <c r="AW7" s="25">
        <v>145.30000000000001</v>
      </c>
      <c r="AX7" s="25">
        <v>125.52</v>
      </c>
      <c r="AY7" s="25">
        <v>359.47</v>
      </c>
      <c r="AZ7" s="25">
        <v>369.69</v>
      </c>
      <c r="BA7" s="25">
        <v>379.08</v>
      </c>
      <c r="BB7" s="25">
        <v>367.55</v>
      </c>
      <c r="BC7" s="25">
        <v>378.56</v>
      </c>
      <c r="BD7" s="25">
        <v>261.51</v>
      </c>
      <c r="BE7" s="25">
        <v>560.55999999999995</v>
      </c>
      <c r="BF7" s="25">
        <v>532.70000000000005</v>
      </c>
      <c r="BG7" s="25">
        <v>504.46</v>
      </c>
      <c r="BH7" s="25">
        <v>478.57</v>
      </c>
      <c r="BI7" s="25">
        <v>438.59</v>
      </c>
      <c r="BJ7" s="25">
        <v>401.79</v>
      </c>
      <c r="BK7" s="25">
        <v>402.99</v>
      </c>
      <c r="BL7" s="25">
        <v>398.98</v>
      </c>
      <c r="BM7" s="25">
        <v>418.68</v>
      </c>
      <c r="BN7" s="25">
        <v>395.68</v>
      </c>
      <c r="BO7" s="25">
        <v>265.16000000000003</v>
      </c>
      <c r="BP7" s="25">
        <v>102.14</v>
      </c>
      <c r="BQ7" s="25">
        <v>100.4</v>
      </c>
      <c r="BR7" s="25">
        <v>102.2</v>
      </c>
      <c r="BS7" s="25">
        <v>98.61</v>
      </c>
      <c r="BT7" s="25">
        <v>115.95</v>
      </c>
      <c r="BU7" s="25">
        <v>100.12</v>
      </c>
      <c r="BV7" s="25">
        <v>98.66</v>
      </c>
      <c r="BW7" s="25">
        <v>98.64</v>
      </c>
      <c r="BX7" s="25">
        <v>94.78</v>
      </c>
      <c r="BY7" s="25">
        <v>97.59</v>
      </c>
      <c r="BZ7" s="25">
        <v>102.35</v>
      </c>
      <c r="CA7" s="25">
        <v>274.57</v>
      </c>
      <c r="CB7" s="25">
        <v>280.48</v>
      </c>
      <c r="CC7" s="25">
        <v>291.33</v>
      </c>
      <c r="CD7" s="25">
        <v>308.93</v>
      </c>
      <c r="CE7" s="25">
        <v>275.19</v>
      </c>
      <c r="CF7" s="25">
        <v>174.97</v>
      </c>
      <c r="CG7" s="25">
        <v>178.59</v>
      </c>
      <c r="CH7" s="25">
        <v>178.92</v>
      </c>
      <c r="CI7" s="25">
        <v>181.3</v>
      </c>
      <c r="CJ7" s="25">
        <v>181.71</v>
      </c>
      <c r="CK7" s="25">
        <v>167.74</v>
      </c>
      <c r="CL7" s="25">
        <v>48.37</v>
      </c>
      <c r="CM7" s="25">
        <v>47.52</v>
      </c>
      <c r="CN7" s="25">
        <v>47.29</v>
      </c>
      <c r="CO7" s="25">
        <v>47.99</v>
      </c>
      <c r="CP7" s="25">
        <v>48.3</v>
      </c>
      <c r="CQ7" s="25">
        <v>55.63</v>
      </c>
      <c r="CR7" s="25">
        <v>55.03</v>
      </c>
      <c r="CS7" s="25">
        <v>55.14</v>
      </c>
      <c r="CT7" s="25">
        <v>55.89</v>
      </c>
      <c r="CU7" s="25">
        <v>55.72</v>
      </c>
      <c r="CV7" s="25">
        <v>60.29</v>
      </c>
      <c r="CW7" s="25">
        <v>87.63</v>
      </c>
      <c r="CX7" s="25">
        <v>88.74</v>
      </c>
      <c r="CY7" s="25">
        <v>87.32</v>
      </c>
      <c r="CZ7" s="25">
        <v>87.42</v>
      </c>
      <c r="DA7" s="25">
        <v>86.59</v>
      </c>
      <c r="DB7" s="25">
        <v>82.04</v>
      </c>
      <c r="DC7" s="25">
        <v>81.900000000000006</v>
      </c>
      <c r="DD7" s="25">
        <v>81.39</v>
      </c>
      <c r="DE7" s="25">
        <v>81.27</v>
      </c>
      <c r="DF7" s="25">
        <v>81.260000000000005</v>
      </c>
      <c r="DG7" s="25">
        <v>90.12</v>
      </c>
      <c r="DH7" s="25">
        <v>37.94</v>
      </c>
      <c r="DI7" s="25">
        <v>39.880000000000003</v>
      </c>
      <c r="DJ7" s="25">
        <v>41.11</v>
      </c>
      <c r="DK7" s="25">
        <v>41.72</v>
      </c>
      <c r="DL7" s="25">
        <v>43.32</v>
      </c>
      <c r="DM7" s="25">
        <v>48.05</v>
      </c>
      <c r="DN7" s="25">
        <v>48.87</v>
      </c>
      <c r="DO7" s="25">
        <v>49.92</v>
      </c>
      <c r="DP7" s="25">
        <v>50.63</v>
      </c>
      <c r="DQ7" s="25">
        <v>51.29</v>
      </c>
      <c r="DR7" s="25">
        <v>50.88</v>
      </c>
      <c r="DS7" s="25">
        <v>18.78</v>
      </c>
      <c r="DT7" s="25">
        <v>20.95</v>
      </c>
      <c r="DU7" s="25">
        <v>30.78</v>
      </c>
      <c r="DV7" s="25">
        <v>30.23</v>
      </c>
      <c r="DW7" s="25">
        <v>26.72</v>
      </c>
      <c r="DX7" s="25">
        <v>13.39</v>
      </c>
      <c r="DY7" s="25">
        <v>14.85</v>
      </c>
      <c r="DZ7" s="25">
        <v>16.88</v>
      </c>
      <c r="EA7" s="25">
        <v>18.28</v>
      </c>
      <c r="EB7" s="25">
        <v>19.61</v>
      </c>
      <c r="EC7" s="25">
        <v>22.3</v>
      </c>
      <c r="ED7" s="25">
        <v>0.38</v>
      </c>
      <c r="EE7" s="25">
        <v>0</v>
      </c>
      <c r="EF7" s="25">
        <v>0.32</v>
      </c>
      <c r="EG7" s="25">
        <v>0.61</v>
      </c>
      <c r="EH7" s="25">
        <v>0.15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2023-02-08T04:49:30Z</cp:lastPrinted>
  <dcterms:created xsi:type="dcterms:W3CDTF">2022-12-01T00:53:16Z</dcterms:created>
  <dcterms:modified xsi:type="dcterms:W3CDTF">2023-02-08T04:49:32Z</dcterms:modified>
  <cp:category/>
</cp:coreProperties>
</file>