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Nhd001107\下水道班\◎下水道班\16経営戦略・経営分析表\R3経営分析表\ﾄｰﾏﾂ送付分\"/>
    </mc:Choice>
  </mc:AlternateContent>
  <xr:revisionPtr revIDLastSave="0" documentId="8_{8C0493A6-8B7F-4355-80AD-B6CD606D5301}" xr6:coauthVersionLast="47" xr6:coauthVersionMax="47" xr10:uidLastSave="{00000000-0000-0000-0000-000000000000}"/>
  <workbookProtection workbookAlgorithmName="SHA-512" workbookHashValue="PAeBHPPMJoyl0rEKbZdmTgOgQhwVRTW5/ZAQiEihG6S98As0xscXD5nCKXkq2lv+zpDUrdEsC8H38A1mDwZ2vg==" workbookSaltValue="cJGfa17MpIfPiQ1884fpBQ=="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S6" i="5"/>
  <c r="AL8" i="4" s="1"/>
  <c r="R6" i="5"/>
  <c r="Q6" i="5"/>
  <c r="W10" i="4" s="1"/>
  <c r="P6" i="5"/>
  <c r="O6" i="5"/>
  <c r="I10" i="4" s="1"/>
  <c r="N6" i="5"/>
  <c r="B10" i="4" s="1"/>
  <c r="M6" i="5"/>
  <c r="AD8" i="4" s="1"/>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J85" i="4"/>
  <c r="I85" i="4"/>
  <c r="H85" i="4"/>
  <c r="BB10" i="4"/>
  <c r="AT10" i="4"/>
  <c r="AL10" i="4"/>
  <c r="AD10" i="4"/>
  <c r="P10" i="4"/>
  <c r="AT8" i="4"/>
  <c r="W8" i="4"/>
  <c r="P8" i="4"/>
  <c r="I8" i="4"/>
  <c r="B8" i="4"/>
  <c r="B6" i="4"/>
</calcChain>
</file>

<file path=xl/sharedStrings.xml><?xml version="1.0" encoding="utf-8"?>
<sst xmlns="http://schemas.openxmlformats.org/spreadsheetml/2006/main" count="253" uniqueCount="117">
  <si>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</si>
  <si>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</si>
  <si>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</si>
  <si>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</si>
  <si>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</si>
  <si>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</si>
  <si>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</si>
  <si>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</si>
  <si>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</si>
  <si>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</si>
  <si>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</si>
  <si>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</si>
  <si>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</si>
  <si>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</si>
  <si>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</si>
  <si>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</si>
  <si>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</si>
  <si>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</si>
  <si>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</si>
  <si>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</si>
  <si>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</si>
  <si>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</si>
  <si>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</si>
  <si>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</si>
  <si>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</si>
  <si>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</si>
  <si>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</si>
  <si>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</si>
  <si>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</si>
  <si>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</si>
  <si>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</si>
  <si>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</si>
  <si>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</si>
  <si>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</si>
  <si>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</si>
  <si>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</si>
  <si>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</si>
  <si>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</si>
  <si>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</si>
  <si>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</si>
  <si>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</si>
  <si>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</si>
  <si>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</si>
  <si>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</si>
  <si>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</si>
  <si>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</si>
  <si>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</si>
  <si>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</si>
  <si>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</si>
  <si>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</si>
  <si>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</si>
  <si>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</si>
  <si>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</si>
  <si>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</si>
  <si>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</si>
  <si>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</si>
  <si>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</si>
  <si>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</si>
  <si>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</si>
  <si>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</si>
  <si>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</si>
  <si>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</si>
  <si>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</si>
  <si>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</si>
  <si>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</si>
  <si>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</si>
  <si>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</si>
  <si>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</si>
  <si>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</si>
  <si>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</si>
  <si>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</si>
  <si>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</si>
  <si>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</si>
  <si>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</si>
  <si>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</si>
  <si>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</si>
  <si>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</si>
  <si>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</si>
  <si>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</si>
  <si>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</si>
  <si>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</si>
  <si>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</si>
  <si>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</si>
  <si>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</si>
  <si>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</si>
  <si>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</si>
  <si>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</si>
  <si>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</si>
  <si>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</si>
  <si>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</si>
  <si>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</si>
  <si>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</si>
  <si>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</si>
  <si>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</si>
  <si>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</si>
  <si>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</si>
  <si>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涌谷町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</si>
  <si>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</si>
  <si>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</si>
  <si>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</si>
  <si>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</si>
  <si>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</si>
  <si>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</si>
  <si>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</si>
  <si>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</si>
  <si>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</si>
  <si>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</si>
  <si>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</si>
  <si>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</si>
  <si>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</si>
  <si>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</si>
  <si>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</si>
  <si>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</si>
  <si>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</si>
  <si>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【有形固定資産減価償却率】・・・企業会計移行後４年目であり、指標は低いが、長期的な視野で施設の管理に努める。</t>
    <rPh sb="1" eb="3">
      <t>ユウケイ</t>
    </rPh>
    <rPh sb="3" eb="7">
      <t>コテイシサン</t>
    </rPh>
    <rPh sb="7" eb="9">
      <t>ゲンカ</t>
    </rPh>
    <rPh sb="9" eb="12">
      <t>ショウキャクリツ</t>
    </rPh>
    <rPh sb="16" eb="18">
      <t>キギョウ</t>
    </rPh>
    <rPh sb="18" eb="20">
      <t>カイケイ</t>
    </rPh>
    <rPh sb="20" eb="23">
      <t>イコウゴ</t>
    </rPh>
    <rPh sb="24" eb="26">
      <t>ネンメ</t>
    </rPh>
    <rPh sb="30" eb="32">
      <t>シヒョウ</t>
    </rPh>
    <rPh sb="33" eb="34">
      <t>ヒク</t>
    </rPh>
    <rPh sb="37" eb="40">
      <t>チョウキテキ</t>
    </rPh>
    <rPh sb="41" eb="43">
      <t>シヤ</t>
    </rPh>
    <rPh sb="44" eb="46">
      <t>シセツ</t>
    </rPh>
    <rPh sb="47" eb="49">
      <t>カンリ</t>
    </rPh>
    <rPh sb="50" eb="51">
      <t>ツト</t>
    </rPh>
    <phoneticPr fontId="4"/>
  </si>
  <si>
    <t xml:space="preserve">
【経常収支比率】・・・単年度収支は黒字であるが右肩下がりの傾向である。使用料収入が伸びない中、物価は上昇傾向であるため、より一層営業費用の縮減に努め、指標を維持していく。
【流動比率】・・・指標は改善してきているが、安定経営には十分とは言えない状況である。内部留保の充実を図りながら事業運営していく。
【企業債残高対事業規模比率】・・・建設投資が減少し、新規の企業債の借入が抑制されていることで指標の改善が見られる。今後は、施設の更新に伴う企業債や資本費平準化債の増加が見込まれるが、適性値を探りながら事業運営していく。
【経費回収率】・・・類似団体と同程度ではあるが、前年度比減少となった。接続率の向上と営業費用の縮減を図ることで経営改善を図りつつ、将来的な使用料改定についても視野に入れていく。
【汚水処理原価】・・・指標がやや悪化しているが、計画的な施設の更新や修繕及び事務経費等を縮減していくことで、類似団体程度の指標を維持していきたい。
【施設利用率】・・・社会情勢から処理水量が頭打ちとなっており、指標の改善は困難である。ダウンサイジングを検討していくが、施設の余裕分は、災害時や施設更新時のﾊﾞｯｸｱｯﾌﾟ機能として維持していく。
【水洗化率】・・・相対的には微増傾向ではあるが、人口減少が進み、接続数の絶対値としては減少している状況である。使用料収入の確保策として、引き続き普及促進を続けていく。
</t>
    <rPh sb="2" eb="8">
      <t>ケイジョウシュウシヒリツ</t>
    </rPh>
    <rPh sb="12" eb="15">
      <t>タンネンド</t>
    </rPh>
    <rPh sb="15" eb="17">
      <t>シュウシ</t>
    </rPh>
    <rPh sb="18" eb="20">
      <t>クロジ</t>
    </rPh>
    <rPh sb="24" eb="26">
      <t>ミギカタ</t>
    </rPh>
    <rPh sb="26" eb="27">
      <t>サ</t>
    </rPh>
    <rPh sb="30" eb="32">
      <t>ケイコウ</t>
    </rPh>
    <rPh sb="36" eb="39">
      <t>シヨウリョウ</t>
    </rPh>
    <rPh sb="39" eb="41">
      <t>シュウニュウ</t>
    </rPh>
    <rPh sb="42" eb="43">
      <t>ノ</t>
    </rPh>
    <rPh sb="46" eb="47">
      <t>ナカ</t>
    </rPh>
    <rPh sb="48" eb="50">
      <t>ブッカ</t>
    </rPh>
    <rPh sb="51" eb="53">
      <t>ジョウショウ</t>
    </rPh>
    <rPh sb="53" eb="55">
      <t>ケイコウ</t>
    </rPh>
    <rPh sb="63" eb="65">
      <t>イッソウ</t>
    </rPh>
    <rPh sb="65" eb="67">
      <t>エイギョウ</t>
    </rPh>
    <rPh sb="67" eb="69">
      <t>ヒヨウ</t>
    </rPh>
    <rPh sb="70" eb="72">
      <t>シュクゲン</t>
    </rPh>
    <rPh sb="73" eb="74">
      <t>ツト</t>
    </rPh>
    <rPh sb="76" eb="78">
      <t>シヒョウ</t>
    </rPh>
    <rPh sb="79" eb="81">
      <t>イジ</t>
    </rPh>
    <rPh sb="88" eb="90">
      <t>リュウドウ</t>
    </rPh>
    <rPh sb="90" eb="92">
      <t>ヒリツ</t>
    </rPh>
    <rPh sb="96" eb="98">
      <t>シヒョウ</t>
    </rPh>
    <rPh sb="99" eb="101">
      <t>カイゼン</t>
    </rPh>
    <rPh sb="109" eb="111">
      <t>アンテイ</t>
    </rPh>
    <rPh sb="111" eb="113">
      <t>ケイエイ</t>
    </rPh>
    <rPh sb="115" eb="117">
      <t>ジュウブン</t>
    </rPh>
    <rPh sb="119" eb="120">
      <t>イ</t>
    </rPh>
    <rPh sb="123" eb="125">
      <t>ジョウキョウ</t>
    </rPh>
    <rPh sb="129" eb="131">
      <t>ナイブ</t>
    </rPh>
    <rPh sb="131" eb="133">
      <t>リュウホ</t>
    </rPh>
    <rPh sb="134" eb="136">
      <t>ジュウジツ</t>
    </rPh>
    <rPh sb="137" eb="138">
      <t>ハカ</t>
    </rPh>
    <rPh sb="142" eb="144">
      <t>ジギョウ</t>
    </rPh>
    <rPh sb="144" eb="146">
      <t>ウンエイ</t>
    </rPh>
    <rPh sb="153" eb="156">
      <t>キギョウサイ</t>
    </rPh>
    <rPh sb="156" eb="158">
      <t>ザンダカ</t>
    </rPh>
    <rPh sb="158" eb="159">
      <t>タイ</t>
    </rPh>
    <rPh sb="159" eb="161">
      <t>ジギョウ</t>
    </rPh>
    <rPh sb="161" eb="163">
      <t>キボ</t>
    </rPh>
    <rPh sb="163" eb="165">
      <t>ヒリツ</t>
    </rPh>
    <rPh sb="169" eb="171">
      <t>ケンセツ</t>
    </rPh>
    <rPh sb="171" eb="173">
      <t>トウシ</t>
    </rPh>
    <rPh sb="174" eb="176">
      <t>ゲンショウ</t>
    </rPh>
    <rPh sb="178" eb="180">
      <t>シンキ</t>
    </rPh>
    <rPh sb="181" eb="184">
      <t>キギョウサイ</t>
    </rPh>
    <rPh sb="185" eb="187">
      <t>カリイレ</t>
    </rPh>
    <rPh sb="188" eb="190">
      <t>ヨクセイ</t>
    </rPh>
    <rPh sb="198" eb="200">
      <t>シヒョウ</t>
    </rPh>
    <rPh sb="201" eb="203">
      <t>カイゼン</t>
    </rPh>
    <rPh sb="204" eb="205">
      <t>ミ</t>
    </rPh>
    <rPh sb="209" eb="211">
      <t>コンゴ</t>
    </rPh>
    <rPh sb="213" eb="215">
      <t>シセツ</t>
    </rPh>
    <rPh sb="216" eb="218">
      <t>コウシン</t>
    </rPh>
    <rPh sb="219" eb="220">
      <t>トモナ</t>
    </rPh>
    <rPh sb="221" eb="224">
      <t>キギョウサイ</t>
    </rPh>
    <rPh sb="225" eb="228">
      <t>シホンヒ</t>
    </rPh>
    <rPh sb="228" eb="230">
      <t>ヘイジュン</t>
    </rPh>
    <rPh sb="230" eb="232">
      <t>カサイ</t>
    </rPh>
    <rPh sb="233" eb="235">
      <t>ゾウカ</t>
    </rPh>
    <rPh sb="236" eb="238">
      <t>ミコ</t>
    </rPh>
    <rPh sb="243" eb="245">
      <t>テキセイ</t>
    </rPh>
    <rPh sb="245" eb="246">
      <t>チ</t>
    </rPh>
    <rPh sb="247" eb="248">
      <t>サグ</t>
    </rPh>
    <rPh sb="252" eb="254">
      <t>ジギョウ</t>
    </rPh>
    <rPh sb="254" eb="256">
      <t>ウンエイ</t>
    </rPh>
    <rPh sb="263" eb="265">
      <t>ケイヒ</t>
    </rPh>
    <rPh sb="265" eb="268">
      <t>カイシュウリツ</t>
    </rPh>
    <rPh sb="272" eb="274">
      <t>ルイジ</t>
    </rPh>
    <rPh sb="274" eb="276">
      <t>ダンタイ</t>
    </rPh>
    <rPh sb="277" eb="280">
      <t>ドウテイド</t>
    </rPh>
    <rPh sb="286" eb="290">
      <t>ゼンネンドヒ</t>
    </rPh>
    <rPh sb="290" eb="292">
      <t>ゲンショウ</t>
    </rPh>
    <rPh sb="297" eb="299">
      <t>セツゾク</t>
    </rPh>
    <rPh sb="299" eb="300">
      <t>リツ</t>
    </rPh>
    <rPh sb="301" eb="303">
      <t>コウジョウ</t>
    </rPh>
    <rPh sb="304" eb="306">
      <t>エイギョウ</t>
    </rPh>
    <rPh sb="306" eb="308">
      <t>ヒヨウ</t>
    </rPh>
    <rPh sb="309" eb="311">
      <t>シュクゲン</t>
    </rPh>
    <rPh sb="312" eb="313">
      <t>ハカ</t>
    </rPh>
    <rPh sb="317" eb="319">
      <t>ケイエイ</t>
    </rPh>
    <rPh sb="319" eb="321">
      <t>カイゼン</t>
    </rPh>
    <rPh sb="322" eb="323">
      <t>ハカ</t>
    </rPh>
    <rPh sb="327" eb="330">
      <t>ショウライテキ</t>
    </rPh>
    <rPh sb="331" eb="334">
      <t>シヨウリョウ</t>
    </rPh>
    <rPh sb="334" eb="336">
      <t>カイテイ</t>
    </rPh>
    <rPh sb="341" eb="343">
      <t>シヤ</t>
    </rPh>
    <rPh sb="344" eb="345">
      <t>イ</t>
    </rPh>
    <rPh sb="352" eb="354">
      <t>オスイ</t>
    </rPh>
    <rPh sb="354" eb="356">
      <t>ショリ</t>
    </rPh>
    <rPh sb="356" eb="358">
      <t>ゲンカ</t>
    </rPh>
    <rPh sb="362" eb="364">
      <t>シヒョウ</t>
    </rPh>
    <rPh sb="367" eb="369">
      <t>アッカ</t>
    </rPh>
    <rPh sb="375" eb="378">
      <t>ケイカクテキ</t>
    </rPh>
    <rPh sb="379" eb="381">
      <t>シセツ</t>
    </rPh>
    <rPh sb="382" eb="384">
      <t>コウシン</t>
    </rPh>
    <rPh sb="385" eb="387">
      <t>シュウゼン</t>
    </rPh>
    <rPh sb="387" eb="388">
      <t>オヨ</t>
    </rPh>
    <rPh sb="389" eb="391">
      <t>ジム</t>
    </rPh>
    <rPh sb="391" eb="393">
      <t>ケイヒ</t>
    </rPh>
    <rPh sb="393" eb="394">
      <t>トウ</t>
    </rPh>
    <rPh sb="395" eb="397">
      <t>シュクゲン</t>
    </rPh>
    <rPh sb="405" eb="407">
      <t>ルイジ</t>
    </rPh>
    <rPh sb="407" eb="409">
      <t>ダンタイ</t>
    </rPh>
    <rPh sb="409" eb="411">
      <t>テイド</t>
    </rPh>
    <rPh sb="412" eb="414">
      <t>シヒョウ</t>
    </rPh>
    <rPh sb="415" eb="417">
      <t>イジ</t>
    </rPh>
    <rPh sb="426" eb="428">
      <t>シセツ</t>
    </rPh>
    <rPh sb="428" eb="431">
      <t>リヨウリツ</t>
    </rPh>
    <rPh sb="435" eb="437">
      <t>シャカイ</t>
    </rPh>
    <rPh sb="437" eb="439">
      <t>ジョウセイ</t>
    </rPh>
    <rPh sb="441" eb="443">
      <t>ショリ</t>
    </rPh>
    <rPh sb="443" eb="445">
      <t>スイリョウ</t>
    </rPh>
    <rPh sb="446" eb="448">
      <t>アタマウ</t>
    </rPh>
    <rPh sb="456" eb="458">
      <t>シヒョウ</t>
    </rPh>
    <rPh sb="459" eb="461">
      <t>カイゼン</t>
    </rPh>
    <rPh sb="462" eb="464">
      <t>コンナン</t>
    </rPh>
    <rPh sb="477" eb="479">
      <t>ケントウ</t>
    </rPh>
    <rPh sb="485" eb="487">
      <t>シセツ</t>
    </rPh>
    <rPh sb="488" eb="491">
      <t>ヨユウブン</t>
    </rPh>
    <rPh sb="493" eb="496">
      <t>サイガイジ</t>
    </rPh>
    <rPh sb="497" eb="499">
      <t>シセツ</t>
    </rPh>
    <rPh sb="499" eb="502">
      <t>コウシンジ</t>
    </rPh>
    <rPh sb="511" eb="513">
      <t>キノウ</t>
    </rPh>
    <rPh sb="516" eb="518">
      <t>イジ</t>
    </rPh>
    <rPh sb="525" eb="528">
      <t>スイセンカ</t>
    </rPh>
    <rPh sb="528" eb="529">
      <t>リツ</t>
    </rPh>
    <rPh sb="533" eb="536">
      <t>ソウタイテキ</t>
    </rPh>
    <rPh sb="538" eb="540">
      <t>ビゾウ</t>
    </rPh>
    <rPh sb="540" eb="542">
      <t>ケイコウ</t>
    </rPh>
    <rPh sb="548" eb="550">
      <t>ジンコウ</t>
    </rPh>
    <rPh sb="550" eb="552">
      <t>ゲンショウ</t>
    </rPh>
    <rPh sb="553" eb="554">
      <t>スス</t>
    </rPh>
    <rPh sb="558" eb="559">
      <t>スウ</t>
    </rPh>
    <rPh sb="567" eb="569">
      <t>ゲンショウ</t>
    </rPh>
    <rPh sb="573" eb="575">
      <t>ジョウキョウ</t>
    </rPh>
    <rPh sb="579" eb="582">
      <t>シヨウリョウ</t>
    </rPh>
    <rPh sb="582" eb="584">
      <t>シュウニュウ</t>
    </rPh>
    <rPh sb="585" eb="588">
      <t>カクホサク</t>
    </rPh>
    <rPh sb="592" eb="593">
      <t>ヒ</t>
    </rPh>
    <rPh sb="594" eb="595">
      <t>ツヅ</t>
    </rPh>
    <rPh sb="596" eb="598">
      <t>フキュウ</t>
    </rPh>
    <phoneticPr fontId="4"/>
  </si>
  <si>
    <t xml:space="preserve">　新型コロナ感染症や世界情勢による資材不足や物価高の影響で、景気に停滞感があり、近年、改善傾向だった指標が下降している。この先も経営環境は確実に厳しくなることから、他自治体の事例等を研究しながら、ＤＸを推進していくなど、効率的な事業運営を探っていく。
　又、広域化・共同化などで自治体間の連携に積極的に関わり、中長期的にも安定的に経営できる体制の構築を検討していく。
</t>
    <rPh sb="1" eb="3">
      <t>シンガタ</t>
    </rPh>
    <rPh sb="6" eb="9">
      <t>カンセンショウ</t>
    </rPh>
    <rPh sb="10" eb="12">
      <t>セカイ</t>
    </rPh>
    <rPh sb="12" eb="14">
      <t>ジョウセイ</t>
    </rPh>
    <rPh sb="17" eb="19">
      <t>シザイ</t>
    </rPh>
    <rPh sb="19" eb="21">
      <t>ブソク</t>
    </rPh>
    <rPh sb="22" eb="25">
      <t>ブッカダカ</t>
    </rPh>
    <rPh sb="26" eb="28">
      <t>エイキョウ</t>
    </rPh>
    <rPh sb="30" eb="32">
      <t>ケイキ</t>
    </rPh>
    <rPh sb="33" eb="36">
      <t>テイタイカン</t>
    </rPh>
    <rPh sb="40" eb="42">
      <t>キンネン</t>
    </rPh>
    <rPh sb="54" eb="56">
      <t>シヒョウ</t>
    </rPh>
    <rPh sb="60" eb="62">
      <t>カコウ</t>
    </rPh>
    <rPh sb="69" eb="70">
      <t>サキ</t>
    </rPh>
    <rPh sb="89" eb="90">
      <t>タ</t>
    </rPh>
    <rPh sb="90" eb="93">
      <t>ジチタイ</t>
    </rPh>
    <rPh sb="94" eb="96">
      <t>ジレイ</t>
    </rPh>
    <rPh sb="96" eb="97">
      <t>トウ</t>
    </rPh>
    <rPh sb="98" eb="100">
      <t>ケンキュウ</t>
    </rPh>
    <rPh sb="108" eb="110">
      <t>スイシン</t>
    </rPh>
    <rPh sb="117" eb="120">
      <t>コウリツテキ</t>
    </rPh>
    <rPh sb="121" eb="123">
      <t>ジギョウ</t>
    </rPh>
    <rPh sb="123" eb="125">
      <t>ウンエイ</t>
    </rPh>
    <rPh sb="126" eb="127">
      <t>サグ</t>
    </rPh>
    <rPh sb="134" eb="135">
      <t>マタ</t>
    </rPh>
    <rPh sb="136" eb="139">
      <t>コウイキカ</t>
    </rPh>
    <rPh sb="140" eb="143">
      <t>キョウドウカ</t>
    </rPh>
    <rPh sb="146" eb="149">
      <t>ジチタイ</t>
    </rPh>
    <rPh sb="149" eb="150">
      <t>カン</t>
    </rPh>
    <rPh sb="151" eb="153">
      <t>レンケイ</t>
    </rPh>
    <rPh sb="154" eb="157">
      <t>セッキョクテキ</t>
    </rPh>
    <rPh sb="158" eb="159">
      <t>カカ</t>
    </rPh>
    <rPh sb="162" eb="163">
      <t>チュウ</t>
    </rPh>
    <rPh sb="163" eb="166">
      <t>チョウキテキ</t>
    </rPh>
    <rPh sb="168" eb="170">
      <t>アンテイ</t>
    </rPh>
    <rPh sb="170" eb="171">
      <t>テキ</t>
    </rPh>
    <rPh sb="172" eb="174">
      <t>ケイエイ</t>
    </rPh>
    <rPh sb="177" eb="179">
      <t>タイセイ</t>
    </rPh>
    <rPh sb="180" eb="182">
      <t>コウチクケントウ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</si>
</sst>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0E6-4CEC-8F1C-AF163386C5E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0.13</c:v>
                </c:pt>
                <c:pt idx="2">
                  <c:v>0.1</c:v>
                </c:pt>
                <c:pt idx="3">
                  <c:v>1.65</c:v>
                </c:pt>
                <c:pt idx="4">
                  <c:v>0.14000000000000001</c:v>
                </c:pt>
              </c:numCache>
            </c:numRef>
          </c:val>
          <c:smooth val="0"/>
          <c:extLst>
            <c:ext xmlns:c16="http://schemas.microsoft.com/office/drawing/2014/chart" uri="{C3380CC4-5D6E-409C-BE32-E72D297353CC}">
              <c16:uniqueId val="{00000001-40E6-4CEC-8F1C-AF163386C5E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51.13</c:v>
                </c:pt>
                <c:pt idx="2">
                  <c:v>44.36</c:v>
                </c:pt>
                <c:pt idx="3">
                  <c:v>45.37</c:v>
                </c:pt>
                <c:pt idx="4">
                  <c:v>44.3</c:v>
                </c:pt>
              </c:numCache>
            </c:numRef>
          </c:val>
          <c:extLst>
            <c:ext xmlns:c16="http://schemas.microsoft.com/office/drawing/2014/chart" uri="{C3380CC4-5D6E-409C-BE32-E72D297353CC}">
              <c16:uniqueId val="{00000000-A62F-490B-8DCE-5B38D1BBC3E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52.58</c:v>
                </c:pt>
                <c:pt idx="2">
                  <c:v>49.27</c:v>
                </c:pt>
                <c:pt idx="3">
                  <c:v>50.53</c:v>
                </c:pt>
                <c:pt idx="4">
                  <c:v>51.42</c:v>
                </c:pt>
              </c:numCache>
            </c:numRef>
          </c:val>
          <c:smooth val="0"/>
          <c:extLst>
            <c:ext xmlns:c16="http://schemas.microsoft.com/office/drawing/2014/chart" uri="{C3380CC4-5D6E-409C-BE32-E72D297353CC}">
              <c16:uniqueId val="{00000001-A62F-490B-8DCE-5B38D1BBC3E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67.459999999999994</c:v>
                </c:pt>
                <c:pt idx="2">
                  <c:v>69.34</c:v>
                </c:pt>
                <c:pt idx="3">
                  <c:v>69.41</c:v>
                </c:pt>
                <c:pt idx="4">
                  <c:v>70.540000000000006</c:v>
                </c:pt>
              </c:numCache>
            </c:numRef>
          </c:val>
          <c:extLst>
            <c:ext xmlns:c16="http://schemas.microsoft.com/office/drawing/2014/chart" uri="{C3380CC4-5D6E-409C-BE32-E72D297353CC}">
              <c16:uniqueId val="{00000000-7AB5-4C2C-A001-4EF6357E0B2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83.02</c:v>
                </c:pt>
                <c:pt idx="2">
                  <c:v>83.16</c:v>
                </c:pt>
                <c:pt idx="3">
                  <c:v>82.08</c:v>
                </c:pt>
                <c:pt idx="4">
                  <c:v>81.34</c:v>
                </c:pt>
              </c:numCache>
            </c:numRef>
          </c:val>
          <c:smooth val="0"/>
          <c:extLst>
            <c:ext xmlns:c16="http://schemas.microsoft.com/office/drawing/2014/chart" uri="{C3380CC4-5D6E-409C-BE32-E72D297353CC}">
              <c16:uniqueId val="{00000001-7AB5-4C2C-A001-4EF6357E0B2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110.08</c:v>
                </c:pt>
                <c:pt idx="2">
                  <c:v>104.92</c:v>
                </c:pt>
                <c:pt idx="3">
                  <c:v>102.3</c:v>
                </c:pt>
                <c:pt idx="4">
                  <c:v>101.59</c:v>
                </c:pt>
              </c:numCache>
            </c:numRef>
          </c:val>
          <c:extLst>
            <c:ext xmlns:c16="http://schemas.microsoft.com/office/drawing/2014/chart" uri="{C3380CC4-5D6E-409C-BE32-E72D297353CC}">
              <c16:uniqueId val="{00000000-6595-44E8-B714-A9739EE01E0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104.14</c:v>
                </c:pt>
                <c:pt idx="2">
                  <c:v>109.21</c:v>
                </c:pt>
                <c:pt idx="3">
                  <c:v>107.21</c:v>
                </c:pt>
                <c:pt idx="4">
                  <c:v>107.08</c:v>
                </c:pt>
              </c:numCache>
            </c:numRef>
          </c:val>
          <c:smooth val="0"/>
          <c:extLst>
            <c:ext xmlns:c16="http://schemas.microsoft.com/office/drawing/2014/chart" uri="{C3380CC4-5D6E-409C-BE32-E72D297353CC}">
              <c16:uniqueId val="{00000001-6595-44E8-B714-A9739EE01E0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2.78</c:v>
                </c:pt>
                <c:pt idx="2">
                  <c:v>5.54</c:v>
                </c:pt>
                <c:pt idx="3">
                  <c:v>8.3000000000000007</c:v>
                </c:pt>
                <c:pt idx="4">
                  <c:v>10.97</c:v>
                </c:pt>
              </c:numCache>
            </c:numRef>
          </c:val>
          <c:extLst>
            <c:ext xmlns:c16="http://schemas.microsoft.com/office/drawing/2014/chart" uri="{C3380CC4-5D6E-409C-BE32-E72D297353CC}">
              <c16:uniqueId val="{00000000-766C-40C0-B1A4-70CD073E208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15.95</c:v>
                </c:pt>
                <c:pt idx="2">
                  <c:v>24.1</c:v>
                </c:pt>
                <c:pt idx="3">
                  <c:v>12.7</c:v>
                </c:pt>
                <c:pt idx="4">
                  <c:v>14.65</c:v>
                </c:pt>
              </c:numCache>
            </c:numRef>
          </c:val>
          <c:smooth val="0"/>
          <c:extLst>
            <c:ext xmlns:c16="http://schemas.microsoft.com/office/drawing/2014/chart" uri="{C3380CC4-5D6E-409C-BE32-E72D297353CC}">
              <c16:uniqueId val="{00000001-766C-40C0-B1A4-70CD073E208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C5F-4057-9DB7-A072183A6F5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c:v>
                </c:pt>
              </c:numCache>
            </c:numRef>
          </c:val>
          <c:smooth val="0"/>
          <c:extLst>
            <c:ext xmlns:c16="http://schemas.microsoft.com/office/drawing/2014/chart" uri="{C3380CC4-5D6E-409C-BE32-E72D297353CC}">
              <c16:uniqueId val="{00000001-9C5F-4057-9DB7-A072183A6F5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F37-4477-A798-E9D335378EA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73.180000000000007</c:v>
                </c:pt>
                <c:pt idx="2">
                  <c:v>15.73</c:v>
                </c:pt>
                <c:pt idx="3">
                  <c:v>43.71</c:v>
                </c:pt>
                <c:pt idx="4">
                  <c:v>45.94</c:v>
                </c:pt>
              </c:numCache>
            </c:numRef>
          </c:val>
          <c:smooth val="0"/>
          <c:extLst>
            <c:ext xmlns:c16="http://schemas.microsoft.com/office/drawing/2014/chart" uri="{C3380CC4-5D6E-409C-BE32-E72D297353CC}">
              <c16:uniqueId val="{00000001-1F37-4477-A798-E9D335378EA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20.75</c:v>
                </c:pt>
                <c:pt idx="2">
                  <c:v>24.61</c:v>
                </c:pt>
                <c:pt idx="3">
                  <c:v>28.49</c:v>
                </c:pt>
                <c:pt idx="4">
                  <c:v>31.71</c:v>
                </c:pt>
              </c:numCache>
            </c:numRef>
          </c:val>
          <c:extLst>
            <c:ext xmlns:c16="http://schemas.microsoft.com/office/drawing/2014/chart" uri="{C3380CC4-5D6E-409C-BE32-E72D297353CC}">
              <c16:uniqueId val="{00000000-4E4C-4945-89A6-8E9A1E2F359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52.32</c:v>
                </c:pt>
                <c:pt idx="2">
                  <c:v>57.26</c:v>
                </c:pt>
                <c:pt idx="3">
                  <c:v>40.67</c:v>
                </c:pt>
                <c:pt idx="4">
                  <c:v>47.7</c:v>
                </c:pt>
              </c:numCache>
            </c:numRef>
          </c:val>
          <c:smooth val="0"/>
          <c:extLst>
            <c:ext xmlns:c16="http://schemas.microsoft.com/office/drawing/2014/chart" uri="{C3380CC4-5D6E-409C-BE32-E72D297353CC}">
              <c16:uniqueId val="{00000001-4E4C-4945-89A6-8E9A1E2F359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411.9</c:v>
                </c:pt>
                <c:pt idx="2">
                  <c:v>563.65</c:v>
                </c:pt>
                <c:pt idx="3">
                  <c:v>866.17</c:v>
                </c:pt>
                <c:pt idx="4">
                  <c:v>180.32</c:v>
                </c:pt>
              </c:numCache>
            </c:numRef>
          </c:val>
          <c:extLst>
            <c:ext xmlns:c16="http://schemas.microsoft.com/office/drawing/2014/chart" uri="{C3380CC4-5D6E-409C-BE32-E72D297353CC}">
              <c16:uniqueId val="{00000000-D37E-43EE-9318-BFD05409F60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958.81</c:v>
                </c:pt>
                <c:pt idx="2">
                  <c:v>1130.42</c:v>
                </c:pt>
                <c:pt idx="3">
                  <c:v>1050.51</c:v>
                </c:pt>
                <c:pt idx="4">
                  <c:v>1102.01</c:v>
                </c:pt>
              </c:numCache>
            </c:numRef>
          </c:val>
          <c:smooth val="0"/>
          <c:extLst>
            <c:ext xmlns:c16="http://schemas.microsoft.com/office/drawing/2014/chart" uri="{C3380CC4-5D6E-409C-BE32-E72D297353CC}">
              <c16:uniqueId val="{00000001-D37E-43EE-9318-BFD05409F60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62.53</c:v>
                </c:pt>
                <c:pt idx="2">
                  <c:v>76.3</c:v>
                </c:pt>
                <c:pt idx="3">
                  <c:v>85.94</c:v>
                </c:pt>
                <c:pt idx="4">
                  <c:v>82.07</c:v>
                </c:pt>
              </c:numCache>
            </c:numRef>
          </c:val>
          <c:extLst>
            <c:ext xmlns:c16="http://schemas.microsoft.com/office/drawing/2014/chart" uri="{C3380CC4-5D6E-409C-BE32-E72D297353CC}">
              <c16:uniqueId val="{00000000-BFE9-480A-B68B-43FBE356FAF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82.88</c:v>
                </c:pt>
                <c:pt idx="2">
                  <c:v>74.17</c:v>
                </c:pt>
                <c:pt idx="3">
                  <c:v>82.65</c:v>
                </c:pt>
                <c:pt idx="4">
                  <c:v>82.55</c:v>
                </c:pt>
              </c:numCache>
            </c:numRef>
          </c:val>
          <c:smooth val="0"/>
          <c:extLst>
            <c:ext xmlns:c16="http://schemas.microsoft.com/office/drawing/2014/chart" uri="{C3380CC4-5D6E-409C-BE32-E72D297353CC}">
              <c16:uniqueId val="{00000001-BFE9-480A-B68B-43FBE356FAF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264.35000000000002</c:v>
                </c:pt>
                <c:pt idx="2">
                  <c:v>217.1</c:v>
                </c:pt>
                <c:pt idx="3">
                  <c:v>190.56</c:v>
                </c:pt>
                <c:pt idx="4">
                  <c:v>201.21</c:v>
                </c:pt>
              </c:numCache>
            </c:numRef>
          </c:val>
          <c:extLst>
            <c:ext xmlns:c16="http://schemas.microsoft.com/office/drawing/2014/chart" uri="{C3380CC4-5D6E-409C-BE32-E72D297353CC}">
              <c16:uniqueId val="{00000000-10FA-48DB-9687-6C40E162B2E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190.99</c:v>
                </c:pt>
                <c:pt idx="2">
                  <c:v>230.95</c:v>
                </c:pt>
                <c:pt idx="3">
                  <c:v>186.3</c:v>
                </c:pt>
                <c:pt idx="4">
                  <c:v>188.38</c:v>
                </c:pt>
              </c:numCache>
            </c:numRef>
          </c:val>
          <c:smooth val="0"/>
          <c:extLst>
            <c:ext xmlns:c16="http://schemas.microsoft.com/office/drawing/2014/chart" uri="{C3380CC4-5D6E-409C-BE32-E72D297353CC}">
              <c16:uniqueId val="{00000001-10FA-48DB-9687-6C40E162B2E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49" zoomScale="80" zoomScaleNormal="80" workbookViewId="0">
      <selection activeCell="BL91" sqref="BL9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涌谷町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Cc2</v>
      </c>
      <c r="X8" s="65"/>
      <c r="Y8" s="65"/>
      <c r="Z8" s="65"/>
      <c r="AA8" s="65"/>
      <c r="AB8" s="65"/>
      <c r="AC8" s="65"/>
      <c r="AD8" s="66" t="str">
        <f>データ!$M$6</f>
        <v>非設置</v>
      </c>
      <c r="AE8" s="66"/>
      <c r="AF8" s="66"/>
      <c r="AG8" s="66"/>
      <c r="AH8" s="66"/>
      <c r="AI8" s="66"/>
      <c r="AJ8" s="66"/>
      <c r="AK8" s="3"/>
      <c r="AL8" s="45">
        <f>データ!S6</f>
        <v>15182</v>
      </c>
      <c r="AM8" s="45"/>
      <c r="AN8" s="45"/>
      <c r="AO8" s="45"/>
      <c r="AP8" s="45"/>
      <c r="AQ8" s="45"/>
      <c r="AR8" s="45"/>
      <c r="AS8" s="45"/>
      <c r="AT8" s="46">
        <f>データ!T6</f>
        <v>82.16</v>
      </c>
      <c r="AU8" s="46"/>
      <c r="AV8" s="46"/>
      <c r="AW8" s="46"/>
      <c r="AX8" s="46"/>
      <c r="AY8" s="46"/>
      <c r="AZ8" s="46"/>
      <c r="BA8" s="46"/>
      <c r="BB8" s="46">
        <f>データ!U6</f>
        <v>184.79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57.21</v>
      </c>
      <c r="J10" s="46"/>
      <c r="K10" s="46"/>
      <c r="L10" s="46"/>
      <c r="M10" s="46"/>
      <c r="N10" s="46"/>
      <c r="O10" s="46"/>
      <c r="P10" s="46">
        <f>データ!P6</f>
        <v>45.78</v>
      </c>
      <c r="Q10" s="46"/>
      <c r="R10" s="46"/>
      <c r="S10" s="46"/>
      <c r="T10" s="46"/>
      <c r="U10" s="46"/>
      <c r="V10" s="46"/>
      <c r="W10" s="46">
        <f>データ!Q6</f>
        <v>92.1</v>
      </c>
      <c r="X10" s="46"/>
      <c r="Y10" s="46"/>
      <c r="Z10" s="46"/>
      <c r="AA10" s="46"/>
      <c r="AB10" s="46"/>
      <c r="AC10" s="46"/>
      <c r="AD10" s="45">
        <f>データ!R6</f>
        <v>2910</v>
      </c>
      <c r="AE10" s="45"/>
      <c r="AF10" s="45"/>
      <c r="AG10" s="45"/>
      <c r="AH10" s="45"/>
      <c r="AI10" s="45"/>
      <c r="AJ10" s="45"/>
      <c r="AK10" s="2"/>
      <c r="AL10" s="45">
        <f>データ!V6</f>
        <v>6918</v>
      </c>
      <c r="AM10" s="45"/>
      <c r="AN10" s="45"/>
      <c r="AO10" s="45"/>
      <c r="AP10" s="45"/>
      <c r="AQ10" s="45"/>
      <c r="AR10" s="45"/>
      <c r="AS10" s="45"/>
      <c r="AT10" s="46">
        <f>データ!W6</f>
        <v>2.76</v>
      </c>
      <c r="AU10" s="46"/>
      <c r="AV10" s="46"/>
      <c r="AW10" s="46"/>
      <c r="AX10" s="46"/>
      <c r="AY10" s="46"/>
      <c r="AZ10" s="46"/>
      <c r="BA10" s="46"/>
      <c r="BB10" s="46">
        <f>データ!X6</f>
        <v>2506.52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【669.12】</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UPh+OXmGi8S7AKvs0disPsWQL+PcVdgPjBbP8DhEXj9a7Qeab3YsirtfrnGCes8M+ixBGZ7DMPryikB5m8FpGw==" saltValue="raCieAVQs5jUHDxGc/StJ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45012</v>
      </c>
      <c r="D6" s="19">
        <f t="shared" si="3"/>
        <v>46</v>
      </c>
      <c r="E6" s="19">
        <f t="shared" si="3"/>
        <v>17</v>
      </c>
      <c r="F6" s="19">
        <f t="shared" si="3"/>
        <v>1</v>
      </c>
      <c r="G6" s="19">
        <f t="shared" si="3"/>
        <v>0</v>
      </c>
      <c r="H6" s="19" t="str">
        <f t="shared" si="3"/>
        <v>宮城県　涌谷町</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57.21</v>
      </c>
      <c r="P6" s="20">
        <f t="shared" si="3"/>
        <v>45.78</v>
      </c>
      <c r="Q6" s="20">
        <f t="shared" si="3"/>
        <v>92.1</v>
      </c>
      <c r="R6" s="20">
        <f t="shared" si="3"/>
        <v>2910</v>
      </c>
      <c r="S6" s="20">
        <f t="shared" si="3"/>
        <v>15182</v>
      </c>
      <c r="T6" s="20">
        <f t="shared" si="3"/>
        <v>82.16</v>
      </c>
      <c r="U6" s="20">
        <f t="shared" si="3"/>
        <v>184.79</v>
      </c>
      <c r="V6" s="20">
        <f t="shared" si="3"/>
        <v>6918</v>
      </c>
      <c r="W6" s="20">
        <f t="shared" si="3"/>
        <v>2.76</v>
      </c>
      <c r="X6" s="20">
        <f t="shared" si="3"/>
        <v>2506.52</v>
      </c>
      <c r="Y6" s="21" t="str">
        <f>IF(Y7="",NA(),Y7)</f>
        <v>-</v>
      </c>
      <c r="Z6" s="21">
        <f t="shared" ref="Z6:AH6" si="4">IF(Z7="",NA(),Z7)</f>
        <v>110.08</v>
      </c>
      <c r="AA6" s="21">
        <f t="shared" si="4"/>
        <v>104.92</v>
      </c>
      <c r="AB6" s="21">
        <f t="shared" si="4"/>
        <v>102.3</v>
      </c>
      <c r="AC6" s="21">
        <f t="shared" si="4"/>
        <v>101.59</v>
      </c>
      <c r="AD6" s="21" t="str">
        <f t="shared" si="4"/>
        <v>-</v>
      </c>
      <c r="AE6" s="21">
        <f t="shared" si="4"/>
        <v>104.14</v>
      </c>
      <c r="AF6" s="21">
        <f t="shared" si="4"/>
        <v>109.21</v>
      </c>
      <c r="AG6" s="21">
        <f t="shared" si="4"/>
        <v>107.21</v>
      </c>
      <c r="AH6" s="21">
        <f t="shared" si="4"/>
        <v>107.08</v>
      </c>
      <c r="AI6" s="20" t="str">
        <f>IF(AI7="","",IF(AI7="-","【-】","【"&amp;SUBSTITUTE(TEXT(AI7,"#,##0.00"),"-","△")&amp;"】"))</f>
        <v>【107.02】</v>
      </c>
      <c r="AJ6" s="21" t="str">
        <f>IF(AJ7="",NA(),AJ7)</f>
        <v>-</v>
      </c>
      <c r="AK6" s="20">
        <f t="shared" ref="AK6:AS6" si="5">IF(AK7="",NA(),AK7)</f>
        <v>0</v>
      </c>
      <c r="AL6" s="20">
        <f t="shared" si="5"/>
        <v>0</v>
      </c>
      <c r="AM6" s="20">
        <f t="shared" si="5"/>
        <v>0</v>
      </c>
      <c r="AN6" s="20">
        <f t="shared" si="5"/>
        <v>0</v>
      </c>
      <c r="AO6" s="21" t="str">
        <f t="shared" si="5"/>
        <v>-</v>
      </c>
      <c r="AP6" s="21">
        <f t="shared" si="5"/>
        <v>73.180000000000007</v>
      </c>
      <c r="AQ6" s="21">
        <f t="shared" si="5"/>
        <v>15.73</v>
      </c>
      <c r="AR6" s="21">
        <f t="shared" si="5"/>
        <v>43.71</v>
      </c>
      <c r="AS6" s="21">
        <f t="shared" si="5"/>
        <v>45.94</v>
      </c>
      <c r="AT6" s="20" t="str">
        <f>IF(AT7="","",IF(AT7="-","【-】","【"&amp;SUBSTITUTE(TEXT(AT7,"#,##0.00"),"-","△")&amp;"】"))</f>
        <v>【3.09】</v>
      </c>
      <c r="AU6" s="21" t="str">
        <f>IF(AU7="",NA(),AU7)</f>
        <v>-</v>
      </c>
      <c r="AV6" s="21">
        <f t="shared" ref="AV6:BD6" si="6">IF(AV7="",NA(),AV7)</f>
        <v>20.75</v>
      </c>
      <c r="AW6" s="21">
        <f t="shared" si="6"/>
        <v>24.61</v>
      </c>
      <c r="AX6" s="21">
        <f t="shared" si="6"/>
        <v>28.49</v>
      </c>
      <c r="AY6" s="21">
        <f t="shared" si="6"/>
        <v>31.71</v>
      </c>
      <c r="AZ6" s="21" t="str">
        <f t="shared" si="6"/>
        <v>-</v>
      </c>
      <c r="BA6" s="21">
        <f t="shared" si="6"/>
        <v>52.32</v>
      </c>
      <c r="BB6" s="21">
        <f t="shared" si="6"/>
        <v>57.26</v>
      </c>
      <c r="BC6" s="21">
        <f t="shared" si="6"/>
        <v>40.67</v>
      </c>
      <c r="BD6" s="21">
        <f t="shared" si="6"/>
        <v>47.7</v>
      </c>
      <c r="BE6" s="20" t="str">
        <f>IF(BE7="","",IF(BE7="-","【-】","【"&amp;SUBSTITUTE(TEXT(BE7,"#,##0.00"),"-","△")&amp;"】"))</f>
        <v>【71.39】</v>
      </c>
      <c r="BF6" s="21" t="str">
        <f>IF(BF7="",NA(),BF7)</f>
        <v>-</v>
      </c>
      <c r="BG6" s="21">
        <f t="shared" ref="BG6:BO6" si="7">IF(BG7="",NA(),BG7)</f>
        <v>411.9</v>
      </c>
      <c r="BH6" s="21">
        <f t="shared" si="7"/>
        <v>563.65</v>
      </c>
      <c r="BI6" s="21">
        <f t="shared" si="7"/>
        <v>866.17</v>
      </c>
      <c r="BJ6" s="21">
        <f t="shared" si="7"/>
        <v>180.32</v>
      </c>
      <c r="BK6" s="21" t="str">
        <f t="shared" si="7"/>
        <v>-</v>
      </c>
      <c r="BL6" s="21">
        <f t="shared" si="7"/>
        <v>958.81</v>
      </c>
      <c r="BM6" s="21">
        <f t="shared" si="7"/>
        <v>1130.42</v>
      </c>
      <c r="BN6" s="21">
        <f t="shared" si="7"/>
        <v>1050.51</v>
      </c>
      <c r="BO6" s="21">
        <f t="shared" si="7"/>
        <v>1102.01</v>
      </c>
      <c r="BP6" s="20" t="str">
        <f>IF(BP7="","",IF(BP7="-","【-】","【"&amp;SUBSTITUTE(TEXT(BP7,"#,##0.00"),"-","△")&amp;"】"))</f>
        <v>【669.12】</v>
      </c>
      <c r="BQ6" s="21" t="str">
        <f>IF(BQ7="",NA(),BQ7)</f>
        <v>-</v>
      </c>
      <c r="BR6" s="21">
        <f t="shared" ref="BR6:BZ6" si="8">IF(BR7="",NA(),BR7)</f>
        <v>62.53</v>
      </c>
      <c r="BS6" s="21">
        <f t="shared" si="8"/>
        <v>76.3</v>
      </c>
      <c r="BT6" s="21">
        <f t="shared" si="8"/>
        <v>85.94</v>
      </c>
      <c r="BU6" s="21">
        <f t="shared" si="8"/>
        <v>82.07</v>
      </c>
      <c r="BV6" s="21" t="str">
        <f t="shared" si="8"/>
        <v>-</v>
      </c>
      <c r="BW6" s="21">
        <f t="shared" si="8"/>
        <v>82.88</v>
      </c>
      <c r="BX6" s="21">
        <f t="shared" si="8"/>
        <v>74.17</v>
      </c>
      <c r="BY6" s="21">
        <f t="shared" si="8"/>
        <v>82.65</v>
      </c>
      <c r="BZ6" s="21">
        <f t="shared" si="8"/>
        <v>82.55</v>
      </c>
      <c r="CA6" s="20" t="str">
        <f>IF(CA7="","",IF(CA7="-","【-】","【"&amp;SUBSTITUTE(TEXT(CA7,"#,##0.00"),"-","△")&amp;"】"))</f>
        <v>【99.73】</v>
      </c>
      <c r="CB6" s="21" t="str">
        <f>IF(CB7="",NA(),CB7)</f>
        <v>-</v>
      </c>
      <c r="CC6" s="21">
        <f t="shared" ref="CC6:CK6" si="9">IF(CC7="",NA(),CC7)</f>
        <v>264.35000000000002</v>
      </c>
      <c r="CD6" s="21">
        <f t="shared" si="9"/>
        <v>217.1</v>
      </c>
      <c r="CE6" s="21">
        <f t="shared" si="9"/>
        <v>190.56</v>
      </c>
      <c r="CF6" s="21">
        <f t="shared" si="9"/>
        <v>201.21</v>
      </c>
      <c r="CG6" s="21" t="str">
        <f t="shared" si="9"/>
        <v>-</v>
      </c>
      <c r="CH6" s="21">
        <f t="shared" si="9"/>
        <v>190.99</v>
      </c>
      <c r="CI6" s="21">
        <f t="shared" si="9"/>
        <v>230.95</v>
      </c>
      <c r="CJ6" s="21">
        <f t="shared" si="9"/>
        <v>186.3</v>
      </c>
      <c r="CK6" s="21">
        <f t="shared" si="9"/>
        <v>188.38</v>
      </c>
      <c r="CL6" s="20" t="str">
        <f>IF(CL7="","",IF(CL7="-","【-】","【"&amp;SUBSTITUTE(TEXT(CL7,"#,##0.00"),"-","△")&amp;"】"))</f>
        <v>【134.98】</v>
      </c>
      <c r="CM6" s="21" t="str">
        <f>IF(CM7="",NA(),CM7)</f>
        <v>-</v>
      </c>
      <c r="CN6" s="21">
        <f t="shared" ref="CN6:CV6" si="10">IF(CN7="",NA(),CN7)</f>
        <v>51.13</v>
      </c>
      <c r="CO6" s="21">
        <f t="shared" si="10"/>
        <v>44.36</v>
      </c>
      <c r="CP6" s="21">
        <f t="shared" si="10"/>
        <v>45.37</v>
      </c>
      <c r="CQ6" s="21">
        <f t="shared" si="10"/>
        <v>44.3</v>
      </c>
      <c r="CR6" s="21" t="str">
        <f t="shared" si="10"/>
        <v>-</v>
      </c>
      <c r="CS6" s="21">
        <f t="shared" si="10"/>
        <v>52.58</v>
      </c>
      <c r="CT6" s="21">
        <f t="shared" si="10"/>
        <v>49.27</v>
      </c>
      <c r="CU6" s="21">
        <f t="shared" si="10"/>
        <v>50.53</v>
      </c>
      <c r="CV6" s="21">
        <f t="shared" si="10"/>
        <v>51.42</v>
      </c>
      <c r="CW6" s="20" t="str">
        <f>IF(CW7="","",IF(CW7="-","【-】","【"&amp;SUBSTITUTE(TEXT(CW7,"#,##0.00"),"-","△")&amp;"】"))</f>
        <v>【59.99】</v>
      </c>
      <c r="CX6" s="21" t="str">
        <f>IF(CX7="",NA(),CX7)</f>
        <v>-</v>
      </c>
      <c r="CY6" s="21">
        <f t="shared" ref="CY6:DG6" si="11">IF(CY7="",NA(),CY7)</f>
        <v>67.459999999999994</v>
      </c>
      <c r="CZ6" s="21">
        <f t="shared" si="11"/>
        <v>69.34</v>
      </c>
      <c r="DA6" s="21">
        <f t="shared" si="11"/>
        <v>69.41</v>
      </c>
      <c r="DB6" s="21">
        <f t="shared" si="11"/>
        <v>70.540000000000006</v>
      </c>
      <c r="DC6" s="21" t="str">
        <f t="shared" si="11"/>
        <v>-</v>
      </c>
      <c r="DD6" s="21">
        <f t="shared" si="11"/>
        <v>83.02</v>
      </c>
      <c r="DE6" s="21">
        <f t="shared" si="11"/>
        <v>83.16</v>
      </c>
      <c r="DF6" s="21">
        <f t="shared" si="11"/>
        <v>82.08</v>
      </c>
      <c r="DG6" s="21">
        <f t="shared" si="11"/>
        <v>81.34</v>
      </c>
      <c r="DH6" s="20" t="str">
        <f>IF(DH7="","",IF(DH7="-","【-】","【"&amp;SUBSTITUTE(TEXT(DH7,"#,##0.00"),"-","△")&amp;"】"))</f>
        <v>【95.72】</v>
      </c>
      <c r="DI6" s="21" t="str">
        <f>IF(DI7="",NA(),DI7)</f>
        <v>-</v>
      </c>
      <c r="DJ6" s="21">
        <f t="shared" ref="DJ6:DR6" si="12">IF(DJ7="",NA(),DJ7)</f>
        <v>2.78</v>
      </c>
      <c r="DK6" s="21">
        <f t="shared" si="12"/>
        <v>5.54</v>
      </c>
      <c r="DL6" s="21">
        <f t="shared" si="12"/>
        <v>8.3000000000000007</v>
      </c>
      <c r="DM6" s="21">
        <f t="shared" si="12"/>
        <v>10.97</v>
      </c>
      <c r="DN6" s="21" t="str">
        <f t="shared" si="12"/>
        <v>-</v>
      </c>
      <c r="DO6" s="21">
        <f t="shared" si="12"/>
        <v>15.95</v>
      </c>
      <c r="DP6" s="21">
        <f t="shared" si="12"/>
        <v>24.1</v>
      </c>
      <c r="DQ6" s="21">
        <f t="shared" si="12"/>
        <v>12.7</v>
      </c>
      <c r="DR6" s="21">
        <f t="shared" si="12"/>
        <v>14.65</v>
      </c>
      <c r="DS6" s="20" t="str">
        <f>IF(DS7="","",IF(DS7="-","【-】","【"&amp;SUBSTITUTE(TEXT(DS7,"#,##0.00"),"-","△")&amp;"】"))</f>
        <v>【38.17】</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v>
      </c>
      <c r="ED6" s="20" t="str">
        <f>IF(ED7="","",IF(ED7="-","【-】","【"&amp;SUBSTITUTE(TEXT(ED7,"#,##0.00"),"-","△")&amp;"】"))</f>
        <v>【6.54】</v>
      </c>
      <c r="EE6" s="21" t="str">
        <f>IF(EE7="",NA(),EE7)</f>
        <v>-</v>
      </c>
      <c r="EF6" s="20">
        <f t="shared" ref="EF6:EN6" si="14">IF(EF7="",NA(),EF7)</f>
        <v>0</v>
      </c>
      <c r="EG6" s="20">
        <f t="shared" si="14"/>
        <v>0</v>
      </c>
      <c r="EH6" s="20">
        <f t="shared" si="14"/>
        <v>0</v>
      </c>
      <c r="EI6" s="20">
        <f t="shared" si="14"/>
        <v>0</v>
      </c>
      <c r="EJ6" s="21" t="str">
        <f t="shared" si="14"/>
        <v>-</v>
      </c>
      <c r="EK6" s="21">
        <f t="shared" si="14"/>
        <v>0.13</v>
      </c>
      <c r="EL6" s="21">
        <f t="shared" si="14"/>
        <v>0.1</v>
      </c>
      <c r="EM6" s="21">
        <f t="shared" si="14"/>
        <v>1.65</v>
      </c>
      <c r="EN6" s="21">
        <f t="shared" si="14"/>
        <v>0.14000000000000001</v>
      </c>
      <c r="EO6" s="20" t="str">
        <f>IF(EO7="","",IF(EO7="-","【-】","【"&amp;SUBSTITUTE(TEXT(EO7,"#,##0.00"),"-","△")&amp;"】"))</f>
        <v>【0.24】</v>
      </c>
    </row>
    <row r="7" spans="1:148" s="22" customFormat="1" x14ac:dyDescent="0.15">
      <c r="A7" s="14"/>
      <c r="B7" s="23">
        <v>2021</v>
      </c>
      <c r="C7" s="23">
        <v>45012</v>
      </c>
      <c r="D7" s="23">
        <v>46</v>
      </c>
      <c r="E7" s="23">
        <v>17</v>
      </c>
      <c r="F7" s="23">
        <v>1</v>
      </c>
      <c r="G7" s="23">
        <v>0</v>
      </c>
      <c r="H7" s="23" t="s">
        <v>96</v>
      </c>
      <c r="I7" s="23" t="s">
        <v>97</v>
      </c>
      <c r="J7" s="23" t="s">
        <v>98</v>
      </c>
      <c r="K7" s="23" t="s">
        <v>99</v>
      </c>
      <c r="L7" s="23" t="s">
        <v>100</v>
      </c>
      <c r="M7" s="23" t="s">
        <v>101</v>
      </c>
      <c r="N7" s="24" t="s">
        <v>102</v>
      </c>
      <c r="O7" s="24">
        <v>57.21</v>
      </c>
      <c r="P7" s="24">
        <v>45.78</v>
      </c>
      <c r="Q7" s="24">
        <v>92.1</v>
      </c>
      <c r="R7" s="24">
        <v>2910</v>
      </c>
      <c r="S7" s="24">
        <v>15182</v>
      </c>
      <c r="T7" s="24">
        <v>82.16</v>
      </c>
      <c r="U7" s="24">
        <v>184.79</v>
      </c>
      <c r="V7" s="24">
        <v>6918</v>
      </c>
      <c r="W7" s="24">
        <v>2.76</v>
      </c>
      <c r="X7" s="24">
        <v>2506.52</v>
      </c>
      <c r="Y7" s="24" t="s">
        <v>102</v>
      </c>
      <c r="Z7" s="24">
        <v>110.08</v>
      </c>
      <c r="AA7" s="24">
        <v>104.92</v>
      </c>
      <c r="AB7" s="24">
        <v>102.3</v>
      </c>
      <c r="AC7" s="24">
        <v>101.59</v>
      </c>
      <c r="AD7" s="24" t="s">
        <v>102</v>
      </c>
      <c r="AE7" s="24">
        <v>104.14</v>
      </c>
      <c r="AF7" s="24">
        <v>109.21</v>
      </c>
      <c r="AG7" s="24">
        <v>107.21</v>
      </c>
      <c r="AH7" s="24">
        <v>107.08</v>
      </c>
      <c r="AI7" s="24">
        <v>107.02</v>
      </c>
      <c r="AJ7" s="24" t="s">
        <v>102</v>
      </c>
      <c r="AK7" s="24">
        <v>0</v>
      </c>
      <c r="AL7" s="24">
        <v>0</v>
      </c>
      <c r="AM7" s="24">
        <v>0</v>
      </c>
      <c r="AN7" s="24">
        <v>0</v>
      </c>
      <c r="AO7" s="24" t="s">
        <v>102</v>
      </c>
      <c r="AP7" s="24">
        <v>73.180000000000007</v>
      </c>
      <c r="AQ7" s="24">
        <v>15.73</v>
      </c>
      <c r="AR7" s="24">
        <v>43.71</v>
      </c>
      <c r="AS7" s="24">
        <v>45.94</v>
      </c>
      <c r="AT7" s="24">
        <v>3.09</v>
      </c>
      <c r="AU7" s="24" t="s">
        <v>102</v>
      </c>
      <c r="AV7" s="24">
        <v>20.75</v>
      </c>
      <c r="AW7" s="24">
        <v>24.61</v>
      </c>
      <c r="AX7" s="24">
        <v>28.49</v>
      </c>
      <c r="AY7" s="24">
        <v>31.71</v>
      </c>
      <c r="AZ7" s="24" t="s">
        <v>102</v>
      </c>
      <c r="BA7" s="24">
        <v>52.32</v>
      </c>
      <c r="BB7" s="24">
        <v>57.26</v>
      </c>
      <c r="BC7" s="24">
        <v>40.67</v>
      </c>
      <c r="BD7" s="24">
        <v>47.7</v>
      </c>
      <c r="BE7" s="24">
        <v>71.39</v>
      </c>
      <c r="BF7" s="24" t="s">
        <v>102</v>
      </c>
      <c r="BG7" s="24">
        <v>411.9</v>
      </c>
      <c r="BH7" s="24">
        <v>563.65</v>
      </c>
      <c r="BI7" s="24">
        <v>866.17</v>
      </c>
      <c r="BJ7" s="24">
        <v>180.32</v>
      </c>
      <c r="BK7" s="24" t="s">
        <v>102</v>
      </c>
      <c r="BL7" s="24">
        <v>958.81</v>
      </c>
      <c r="BM7" s="24">
        <v>1130.42</v>
      </c>
      <c r="BN7" s="24">
        <v>1050.51</v>
      </c>
      <c r="BO7" s="24">
        <v>1102.01</v>
      </c>
      <c r="BP7" s="24">
        <v>669.12</v>
      </c>
      <c r="BQ7" s="24" t="s">
        <v>102</v>
      </c>
      <c r="BR7" s="24">
        <v>62.53</v>
      </c>
      <c r="BS7" s="24">
        <v>76.3</v>
      </c>
      <c r="BT7" s="24">
        <v>85.94</v>
      </c>
      <c r="BU7" s="24">
        <v>82.07</v>
      </c>
      <c r="BV7" s="24" t="s">
        <v>102</v>
      </c>
      <c r="BW7" s="24">
        <v>82.88</v>
      </c>
      <c r="BX7" s="24">
        <v>74.17</v>
      </c>
      <c r="BY7" s="24">
        <v>82.65</v>
      </c>
      <c r="BZ7" s="24">
        <v>82.55</v>
      </c>
      <c r="CA7" s="24">
        <v>99.73</v>
      </c>
      <c r="CB7" s="24" t="s">
        <v>102</v>
      </c>
      <c r="CC7" s="24">
        <v>264.35000000000002</v>
      </c>
      <c r="CD7" s="24">
        <v>217.1</v>
      </c>
      <c r="CE7" s="24">
        <v>190.56</v>
      </c>
      <c r="CF7" s="24">
        <v>201.21</v>
      </c>
      <c r="CG7" s="24" t="s">
        <v>102</v>
      </c>
      <c r="CH7" s="24">
        <v>190.99</v>
      </c>
      <c r="CI7" s="24">
        <v>230.95</v>
      </c>
      <c r="CJ7" s="24">
        <v>186.3</v>
      </c>
      <c r="CK7" s="24">
        <v>188.38</v>
      </c>
      <c r="CL7" s="24">
        <v>134.97999999999999</v>
      </c>
      <c r="CM7" s="24" t="s">
        <v>102</v>
      </c>
      <c r="CN7" s="24">
        <v>51.13</v>
      </c>
      <c r="CO7" s="24">
        <v>44.36</v>
      </c>
      <c r="CP7" s="24">
        <v>45.37</v>
      </c>
      <c r="CQ7" s="24">
        <v>44.3</v>
      </c>
      <c r="CR7" s="24" t="s">
        <v>102</v>
      </c>
      <c r="CS7" s="24">
        <v>52.58</v>
      </c>
      <c r="CT7" s="24">
        <v>49.27</v>
      </c>
      <c r="CU7" s="24">
        <v>50.53</v>
      </c>
      <c r="CV7" s="24">
        <v>51.42</v>
      </c>
      <c r="CW7" s="24">
        <v>59.99</v>
      </c>
      <c r="CX7" s="24" t="s">
        <v>102</v>
      </c>
      <c r="CY7" s="24">
        <v>67.459999999999994</v>
      </c>
      <c r="CZ7" s="24">
        <v>69.34</v>
      </c>
      <c r="DA7" s="24">
        <v>69.41</v>
      </c>
      <c r="DB7" s="24">
        <v>70.540000000000006</v>
      </c>
      <c r="DC7" s="24" t="s">
        <v>102</v>
      </c>
      <c r="DD7" s="24">
        <v>83.02</v>
      </c>
      <c r="DE7" s="24">
        <v>83.16</v>
      </c>
      <c r="DF7" s="24">
        <v>82.08</v>
      </c>
      <c r="DG7" s="24">
        <v>81.34</v>
      </c>
      <c r="DH7" s="24">
        <v>95.72</v>
      </c>
      <c r="DI7" s="24" t="s">
        <v>102</v>
      </c>
      <c r="DJ7" s="24">
        <v>2.78</v>
      </c>
      <c r="DK7" s="24">
        <v>5.54</v>
      </c>
      <c r="DL7" s="24">
        <v>8.3000000000000007</v>
      </c>
      <c r="DM7" s="24">
        <v>10.97</v>
      </c>
      <c r="DN7" s="24" t="s">
        <v>102</v>
      </c>
      <c r="DO7" s="24">
        <v>15.95</v>
      </c>
      <c r="DP7" s="24">
        <v>24.1</v>
      </c>
      <c r="DQ7" s="24">
        <v>12.7</v>
      </c>
      <c r="DR7" s="24">
        <v>14.65</v>
      </c>
      <c r="DS7" s="24">
        <v>38.17</v>
      </c>
      <c r="DT7" s="24" t="s">
        <v>102</v>
      </c>
      <c r="DU7" s="24">
        <v>0</v>
      </c>
      <c r="DV7" s="24">
        <v>0</v>
      </c>
      <c r="DW7" s="24">
        <v>0</v>
      </c>
      <c r="DX7" s="24">
        <v>0</v>
      </c>
      <c r="DY7" s="24" t="s">
        <v>102</v>
      </c>
      <c r="DZ7" s="24">
        <v>0</v>
      </c>
      <c r="EA7" s="24">
        <v>0</v>
      </c>
      <c r="EB7" s="24">
        <v>0</v>
      </c>
      <c r="EC7" s="24">
        <v>0.1</v>
      </c>
      <c r="ED7" s="24">
        <v>6.54</v>
      </c>
      <c r="EE7" s="24" t="s">
        <v>102</v>
      </c>
      <c r="EF7" s="24">
        <v>0</v>
      </c>
      <c r="EG7" s="24">
        <v>0</v>
      </c>
      <c r="EH7" s="24">
        <v>0</v>
      </c>
      <c r="EI7" s="24">
        <v>0</v>
      </c>
      <c r="EJ7" s="24" t="s">
        <v>102</v>
      </c>
      <c r="EK7" s="24">
        <v>0.13</v>
      </c>
      <c r="EL7" s="24">
        <v>0.1</v>
      </c>
      <c r="EM7" s="24">
        <v>1.65</v>
      </c>
      <c r="EN7" s="24">
        <v>0.14000000000000001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WAKUYA</cp:lastModifiedBy>
  <cp:lastPrinted>2023-02-08T04:53:12Z</cp:lastPrinted>
  <dcterms:created xsi:type="dcterms:W3CDTF">2022-12-01T01:13:38Z</dcterms:created>
  <dcterms:modified xsi:type="dcterms:W3CDTF">2023-02-08T05:19:04Z</dcterms:modified>
  <cp:category/>
</cp:coreProperties>
</file>