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31 加美町★\02_修正\"/>
    </mc:Choice>
  </mc:AlternateContent>
  <workbookProtection workbookAlgorithmName="SHA-512" workbookHashValue="ZwwXwhp0kQyGBLQ0UiiPTzxa5Mli7uS9HX8u6ib79jyn34RODuX+iBCEJ1bY+O+gJR2vpsYCCf8dBmLi+6NwFQ==" workbookSaltValue="eOZghH7Y2WxgGNg0L1CyFw==" workbookSpinCount="100000" lockStructure="1"/>
  <bookViews>
    <workbookView xWindow="0" yWindow="0" windowWidth="20490" windowHeight="753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<sst xmlns="http://schemas.openxmlformats.org/spreadsheetml/2006/main" count="236" uniqueCount="121">
  <si>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</si>
  <si>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</si>
  <si>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</si>
  <si>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</si>
  <si>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</si>
  <si>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</si>
  <si>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</si>
  <si>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</si>
  <si>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</si>
  <si>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</si>
  <si>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</si>
  <si>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</si>
  <si>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</si>
  <si>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</si>
  <si>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</si>
  <si>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</si>
  <si>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</si>
  <si>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</si>
  <si>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</si>
  <si>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</si>
  <si>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</si>
  <si>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</si>
  <si>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</si>
  <si>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</si>
  <si>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</si>
  <si>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</si>
  <si>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</si>
  <si>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</si>
  <si>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</si>
  <si>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</si>
  <si>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</si>
  <si>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</si>
  <si>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</si>
  <si>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</si>
  <si>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</si>
  <si>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</si>
  <si>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</si>
  <si>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</si>
  <si>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</si>
  <si>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</si>
  <si>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</si>
  <si>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</si>
  <si>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</si>
  <si>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</si>
  <si>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</si>
  <si>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</si>
  <si>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</si>
  <si>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</si>
  <si>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</si>
  <si>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</si>
  <si>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</si>
  <si>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</si>
  <si>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</si>
  <si>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</si>
  <si>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</si>
  <si>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</si>
  <si>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</si>
  <si>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</si>
  <si>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</si>
  <si>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</si>
  <si>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</si>
  <si>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</si>
  <si>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</si>
  <si>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</si>
  <si>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</si>
  <si>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</si>
  <si>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</si>
  <si>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</si>
  <si>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</si>
  <si>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</si>
  <si>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</si>
  <si>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</si>
  <si>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</si>
  <si>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</si>
  <si>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</si>
  <si>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</si>
  <si>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</si>
  <si>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</si>
  <si>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</si>
  <si>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</si>
  <si>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</si>
  <si>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</si>
  <si>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</si>
  <si>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</si>
  <si>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</si>
  <si>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</si>
  <si>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</si>
  <si>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</si>
  <si>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</si>
  <si>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</si>
  <si>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</si>
  <si>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</si>
  <si>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</si>
  <si>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</si>
  <si>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</si>
  <si>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</si>
  <si>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</si>
  <si>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</si>
  <si>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加美町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</si>
  <si>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</si>
  <si>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</si>
  <si>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</si>
  <si>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</si>
  <si>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</si>
  <si>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</si>
  <si>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</si>
  <si>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</si>
  <si>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</si>
  <si>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</si>
  <si>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</si>
  <si>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</si>
  <si>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</si>
  <si>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</si>
  <si>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</si>
  <si>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</si>
  <si>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</si>
  <si>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</si>
  <si>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</si>
  <si>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今後の経営環境は、施設の老朽化に伴う維持管理費の増加や人口減少による使用料収入の減少など、厳しさを増す一方である。したがって、経営戦略に基づいた経営基盤の強化や財政マネジメントの向上が求められる。具体的には、使用料収入を確保するために、修繕費の増加を見込んだ将来的な使用料改定を検討している。
　地方公営企業会計適用については、令和６年度の法適化を目指し、導入準備を進めている。法適化により、自団体の経理内容を明確化し、透明性を高めることで、経営の安定化に努める。</t>
  </si>
  <si>
    <t>①収益的収支比率　⑤経費回収率
　使用料収入で賄えない分は、資本費平準化債や一般会計繰入金を補填財源としているため、収益的収支比率は７０％前後で推移している。経費回収率は、汚水処理費の増減に伴い、６０％前後で推移している。
④企業債残高対事業規模比率
　平成１５～１９年度に下水道管渠整備を前倒しで実施した経緯があり、元金償還額が高額となっていた。今後は企業債残高の減少に伴い、比率も低下している。
⑥汚水処理原価
　人口減少による有収水量の低下が汚水処理原価の引上げに直結している。
⑦施設利用率
　人口減少に比例して施設利用率も減少している。
⑧水洗化率
　水洗化率向上のため、町の広報誌や公式ホームページを活用した「水洗便所等改造資金融資あっせん事業」の周知に努めている。しかし、現状としては人口減少と高齢化が進み、新たな接続は伸び悩んでいる。抜本的な解決策として、排水設備工事に係る個人負担の軽減を目的とした補助金交付事業を検討する。</t>
    <rPh sb="69" eb="71">
      <t>ゼンゴ</t>
    </rPh>
    <rPh sb="72" eb="74">
      <t>スイイ</t>
    </rPh>
    <rPh sb="79" eb="81">
      <t>ケイヒ</t>
    </rPh>
    <rPh sb="81" eb="83">
      <t>カイシュウ</t>
    </rPh>
    <rPh sb="83" eb="84">
      <t>リツ</t>
    </rPh>
    <rPh sb="92" eb="93">
      <t>ゾウ</t>
    </rPh>
    <rPh sb="95" eb="96">
      <t>トモナ</t>
    </rPh>
    <rPh sb="163" eb="164">
      <t>キン</t>
    </rPh>
    <rPh sb="263" eb="265">
      <t>ヒレイ</t>
    </rPh>
    <rPh sb="383" eb="386">
      <t>バッポンテキ</t>
    </rPh>
    <rPh sb="387" eb="390">
      <t>カイケツサク</t>
    </rPh>
    <rPh sb="394" eb="396">
      <t>ハイスイ</t>
    </rPh>
    <rPh sb="396" eb="398">
      <t>セツビ</t>
    </rPh>
    <rPh sb="398" eb="400">
      <t>コウジ</t>
    </rPh>
    <rPh sb="401" eb="402">
      <t>カカ</t>
    </rPh>
    <rPh sb="403" eb="405">
      <t>コジン</t>
    </rPh>
    <rPh sb="405" eb="407">
      <t>フタン</t>
    </rPh>
    <rPh sb="408" eb="410">
      <t>ケイゲン</t>
    </rPh>
    <rPh sb="411" eb="413">
      <t>モクテキ</t>
    </rPh>
    <rPh sb="416" eb="419">
      <t>ホジョキン</t>
    </rPh>
    <rPh sb="419" eb="421">
      <t>コウフ</t>
    </rPh>
    <rPh sb="421" eb="423">
      <t>ジギョウ</t>
    </rPh>
    <rPh sb="424" eb="426">
      <t>ケントウ</t>
    </rPh>
    <phoneticPr fontId="4"/>
  </si>
  <si>
    <t>　供用開始から２０年以上が経過したため、処理場の設備についてストックマネジメント計画を策定した。施設のライフサイクルコストの低減を図り、計画的な修繕・更新を実施している。
　今後は中長期的な収支計画に基づいた費用対効果について精査し、処理場の統廃合（小野田浄化センター及び宮崎浄化センター）を検討する。</t>
    <rPh sb="90" eb="94">
      <t>チュウチョウキテキ</t>
    </rPh>
    <rPh sb="95" eb="97">
      <t>シュウシ</t>
    </rPh>
    <rPh sb="97" eb="99">
      <t>ケイカク</t>
    </rPh>
    <rPh sb="100" eb="101">
      <t>モト</t>
    </rPh>
    <rPh sb="104" eb="109">
      <t>ヒヨウタイコウカ</t>
    </rPh>
    <rPh sb="113" eb="115">
      <t>セイサ</t>
    </rPh>
    <rPh sb="125" eb="130">
      <t>オノダジョウカ</t>
    </rPh>
    <rPh sb="134" eb="135">
      <t>オヨ</t>
    </rPh>
    <rPh sb="136" eb="140">
      <t>ミヤザキジョウカ</t>
    </rPh>
    <rPh sb="146" eb="148">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</si>
</sst>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5A-4BD1-9C9F-197C7B58EF1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0.27</c:v>
                </c:pt>
              </c:numCache>
            </c:numRef>
          </c:val>
          <c:smooth val="0"/>
          <c:extLst>
            <c:ext xmlns:c16="http://schemas.microsoft.com/office/drawing/2014/chart" uri="{C3380CC4-5D6E-409C-BE32-E72D297353CC}">
              <c16:uniqueId val="{00000001-AA5A-4BD1-9C9F-197C7B58EF1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53.54</c:v>
                </c:pt>
                <c:pt idx="1">
                  <c:v>49.79</c:v>
                </c:pt>
                <c:pt idx="2">
                  <c:v>45.25</c:v>
                </c:pt>
                <c:pt idx="3">
                  <c:v>44.5</c:v>
                </c:pt>
                <c:pt idx="4">
                  <c:v>40.46</c:v>
                </c:pt>
              </c:numCache>
            </c:numRef>
          </c:val>
          <c:extLst>
            <c:ext xmlns:c16="http://schemas.microsoft.com/office/drawing/2014/chart" uri="{C3380CC4-5D6E-409C-BE32-E72D297353CC}">
              <c16:uniqueId val="{00000000-49AD-40A9-8A9E-9EA9CCF3CC2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44.24</c:v>
                </c:pt>
              </c:numCache>
            </c:numRef>
          </c:val>
          <c:smooth val="0"/>
          <c:extLst>
            <c:ext xmlns:c16="http://schemas.microsoft.com/office/drawing/2014/chart" uri="{C3380CC4-5D6E-409C-BE32-E72D297353CC}">
              <c16:uniqueId val="{00000001-49AD-40A9-8A9E-9EA9CCF3CC2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72.8</c:v>
                </c:pt>
                <c:pt idx="1">
                  <c:v>72.349999999999994</c:v>
                </c:pt>
                <c:pt idx="2">
                  <c:v>72.69</c:v>
                </c:pt>
                <c:pt idx="3">
                  <c:v>73.900000000000006</c:v>
                </c:pt>
                <c:pt idx="4">
                  <c:v>75.66</c:v>
                </c:pt>
              </c:numCache>
            </c:numRef>
          </c:val>
          <c:extLst>
            <c:ext xmlns:c16="http://schemas.microsoft.com/office/drawing/2014/chart" uri="{C3380CC4-5D6E-409C-BE32-E72D297353CC}">
              <c16:uniqueId val="{00000000-E077-470B-AD67-9E117AE095F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88.15</c:v>
                </c:pt>
              </c:numCache>
            </c:numRef>
          </c:val>
          <c:smooth val="0"/>
          <c:extLst>
            <c:ext xmlns:c16="http://schemas.microsoft.com/office/drawing/2014/chart" uri="{C3380CC4-5D6E-409C-BE32-E72D297353CC}">
              <c16:uniqueId val="{00000001-E077-470B-AD67-9E117AE095F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67.16</c:v>
                </c:pt>
                <c:pt idx="1">
                  <c:v>63.76</c:v>
                </c:pt>
                <c:pt idx="2">
                  <c:v>69.099999999999994</c:v>
                </c:pt>
                <c:pt idx="3">
                  <c:v>72.02</c:v>
                </c:pt>
                <c:pt idx="4">
                  <c:v>71.599999999999994</c:v>
                </c:pt>
              </c:numCache>
            </c:numRef>
          </c:val>
          <c:extLst>
            <c:ext xmlns:c16="http://schemas.microsoft.com/office/drawing/2014/chart" uri="{C3380CC4-5D6E-409C-BE32-E72D297353CC}">
              <c16:uniqueId val="{00000000-0B6D-4C96-9443-6B2A668B093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6D-4C96-9443-6B2A668B093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E2-4073-9BC1-5937C9E88ED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E2-4073-9BC1-5937C9E88ED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02-4A94-BB6C-1BC0D39151A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02-4A94-BB6C-1BC0D39151A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7D-464A-AA73-7A4F2D59655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7D-464A-AA73-7A4F2D59655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CF-43B1-B035-4678CADE514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CF-43B1-B035-4678CADE514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425.15</c:v>
                </c:pt>
                <c:pt idx="1">
                  <c:v>523.99</c:v>
                </c:pt>
                <c:pt idx="2">
                  <c:v>495.55</c:v>
                </c:pt>
                <c:pt idx="3">
                  <c:v>382.62</c:v>
                </c:pt>
                <c:pt idx="4">
                  <c:v>267.47000000000003</c:v>
                </c:pt>
              </c:numCache>
            </c:numRef>
          </c:val>
          <c:extLst>
            <c:ext xmlns:c16="http://schemas.microsoft.com/office/drawing/2014/chart" uri="{C3380CC4-5D6E-409C-BE32-E72D297353CC}">
              <c16:uniqueId val="{00000000-C93C-4218-9175-913980ABD3B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1283.69</c:v>
                </c:pt>
              </c:numCache>
            </c:numRef>
          </c:val>
          <c:smooth val="0"/>
          <c:extLst>
            <c:ext xmlns:c16="http://schemas.microsoft.com/office/drawing/2014/chart" uri="{C3380CC4-5D6E-409C-BE32-E72D297353CC}">
              <c16:uniqueId val="{00000001-C93C-4218-9175-913980ABD3B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77.760000000000005</c:v>
                </c:pt>
                <c:pt idx="1">
                  <c:v>59.87</c:v>
                </c:pt>
                <c:pt idx="2">
                  <c:v>55.4</c:v>
                </c:pt>
                <c:pt idx="3">
                  <c:v>60.96</c:v>
                </c:pt>
                <c:pt idx="4">
                  <c:v>60.55</c:v>
                </c:pt>
              </c:numCache>
            </c:numRef>
          </c:val>
          <c:extLst>
            <c:ext xmlns:c16="http://schemas.microsoft.com/office/drawing/2014/chart" uri="{C3380CC4-5D6E-409C-BE32-E72D297353CC}">
              <c16:uniqueId val="{00000000-5807-4E2C-9AA1-30B7776B097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82.53</c:v>
                </c:pt>
              </c:numCache>
            </c:numRef>
          </c:val>
          <c:smooth val="0"/>
          <c:extLst>
            <c:ext xmlns:c16="http://schemas.microsoft.com/office/drawing/2014/chart" uri="{C3380CC4-5D6E-409C-BE32-E72D297353CC}">
              <c16:uniqueId val="{00000001-5807-4E2C-9AA1-30B7776B097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226.04</c:v>
                </c:pt>
                <c:pt idx="1">
                  <c:v>295.32</c:v>
                </c:pt>
                <c:pt idx="2">
                  <c:v>320.63</c:v>
                </c:pt>
                <c:pt idx="3">
                  <c:v>293.69</c:v>
                </c:pt>
                <c:pt idx="4">
                  <c:v>296.47000000000003</c:v>
                </c:pt>
              </c:numCache>
            </c:numRef>
          </c:val>
          <c:extLst>
            <c:ext xmlns:c16="http://schemas.microsoft.com/office/drawing/2014/chart" uri="{C3380CC4-5D6E-409C-BE32-E72D297353CC}">
              <c16:uniqueId val="{00000000-F0B9-47EA-846E-8326C4500CE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190.48</c:v>
                </c:pt>
              </c:numCache>
            </c:numRef>
          </c:val>
          <c:smooth val="0"/>
          <c:extLst>
            <c:ext xmlns:c16="http://schemas.microsoft.com/office/drawing/2014/chart" uri="{C3380CC4-5D6E-409C-BE32-E72D297353CC}">
              <c16:uniqueId val="{00000001-F0B9-47EA-846E-8326C4500CE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26"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加美町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22115</v>
      </c>
      <c r="AM8" s="42"/>
      <c r="AN8" s="42"/>
      <c r="AO8" s="42"/>
      <c r="AP8" s="42"/>
      <c r="AQ8" s="42"/>
      <c r="AR8" s="42"/>
      <c r="AS8" s="42"/>
      <c r="AT8" s="35">
        <f>データ!T6</f>
        <v>460.67</v>
      </c>
      <c r="AU8" s="35"/>
      <c r="AV8" s="35"/>
      <c r="AW8" s="35"/>
      <c r="AX8" s="35"/>
      <c r="AY8" s="35"/>
      <c r="AZ8" s="35"/>
      <c r="BA8" s="35"/>
      <c r="BB8" s="35">
        <f>データ!U6</f>
        <v>48.01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26.11</v>
      </c>
      <c r="Q10" s="35"/>
      <c r="R10" s="35"/>
      <c r="S10" s="35"/>
      <c r="T10" s="35"/>
      <c r="U10" s="35"/>
      <c r="V10" s="35"/>
      <c r="W10" s="35">
        <f>データ!Q6</f>
        <v>85.43</v>
      </c>
      <c r="X10" s="35"/>
      <c r="Y10" s="35"/>
      <c r="Z10" s="35"/>
      <c r="AA10" s="35"/>
      <c r="AB10" s="35"/>
      <c r="AC10" s="35"/>
      <c r="AD10" s="42">
        <f>データ!R6</f>
        <v>3302</v>
      </c>
      <c r="AE10" s="42"/>
      <c r="AF10" s="42"/>
      <c r="AG10" s="42"/>
      <c r="AH10" s="42"/>
      <c r="AI10" s="42"/>
      <c r="AJ10" s="42"/>
      <c r="AK10" s="2"/>
      <c r="AL10" s="42">
        <f>データ!V6</f>
        <v>5740</v>
      </c>
      <c r="AM10" s="42"/>
      <c r="AN10" s="42"/>
      <c r="AO10" s="42"/>
      <c r="AP10" s="42"/>
      <c r="AQ10" s="42"/>
      <c r="AR10" s="42"/>
      <c r="AS10" s="42"/>
      <c r="AT10" s="35">
        <f>データ!W6</f>
        <v>2.5499999999999998</v>
      </c>
      <c r="AU10" s="35"/>
      <c r="AV10" s="35"/>
      <c r="AW10" s="35"/>
      <c r="AX10" s="35"/>
      <c r="AY10" s="35"/>
      <c r="AZ10" s="35"/>
      <c r="BA10" s="35"/>
      <c r="BB10" s="35">
        <f>データ!X6</f>
        <v>2250.98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120</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45</v>
      </c>
      <c r="O86" s="12" t="str">
        <f>データ!EO6</f>
        <v>【0.15】</v>
      </c>
    </row>
  </sheetData>
  <sheetProtection algorithmName="SHA-512" hashValue="Zv2qOEN1a4D20NyU49CvyOD4DJqFX+Qtr11WvekOCxAlUFxE/Ol8//PEnUgFH5I1WYr9Z8eHZnLfIT2RMzZYLQ==" saltValue="82XCYuk0Zq4ujcoKQlfFw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44458</v>
      </c>
      <c r="D6" s="19">
        <f t="shared" si="3"/>
        <v>47</v>
      </c>
      <c r="E6" s="19">
        <f t="shared" si="3"/>
        <v>17</v>
      </c>
      <c r="F6" s="19">
        <f t="shared" si="3"/>
        <v>4</v>
      </c>
      <c r="G6" s="19">
        <f t="shared" si="3"/>
        <v>0</v>
      </c>
      <c r="H6" s="19" t="str">
        <f t="shared" si="3"/>
        <v>宮城県　加美町</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26.11</v>
      </c>
      <c r="Q6" s="20">
        <f t="shared" si="3"/>
        <v>85.43</v>
      </c>
      <c r="R6" s="20">
        <f t="shared" si="3"/>
        <v>3302</v>
      </c>
      <c r="S6" s="20">
        <f t="shared" si="3"/>
        <v>22115</v>
      </c>
      <c r="T6" s="20">
        <f t="shared" si="3"/>
        <v>460.67</v>
      </c>
      <c r="U6" s="20">
        <f t="shared" si="3"/>
        <v>48.01</v>
      </c>
      <c r="V6" s="20">
        <f t="shared" si="3"/>
        <v>5740</v>
      </c>
      <c r="W6" s="20">
        <f t="shared" si="3"/>
        <v>2.5499999999999998</v>
      </c>
      <c r="X6" s="20">
        <f t="shared" si="3"/>
        <v>2250.98</v>
      </c>
      <c r="Y6" s="21">
        <f>IF(Y7="",NA(),Y7)</f>
        <v>67.16</v>
      </c>
      <c r="Z6" s="21">
        <f t="shared" ref="Z6:AH6" si="4">IF(Z7="",NA(),Z7)</f>
        <v>63.76</v>
      </c>
      <c r="AA6" s="21">
        <f t="shared" si="4"/>
        <v>69.099999999999994</v>
      </c>
      <c r="AB6" s="21">
        <f t="shared" si="4"/>
        <v>72.02</v>
      </c>
      <c r="AC6" s="21">
        <f t="shared" si="4"/>
        <v>71.599999999999994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425.15</v>
      </c>
      <c r="BG6" s="21">
        <f t="shared" ref="BG6:BO6" si="7">IF(BG7="",NA(),BG7)</f>
        <v>523.99</v>
      </c>
      <c r="BH6" s="21">
        <f t="shared" si="7"/>
        <v>495.55</v>
      </c>
      <c r="BI6" s="21">
        <f t="shared" si="7"/>
        <v>382.62</v>
      </c>
      <c r="BJ6" s="21">
        <f t="shared" si="7"/>
        <v>267.47000000000003</v>
      </c>
      <c r="BK6" s="21">
        <f t="shared" si="7"/>
        <v>1243.71</v>
      </c>
      <c r="BL6" s="21">
        <f t="shared" si="7"/>
        <v>1194.1500000000001</v>
      </c>
      <c r="BM6" s="21">
        <f t="shared" si="7"/>
        <v>1206.79</v>
      </c>
      <c r="BN6" s="21">
        <f t="shared" si="7"/>
        <v>1258.43</v>
      </c>
      <c r="BO6" s="21">
        <f t="shared" si="7"/>
        <v>1283.69</v>
      </c>
      <c r="BP6" s="20" t="str">
        <f>IF(BP7="","",IF(BP7="-","【-】","【"&amp;SUBSTITUTE(TEXT(BP7,"#,##0.00"),"-","△")&amp;"】"))</f>
        <v>【1,201.79】</v>
      </c>
      <c r="BQ6" s="21">
        <f>IF(BQ7="",NA(),BQ7)</f>
        <v>77.760000000000005</v>
      </c>
      <c r="BR6" s="21">
        <f t="shared" ref="BR6:BZ6" si="8">IF(BR7="",NA(),BR7)</f>
        <v>59.87</v>
      </c>
      <c r="BS6" s="21">
        <f t="shared" si="8"/>
        <v>55.4</v>
      </c>
      <c r="BT6" s="21">
        <f t="shared" si="8"/>
        <v>60.96</v>
      </c>
      <c r="BU6" s="21">
        <f t="shared" si="8"/>
        <v>60.55</v>
      </c>
      <c r="BV6" s="21">
        <f t="shared" si="8"/>
        <v>74.3</v>
      </c>
      <c r="BW6" s="21">
        <f t="shared" si="8"/>
        <v>72.260000000000005</v>
      </c>
      <c r="BX6" s="21">
        <f t="shared" si="8"/>
        <v>71.84</v>
      </c>
      <c r="BY6" s="21">
        <f t="shared" si="8"/>
        <v>73.36</v>
      </c>
      <c r="BZ6" s="21">
        <f t="shared" si="8"/>
        <v>82.53</v>
      </c>
      <c r="CA6" s="20" t="str">
        <f>IF(CA7="","",IF(CA7="-","【-】","【"&amp;SUBSTITUTE(TEXT(CA7,"#,##0.00"),"-","△")&amp;"】"))</f>
        <v>【75.31】</v>
      </c>
      <c r="CB6" s="21">
        <f>IF(CB7="",NA(),CB7)</f>
        <v>226.04</v>
      </c>
      <c r="CC6" s="21">
        <f t="shared" ref="CC6:CK6" si="9">IF(CC7="",NA(),CC7)</f>
        <v>295.32</v>
      </c>
      <c r="CD6" s="21">
        <f t="shared" si="9"/>
        <v>320.63</v>
      </c>
      <c r="CE6" s="21">
        <f t="shared" si="9"/>
        <v>293.69</v>
      </c>
      <c r="CF6" s="21">
        <f t="shared" si="9"/>
        <v>296.47000000000003</v>
      </c>
      <c r="CG6" s="21">
        <f t="shared" si="9"/>
        <v>221.81</v>
      </c>
      <c r="CH6" s="21">
        <f t="shared" si="9"/>
        <v>230.02</v>
      </c>
      <c r="CI6" s="21">
        <f t="shared" si="9"/>
        <v>228.47</v>
      </c>
      <c r="CJ6" s="21">
        <f t="shared" si="9"/>
        <v>224.88</v>
      </c>
      <c r="CK6" s="21">
        <f t="shared" si="9"/>
        <v>190.48</v>
      </c>
      <c r="CL6" s="20" t="str">
        <f>IF(CL7="","",IF(CL7="-","【-】","【"&amp;SUBSTITUTE(TEXT(CL7,"#,##0.00"),"-","△")&amp;"】"))</f>
        <v>【216.39】</v>
      </c>
      <c r="CM6" s="21">
        <f>IF(CM7="",NA(),CM7)</f>
        <v>53.54</v>
      </c>
      <c r="CN6" s="21">
        <f t="shared" ref="CN6:CV6" si="10">IF(CN7="",NA(),CN7)</f>
        <v>49.79</v>
      </c>
      <c r="CO6" s="21">
        <f t="shared" si="10"/>
        <v>45.25</v>
      </c>
      <c r="CP6" s="21">
        <f t="shared" si="10"/>
        <v>44.5</v>
      </c>
      <c r="CQ6" s="21">
        <f t="shared" si="10"/>
        <v>40.46</v>
      </c>
      <c r="CR6" s="21">
        <f t="shared" si="10"/>
        <v>43.36</v>
      </c>
      <c r="CS6" s="21">
        <f t="shared" si="10"/>
        <v>42.56</v>
      </c>
      <c r="CT6" s="21">
        <f t="shared" si="10"/>
        <v>42.47</v>
      </c>
      <c r="CU6" s="21">
        <f t="shared" si="10"/>
        <v>42.4</v>
      </c>
      <c r="CV6" s="21">
        <f t="shared" si="10"/>
        <v>44.24</v>
      </c>
      <c r="CW6" s="20" t="str">
        <f>IF(CW7="","",IF(CW7="-","【-】","【"&amp;SUBSTITUTE(TEXT(CW7,"#,##0.00"),"-","△")&amp;"】"))</f>
        <v>【42.57】</v>
      </c>
      <c r="CX6" s="21">
        <f>IF(CX7="",NA(),CX7)</f>
        <v>72.8</v>
      </c>
      <c r="CY6" s="21">
        <f t="shared" ref="CY6:DG6" si="11">IF(CY7="",NA(),CY7)</f>
        <v>72.349999999999994</v>
      </c>
      <c r="CZ6" s="21">
        <f t="shared" si="11"/>
        <v>72.69</v>
      </c>
      <c r="DA6" s="21">
        <f t="shared" si="11"/>
        <v>73.900000000000006</v>
      </c>
      <c r="DB6" s="21">
        <f t="shared" si="11"/>
        <v>75.66</v>
      </c>
      <c r="DC6" s="21">
        <f t="shared" si="11"/>
        <v>83.06</v>
      </c>
      <c r="DD6" s="21">
        <f t="shared" si="11"/>
        <v>83.32</v>
      </c>
      <c r="DE6" s="21">
        <f t="shared" si="11"/>
        <v>83.75</v>
      </c>
      <c r="DF6" s="21">
        <f t="shared" si="11"/>
        <v>84.19</v>
      </c>
      <c r="DG6" s="21">
        <f t="shared" si="11"/>
        <v>88.15</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0.27</v>
      </c>
      <c r="EO6" s="20" t="str">
        <f>IF(EO7="","",IF(EO7="-","【-】","【"&amp;SUBSTITUTE(TEXT(EO7,"#,##0.00"),"-","△")&amp;"】"))</f>
        <v>【0.15】</v>
      </c>
    </row>
    <row r="7" spans="1:145" s="22" customFormat="1" x14ac:dyDescent="0.15">
      <c r="A7" s="14"/>
      <c r="B7" s="23">
        <v>2021</v>
      </c>
      <c r="C7" s="23">
        <v>44458</v>
      </c>
      <c r="D7" s="23">
        <v>47</v>
      </c>
      <c r="E7" s="23">
        <v>17</v>
      </c>
      <c r="F7" s="23">
        <v>4</v>
      </c>
      <c r="G7" s="23">
        <v>0</v>
      </c>
      <c r="H7" s="23" t="s">
        <v>98</v>
      </c>
      <c r="I7" s="23" t="s">
        <v>99</v>
      </c>
      <c r="J7" s="23" t="s">
        <v>100</v>
      </c>
      <c r="K7" s="23" t="s">
        <v>101</v>
      </c>
      <c r="L7" s="23" t="s">
        <v>102</v>
      </c>
      <c r="M7" s="23" t="s">
        <v>103</v>
      </c>
      <c r="N7" s="24" t="s">
        <v>104</v>
      </c>
      <c r="O7" s="24" t="s">
        <v>105</v>
      </c>
      <c r="P7" s="24">
        <v>26.11</v>
      </c>
      <c r="Q7" s="24">
        <v>85.43</v>
      </c>
      <c r="R7" s="24">
        <v>3302</v>
      </c>
      <c r="S7" s="24">
        <v>22115</v>
      </c>
      <c r="T7" s="24">
        <v>460.67</v>
      </c>
      <c r="U7" s="24">
        <v>48.01</v>
      </c>
      <c r="V7" s="24">
        <v>5740</v>
      </c>
      <c r="W7" s="24">
        <v>2.5499999999999998</v>
      </c>
      <c r="X7" s="24">
        <v>2250.98</v>
      </c>
      <c r="Y7" s="24">
        <v>67.16</v>
      </c>
      <c r="Z7" s="24">
        <v>63.76</v>
      </c>
      <c r="AA7" s="24">
        <v>69.099999999999994</v>
      </c>
      <c r="AB7" s="24">
        <v>72.02</v>
      </c>
      <c r="AC7" s="24">
        <v>71.599999999999994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425.15</v>
      </c>
      <c r="BG7" s="24">
        <v>523.99</v>
      </c>
      <c r="BH7" s="24">
        <v>495.55</v>
      </c>
      <c r="BI7" s="24">
        <v>382.62</v>
      </c>
      <c r="BJ7" s="24">
        <v>267.47000000000003</v>
      </c>
      <c r="BK7" s="24">
        <v>1243.71</v>
      </c>
      <c r="BL7" s="24">
        <v>1194.1500000000001</v>
      </c>
      <c r="BM7" s="24">
        <v>1206.79</v>
      </c>
      <c r="BN7" s="24">
        <v>1258.43</v>
      </c>
      <c r="BO7" s="24">
        <v>1283.69</v>
      </c>
      <c r="BP7" s="24">
        <v>1201.79</v>
      </c>
      <c r="BQ7" s="24">
        <v>77.760000000000005</v>
      </c>
      <c r="BR7" s="24">
        <v>59.87</v>
      </c>
      <c r="BS7" s="24">
        <v>55.4</v>
      </c>
      <c r="BT7" s="24">
        <v>60.96</v>
      </c>
      <c r="BU7" s="24">
        <v>60.55</v>
      </c>
      <c r="BV7" s="24">
        <v>74.3</v>
      </c>
      <c r="BW7" s="24">
        <v>72.260000000000005</v>
      </c>
      <c r="BX7" s="24">
        <v>71.84</v>
      </c>
      <c r="BY7" s="24">
        <v>73.36</v>
      </c>
      <c r="BZ7" s="24">
        <v>82.53</v>
      </c>
      <c r="CA7" s="24">
        <v>75.31</v>
      </c>
      <c r="CB7" s="24">
        <v>226.04</v>
      </c>
      <c r="CC7" s="24">
        <v>295.32</v>
      </c>
      <c r="CD7" s="24">
        <v>320.63</v>
      </c>
      <c r="CE7" s="24">
        <v>293.69</v>
      </c>
      <c r="CF7" s="24">
        <v>296.47000000000003</v>
      </c>
      <c r="CG7" s="24">
        <v>221.81</v>
      </c>
      <c r="CH7" s="24">
        <v>230.02</v>
      </c>
      <c r="CI7" s="24">
        <v>228.47</v>
      </c>
      <c r="CJ7" s="24">
        <v>224.88</v>
      </c>
      <c r="CK7" s="24">
        <v>190.48</v>
      </c>
      <c r="CL7" s="24">
        <v>216.39</v>
      </c>
      <c r="CM7" s="24">
        <v>53.54</v>
      </c>
      <c r="CN7" s="24">
        <v>49.79</v>
      </c>
      <c r="CO7" s="24">
        <v>45.25</v>
      </c>
      <c r="CP7" s="24">
        <v>44.5</v>
      </c>
      <c r="CQ7" s="24">
        <v>40.46</v>
      </c>
      <c r="CR7" s="24">
        <v>43.36</v>
      </c>
      <c r="CS7" s="24">
        <v>42.56</v>
      </c>
      <c r="CT7" s="24">
        <v>42.47</v>
      </c>
      <c r="CU7" s="24">
        <v>42.4</v>
      </c>
      <c r="CV7" s="24">
        <v>44.24</v>
      </c>
      <c r="CW7" s="24">
        <v>42.57</v>
      </c>
      <c r="CX7" s="24">
        <v>72.8</v>
      </c>
      <c r="CY7" s="24">
        <v>72.349999999999994</v>
      </c>
      <c r="CZ7" s="24">
        <v>72.69</v>
      </c>
      <c r="DA7" s="24">
        <v>73.900000000000006</v>
      </c>
      <c r="DB7" s="24">
        <v>75.66</v>
      </c>
      <c r="DC7" s="24">
        <v>83.06</v>
      </c>
      <c r="DD7" s="24">
        <v>83.32</v>
      </c>
      <c r="DE7" s="24">
        <v>83.75</v>
      </c>
      <c r="DF7" s="24">
        <v>84.19</v>
      </c>
      <c r="DG7" s="24">
        <v>88.15</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0.27</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2023-02-02T08:22:29Z</cp:lastPrinted>
  <dcterms:created xsi:type="dcterms:W3CDTF">2022-12-01T01:50:01Z</dcterms:created>
  <dcterms:modified xsi:type="dcterms:W3CDTF">2023-02-02T08:22:33Z</dcterms:modified>
  <cp:category/>
</cp:coreProperties>
</file>