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45350\Desktop\大槻\上下水道係関係\一般\経営分析\経営比較分析Ｒ３\"/>
    </mc:Choice>
  </mc:AlternateContent>
  <xr:revisionPtr revIDLastSave="0" documentId="13_ncr:1_{96B547B1-D01D-4F2F-B7CA-E1F2F7BD261C}" xr6:coauthVersionLast="36" xr6:coauthVersionMax="36" xr10:uidLastSave="{00000000-0000-0000-0000-000000000000}"/>
  <workbookProtection workbookAlgorithmName="SHA-512" workbookHashValue="NjpEZr92NYBqlPXUu0qy4kd3Ob7/CJw/YMaNjJpxjoBZRy/5qyJCkLGp2uLyid96pwXTw9RupuZ6Ba89ABqsCQ==" workbookSaltValue="5l0liC92S+yP2KcDyKwb4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AL10" i="4"/>
  <c r="I10" i="4"/>
  <c r="BB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<sst xmlns="http://schemas.openxmlformats.org/spreadsheetml/2006/main" count="236" uniqueCount="119">
  <si>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</si>
  <si>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</si>
  <si>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</si>
  <si>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</si>
  <si>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</si>
  <si>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</si>
  <si>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</si>
  <si>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</si>
  <si>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</si>
  <si>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</si>
  <si>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</si>
  <si>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</si>
  <si>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</si>
  <si>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</si>
  <si>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</si>
  <si>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</si>
  <si>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</si>
  <si>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</si>
  <si>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</si>
  <si>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</si>
  <si>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</si>
  <si>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</si>
  <si>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</si>
  <si>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</si>
  <si>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</si>
  <si>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</si>
  <si>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</si>
  <si>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</si>
  <si>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</si>
  <si>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</si>
  <si>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</si>
  <si>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</si>
  <si>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</si>
  <si>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</si>
  <si>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</si>
  <si>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</si>
  <si>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</si>
  <si>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</si>
  <si>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</si>
  <si>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</si>
  <si>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</si>
  <si>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</si>
  <si>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</si>
  <si>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</si>
  <si>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</si>
  <si>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</si>
  <si>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</si>
  <si>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</si>
  <si>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</si>
  <si>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</si>
  <si>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</si>
  <si>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</si>
  <si>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</si>
  <si>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</si>
  <si>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</si>
  <si>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</si>
  <si>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</si>
  <si>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</si>
  <si>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</si>
  <si>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</si>
  <si>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</si>
  <si>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</si>
  <si>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</si>
  <si>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</si>
  <si>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</si>
  <si>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</si>
  <si>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</si>
  <si>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</si>
  <si>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</si>
  <si>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</si>
  <si>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</si>
  <si>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</si>
  <si>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</si>
  <si>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</si>
  <si>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</si>
  <si>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</si>
  <si>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</si>
  <si>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</si>
  <si>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</si>
  <si>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</si>
  <si>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</si>
  <si>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</si>
  <si>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</si>
  <si>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</si>
  <si>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</si>
  <si>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</si>
  <si>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</si>
  <si>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</si>
  <si>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</si>
  <si>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</si>
  <si>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</si>
  <si>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</si>
  <si>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</si>
  <si>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</si>
  <si>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</si>
  <si>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</si>
  <si>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</si>
  <si>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</si>
  <si>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</si>
  <si>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</si>
  <si>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</si>
  <si>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</si>
  <si>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</si>
  <si>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</si>
  <si>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</si>
  <si>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</si>
  <si>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</si>
  <si>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</si>
  <si>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</si>
  <si>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</si>
  <si>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</si>
  <si>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</si>
  <si>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</si>
  <si>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</si>
  <si>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</si>
  <si>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</si>
  <si>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使用料の見直しにより使用料の収入向上を図り、町財政の費用負担の軽減を目指す。また、接続率の向上を目指し、接続のＰＲ活動により全国平均の水準を目指す。機器類の更新については有利な補助事業の採択により計画的に進める。また、策定した経営戦略に基づき、計画的・効率的な事業運営を推進する。</t>
    <rPh sb="0" eb="3">
      <t>シヨウリョウ</t>
    </rPh>
    <rPh sb="4" eb="6">
      <t>ミナオ</t>
    </rPh>
    <rPh sb="10" eb="13">
      <t>シヨウリョウ</t>
    </rPh>
    <rPh sb="14" eb="16">
      <t>シュウニュウ</t>
    </rPh>
    <rPh sb="16" eb="18">
      <t>コウジョウ</t>
    </rPh>
    <rPh sb="19" eb="20">
      <t>ハカ</t>
    </rPh>
    <rPh sb="22" eb="23">
      <t>マチ</t>
    </rPh>
    <rPh sb="23" eb="25">
      <t>ザイセイ</t>
    </rPh>
    <rPh sb="26" eb="28">
      <t>ヒヨウ</t>
    </rPh>
    <rPh sb="28" eb="30">
      <t>フタン</t>
    </rPh>
    <rPh sb="31" eb="33">
      <t>ケイゲン</t>
    </rPh>
    <rPh sb="34" eb="36">
      <t>メザ</t>
    </rPh>
    <rPh sb="41" eb="43">
      <t>セツゾク</t>
    </rPh>
    <rPh sb="43" eb="44">
      <t>リツ</t>
    </rPh>
    <rPh sb="45" eb="47">
      <t>コウジョウ</t>
    </rPh>
    <rPh sb="48" eb="50">
      <t>メザ</t>
    </rPh>
    <rPh sb="52" eb="54">
      <t>セツゾク</t>
    </rPh>
    <rPh sb="74" eb="77">
      <t>キキルイ</t>
    </rPh>
    <rPh sb="78" eb="80">
      <t>コウシン</t>
    </rPh>
    <rPh sb="85" eb="87">
      <t>ユウリ</t>
    </rPh>
    <rPh sb="88" eb="90">
      <t>ホジョ</t>
    </rPh>
    <rPh sb="90" eb="92">
      <t>ジギョウ</t>
    </rPh>
    <rPh sb="93" eb="95">
      <t>サイタク</t>
    </rPh>
    <rPh sb="98" eb="101">
      <t>ケイカクテキ</t>
    </rPh>
    <rPh sb="102" eb="103">
      <t>スス</t>
    </rPh>
    <rPh sb="109" eb="111">
      <t>サクテイ</t>
    </rPh>
    <rPh sb="113" eb="115">
      <t>ケイエイ</t>
    </rPh>
    <rPh sb="115" eb="117">
      <t>センリャク</t>
    </rPh>
    <rPh sb="118" eb="119">
      <t>モト</t>
    </rPh>
    <rPh sb="122" eb="125">
      <t>ケイカクテキ</t>
    </rPh>
    <phoneticPr fontId="4"/>
  </si>
  <si>
    <t>平成12年度より供用を開始しており21年が経過している施設である。近年、電気関係の機器の耐用年数を迎えていることから、令和5年から計画的な機器更新を実施する。</t>
    <rPh sb="0" eb="2">
      <t>ヘイセイ</t>
    </rPh>
    <rPh sb="4" eb="6">
      <t>ネンド</t>
    </rPh>
    <rPh sb="8" eb="10">
      <t>キョウヨウ</t>
    </rPh>
    <rPh sb="11" eb="13">
      <t>カイシ</t>
    </rPh>
    <rPh sb="19" eb="20">
      <t>ネン</t>
    </rPh>
    <rPh sb="21" eb="23">
      <t>ケイカ</t>
    </rPh>
    <rPh sb="27" eb="29">
      <t>シセツ</t>
    </rPh>
    <rPh sb="33" eb="35">
      <t>キンネン</t>
    </rPh>
    <rPh sb="36" eb="38">
      <t>デンキ</t>
    </rPh>
    <rPh sb="38" eb="40">
      <t>カンケイ</t>
    </rPh>
    <rPh sb="41" eb="43">
      <t>キキ</t>
    </rPh>
    <rPh sb="44" eb="46">
      <t>タイヨウ</t>
    </rPh>
    <rPh sb="46" eb="48">
      <t>ネンスウ</t>
    </rPh>
    <rPh sb="49" eb="50">
      <t>ムカ</t>
    </rPh>
    <rPh sb="59" eb="61">
      <t>レイワ</t>
    </rPh>
    <rPh sb="62" eb="63">
      <t>ネン</t>
    </rPh>
    <rPh sb="65" eb="68">
      <t>ケイカクテキ</t>
    </rPh>
    <rPh sb="69" eb="71">
      <t>キキ</t>
    </rPh>
    <rPh sb="71" eb="73">
      <t>コウシン</t>
    </rPh>
    <rPh sb="74" eb="76">
      <t>ジッシ</t>
    </rPh>
    <phoneticPr fontId="4"/>
  </si>
  <si>
    <r>
      <t xml:space="preserve">①について、前年度から3.85％増加している。これは企業債償還金の増加に伴い一般会計からの繰入金が増加したためである。また、令和元年から令和３年度は100％を超えているが、使用料だけでは経費が回収出来ず、一般会計からの繰入金の割合が大きい。
</t>
    </r>
    <r>
      <rPr>
        <sz val="11"/>
        <rFont val="ＭＳ ゴシック"/>
        <family val="3"/>
        <charset val="128"/>
      </rPr>
      <t>④について、平成25年度で工事が完了しており借入額が減少傾向にあるものの、今後改修工事の計画があり借入額が増える見込みである。また、地方債償還に要する費用については全額一般会計より負担する事となっている。</t>
    </r>
    <r>
      <rPr>
        <sz val="11"/>
        <color theme="1"/>
        <rFont val="ＭＳ ゴシック"/>
        <family val="3"/>
        <charset val="128"/>
      </rPr>
      <t xml:space="preserve">
⑤について、企業債償還金の増加により、前年度から7.45％減少している。経費回収率は79.67％となっているが今後も一般会計より繰入を行わなければ現状維持は困難であり、今後他の事業も含め使用料の見直しが必要である。
⑥について、今後長寿命化事業により効率の良い機器に交換することにより維持管理費の削減及び接続率ＰＲを強化し、低単価を目指す必要がある。
⑦施設利用率については40</t>
    </r>
    <r>
      <rPr>
        <sz val="11"/>
        <rFont val="ＭＳ ゴシック"/>
        <family val="3"/>
        <charset val="128"/>
      </rPr>
      <t>.94％</t>
    </r>
    <r>
      <rPr>
        <sz val="11"/>
        <color theme="1"/>
        <rFont val="ＭＳ ゴシック"/>
        <family val="3"/>
        <charset val="128"/>
      </rPr>
      <t>となっている。今後も水洗化率の向上に伴い上向くものと思われる。
⑧については、年々水洗化率が上昇傾向にあるので、今後もパンフレット配布、町の秋祭り等での下水道展の開催、また私道内下水道設置助成の改正により、更なる水洗化を推進する。</t>
    </r>
    <rPh sb="6" eb="9">
      <t>ゼンネンド</t>
    </rPh>
    <rPh sb="16" eb="18">
      <t>ゾウカ</t>
    </rPh>
    <rPh sb="26" eb="29">
      <t>キギョウサイ</t>
    </rPh>
    <rPh sb="29" eb="32">
      <t>ショウカンキン</t>
    </rPh>
    <rPh sb="33" eb="35">
      <t>ゾウカ</t>
    </rPh>
    <rPh sb="36" eb="37">
      <t>トモナ</t>
    </rPh>
    <rPh sb="38" eb="40">
      <t>イッパン</t>
    </rPh>
    <rPh sb="40" eb="42">
      <t>カイケイ</t>
    </rPh>
    <rPh sb="45" eb="48">
      <t>クリイレキン</t>
    </rPh>
    <rPh sb="49" eb="51">
      <t>ゾウカ</t>
    </rPh>
    <rPh sb="62" eb="64">
      <t>レイワ</t>
    </rPh>
    <rPh sb="64" eb="66">
      <t>ガンネン</t>
    </rPh>
    <rPh sb="68" eb="70">
      <t>レイワ</t>
    </rPh>
    <rPh sb="71" eb="73">
      <t>ネンド</t>
    </rPh>
    <rPh sb="79" eb="80">
      <t>コ</t>
    </rPh>
    <rPh sb="86" eb="89">
      <t>シヨウリョウ</t>
    </rPh>
    <rPh sb="93" eb="95">
      <t>ケイヒ</t>
    </rPh>
    <rPh sb="96" eb="100">
      <t>カイシュウデキ</t>
    </rPh>
    <rPh sb="102" eb="104">
      <t>イッパン</t>
    </rPh>
    <rPh sb="104" eb="106">
      <t>カイケイ</t>
    </rPh>
    <rPh sb="109" eb="112">
      <t>クリイレキン</t>
    </rPh>
    <rPh sb="113" eb="115">
      <t>ワリアイ</t>
    </rPh>
    <rPh sb="116" eb="117">
      <t>オオ</t>
    </rPh>
    <rPh sb="127" eb="129">
      <t>ヘイセイ</t>
    </rPh>
    <rPh sb="131" eb="133">
      <t>ネンド</t>
    </rPh>
    <rPh sb="134" eb="136">
      <t>コウジ</t>
    </rPh>
    <rPh sb="137" eb="139">
      <t>カンリョウ</t>
    </rPh>
    <rPh sb="143" eb="146">
      <t>カリイレガク</t>
    </rPh>
    <rPh sb="147" eb="149">
      <t>ゲンショウ</t>
    </rPh>
    <rPh sb="149" eb="151">
      <t>ケイコウ</t>
    </rPh>
    <rPh sb="158" eb="160">
      <t>コンゴ</t>
    </rPh>
    <rPh sb="160" eb="162">
      <t>カイシュウ</t>
    </rPh>
    <rPh sb="162" eb="164">
      <t>コウジ</t>
    </rPh>
    <rPh sb="165" eb="167">
      <t>ケイカク</t>
    </rPh>
    <rPh sb="170" eb="173">
      <t>カリイレガク</t>
    </rPh>
    <rPh sb="174" eb="175">
      <t>フ</t>
    </rPh>
    <rPh sb="177" eb="179">
      <t>ミコ</t>
    </rPh>
    <rPh sb="187" eb="190">
      <t>チホウサイ</t>
    </rPh>
    <rPh sb="190" eb="192">
      <t>ショウカン</t>
    </rPh>
    <rPh sb="193" eb="194">
      <t>ヨウ</t>
    </rPh>
    <rPh sb="196" eb="198">
      <t>ヒヨウ</t>
    </rPh>
    <rPh sb="203" eb="205">
      <t>ゼンガク</t>
    </rPh>
    <rPh sb="205" eb="207">
      <t>イッパン</t>
    </rPh>
    <rPh sb="207" eb="209">
      <t>カイケイ</t>
    </rPh>
    <rPh sb="211" eb="213">
      <t>フタン</t>
    </rPh>
    <rPh sb="215" eb="216">
      <t>コト</t>
    </rPh>
    <rPh sb="230" eb="233">
      <t>キギョウサイ</t>
    </rPh>
    <rPh sb="233" eb="236">
      <t>ショウカンキン</t>
    </rPh>
    <rPh sb="237" eb="239">
      <t>ゾウカ</t>
    </rPh>
    <rPh sb="243" eb="246">
      <t>ゼンネンド</t>
    </rPh>
    <rPh sb="253" eb="255">
      <t>ゲンショウ</t>
    </rPh>
    <rPh sb="260" eb="262">
      <t>ケイヒ</t>
    </rPh>
    <rPh sb="262" eb="265">
      <t>カイシュウリツ</t>
    </rPh>
    <rPh sb="279" eb="281">
      <t>コンゴ</t>
    </rPh>
    <rPh sb="282" eb="284">
      <t>イッパン</t>
    </rPh>
    <rPh sb="284" eb="286">
      <t>カイケイ</t>
    </rPh>
    <rPh sb="288" eb="290">
      <t>クリイレ</t>
    </rPh>
    <rPh sb="291" eb="292">
      <t>オコナ</t>
    </rPh>
    <rPh sb="297" eb="299">
      <t>ゲンジョウ</t>
    </rPh>
    <rPh sb="299" eb="301">
      <t>イジ</t>
    </rPh>
    <rPh sb="302" eb="304">
      <t>コンナン</t>
    </rPh>
    <rPh sb="308" eb="310">
      <t>コンゴ</t>
    </rPh>
    <rPh sb="310" eb="311">
      <t>タ</t>
    </rPh>
    <rPh sb="312" eb="314">
      <t>ジギョウ</t>
    </rPh>
    <rPh sb="315" eb="316">
      <t>フク</t>
    </rPh>
    <rPh sb="317" eb="320">
      <t>シヨウリョウ</t>
    </rPh>
    <rPh sb="321" eb="323">
      <t>ミナオ</t>
    </rPh>
    <rPh sb="325" eb="327">
      <t>ヒツヨウ</t>
    </rPh>
    <rPh sb="338" eb="340">
      <t>コンゴ</t>
    </rPh>
    <rPh sb="340" eb="341">
      <t>チョウ</t>
    </rPh>
    <rPh sb="341" eb="343">
      <t>ジュミョウ</t>
    </rPh>
    <rPh sb="343" eb="344">
      <t>カ</t>
    </rPh>
    <rPh sb="344" eb="346">
      <t>ジギョウ</t>
    </rPh>
    <rPh sb="349" eb="351">
      <t>コウリツ</t>
    </rPh>
    <rPh sb="352" eb="353">
      <t>ヨ</t>
    </rPh>
    <rPh sb="354" eb="356">
      <t>キキ</t>
    </rPh>
    <rPh sb="357" eb="359">
      <t>コウカン</t>
    </rPh>
    <rPh sb="366" eb="368">
      <t>イジ</t>
    </rPh>
    <rPh sb="368" eb="371">
      <t>カンリヒ</t>
    </rPh>
    <rPh sb="372" eb="374">
      <t>サクゲン</t>
    </rPh>
    <rPh sb="374" eb="375">
      <t>オヨ</t>
    </rPh>
    <rPh sb="376" eb="378">
      <t>セツゾク</t>
    </rPh>
    <rPh sb="378" eb="379">
      <t>リツ</t>
    </rPh>
    <rPh sb="382" eb="384">
      <t>キョウカ</t>
    </rPh>
    <rPh sb="386" eb="387">
      <t>テイ</t>
    </rPh>
    <rPh sb="387" eb="389">
      <t>タンカ</t>
    </rPh>
    <rPh sb="390" eb="392">
      <t>メザ</t>
    </rPh>
    <rPh sb="393" eb="395">
      <t>ヒツヨウ</t>
    </rPh>
    <rPh sb="401" eb="403">
      <t>シセツ</t>
    </rPh>
    <rPh sb="403" eb="406">
      <t>リヨウリツ</t>
    </rPh>
    <rPh sb="424" eb="426">
      <t>コンゴ</t>
    </rPh>
    <rPh sb="427" eb="430">
      <t>スイセンカ</t>
    </rPh>
    <rPh sb="430" eb="431">
      <t>リツ</t>
    </rPh>
    <rPh sb="432" eb="434">
      <t>コウジョウ</t>
    </rPh>
    <rPh sb="435" eb="436">
      <t>トモナ</t>
    </rPh>
    <rPh sb="437" eb="439">
      <t>ウワム</t>
    </rPh>
    <rPh sb="443" eb="444">
      <t>オモ</t>
    </rPh>
    <rPh sb="456" eb="458">
      <t>ネンネン</t>
    </rPh>
    <rPh sb="458" eb="461">
      <t>スイセンカ</t>
    </rPh>
    <rPh sb="461" eb="462">
      <t>リツ</t>
    </rPh>
    <rPh sb="463" eb="465">
      <t>ジョウショウ</t>
    </rPh>
    <rPh sb="465" eb="467">
      <t>ケイコウ</t>
    </rPh>
    <rPh sb="473" eb="475">
      <t>コンゴ</t>
    </rPh>
    <rPh sb="482" eb="484">
      <t>ハイフ</t>
    </rPh>
    <rPh sb="485" eb="486">
      <t>マチ</t>
    </rPh>
    <rPh sb="487" eb="489">
      <t>アキマツ</t>
    </rPh>
    <rPh sb="490" eb="491">
      <t>トウ</t>
    </rPh>
    <rPh sb="493" eb="497">
      <t>ゲスイドウテン</t>
    </rPh>
    <rPh sb="498" eb="500">
      <t>カイサイ</t>
    </rPh>
    <rPh sb="503" eb="506">
      <t>シドウナイ</t>
    </rPh>
    <rPh sb="506" eb="508">
      <t>ゲスイ</t>
    </rPh>
    <rPh sb="508" eb="509">
      <t>ミチ</t>
    </rPh>
    <rPh sb="509" eb="511">
      <t>セッチ</t>
    </rPh>
    <rPh sb="511" eb="513">
      <t>ジョセイ</t>
    </rPh>
    <rPh sb="514" eb="516">
      <t>カイセイ</t>
    </rPh>
    <rPh sb="520" eb="521">
      <t>サラ</t>
    </rPh>
    <rPh sb="523" eb="526">
      <t>スイセンカ</t>
    </rPh>
    <rPh sb="527" eb="529">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</si>
</sst>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pplyProtection="1">
      <alignment horizontal="left" vertical="center"/>
    </xf>
    <xf numFmtId="0" fontId="12" fillId="0" borderId="4" xfId="0" applyFont="1" applyBorder="1" applyAlignment="1" applyProtection="1">
      <alignment horizontal="left" vertical="center"/>
    </xf>
    <xf numFmtId="0" fontId="12" fillId="0" borderId="5" xfId="0" applyFont="1" applyBorder="1" applyAlignment="1" applyProtection="1">
      <alignment horizontal="left" vertical="center"/>
    </xf>
    <xf numFmtId="0" fontId="12" fillId="0" borderId="6" xfId="0" applyFont="1" applyBorder="1" applyAlignment="1" applyProtection="1">
      <alignment horizontal="left" vertical="center"/>
    </xf>
    <xf numFmtId="0" fontId="12" fillId="0" borderId="0" xfId="0" applyFont="1" applyBorder="1" applyAlignment="1" applyProtection="1">
      <alignment horizontal="left" vertical="center"/>
    </xf>
    <xf numFmtId="0" fontId="12" fillId="0" borderId="7" xfId="0" applyFont="1" applyBorder="1" applyAlignment="1" applyProtection="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74-4542-BEEC-EB68BD926C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1E74-4542-BEEC-EB68BD926C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40.61</c:v>
                </c:pt>
                <c:pt idx="1">
                  <c:v>39.89</c:v>
                </c:pt>
                <c:pt idx="2">
                  <c:v>39.28</c:v>
                </c:pt>
                <c:pt idx="3">
                  <c:v>41.56</c:v>
                </c:pt>
                <c:pt idx="4">
                  <c:v>40.94</c:v>
                </c:pt>
              </c:numCache>
            </c:numRef>
          </c:val>
          <c:extLst>
            <c:ext xmlns:c16="http://schemas.microsoft.com/office/drawing/2014/chart" uri="{C3380CC4-5D6E-409C-BE32-E72D297353CC}">
              <c16:uniqueId val="{00000000-52E7-44E1-A628-E7961157F2D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52E7-44E1-A628-E7961157F2D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68.48</c:v>
                </c:pt>
                <c:pt idx="1">
                  <c:v>68.03</c:v>
                </c:pt>
                <c:pt idx="2">
                  <c:v>70.290000000000006</c:v>
                </c:pt>
                <c:pt idx="3">
                  <c:v>72.08</c:v>
                </c:pt>
                <c:pt idx="4">
                  <c:v>73.739999999999995</c:v>
                </c:pt>
              </c:numCache>
            </c:numRef>
          </c:val>
          <c:extLst>
            <c:ext xmlns:c16="http://schemas.microsoft.com/office/drawing/2014/chart" uri="{C3380CC4-5D6E-409C-BE32-E72D297353CC}">
              <c16:uniqueId val="{00000000-17E6-4B08-9289-E67C213F317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17E6-4B08-9289-E67C213F317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96.68</c:v>
                </c:pt>
                <c:pt idx="1">
                  <c:v>98.34</c:v>
                </c:pt>
                <c:pt idx="2">
                  <c:v>100.83</c:v>
                </c:pt>
                <c:pt idx="3">
                  <c:v>103.63</c:v>
                </c:pt>
                <c:pt idx="4">
                  <c:v>107.48</c:v>
                </c:pt>
              </c:numCache>
            </c:numRef>
          </c:val>
          <c:extLst>
            <c:ext xmlns:c16="http://schemas.microsoft.com/office/drawing/2014/chart" uri="{C3380CC4-5D6E-409C-BE32-E72D297353CC}">
              <c16:uniqueId val="{00000000-B8EE-4B19-A42A-BC8BC4E5D6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EE-4B19-A42A-BC8BC4E5D6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D8-4FE7-A2F3-3BA962EBA5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D8-4FE7-A2F3-3BA962EBA5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9F-40E6-8C60-47113B6A2B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9F-40E6-8C60-47113B6A2B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6F-4A7A-9F01-2A4A69310A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6F-4A7A-9F01-2A4A69310A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0E-40E1-8425-A9715376B07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0E-40E1-8425-A9715376B07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18-4702-B0FC-039B09BAB3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4018-4702-B0FC-039B09BAB3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66.61</c:v>
                </c:pt>
                <c:pt idx="1">
                  <c:v>79.8</c:v>
                </c:pt>
                <c:pt idx="2">
                  <c:v>81.36</c:v>
                </c:pt>
                <c:pt idx="3">
                  <c:v>87.12</c:v>
                </c:pt>
                <c:pt idx="4">
                  <c:v>79.67</c:v>
                </c:pt>
              </c:numCache>
            </c:numRef>
          </c:val>
          <c:extLst>
            <c:ext xmlns:c16="http://schemas.microsoft.com/office/drawing/2014/chart" uri="{C3380CC4-5D6E-409C-BE32-E72D297353CC}">
              <c16:uniqueId val="{00000000-9D92-411C-A332-702763CE97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9D92-411C-A332-702763CE97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221.3</c:v>
                </c:pt>
                <c:pt idx="1">
                  <c:v>186.02</c:v>
                </c:pt>
                <c:pt idx="2">
                  <c:v>188.16</c:v>
                </c:pt>
                <c:pt idx="3">
                  <c:v>172.32</c:v>
                </c:pt>
                <c:pt idx="4">
                  <c:v>188.26</c:v>
                </c:pt>
              </c:numCache>
            </c:numRef>
          </c:val>
          <c:extLst>
            <c:ext xmlns:c16="http://schemas.microsoft.com/office/drawing/2014/chart" uri="{C3380CC4-5D6E-409C-BE32-E72D297353CC}">
              <c16:uniqueId val="{00000000-D68E-46AD-8E93-13C3720CCD9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D68E-46AD-8E93-13C3720CCD9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色麻町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6523</v>
      </c>
      <c r="AM8" s="42"/>
      <c r="AN8" s="42"/>
      <c r="AO8" s="42"/>
      <c r="AP8" s="42"/>
      <c r="AQ8" s="42"/>
      <c r="AR8" s="42"/>
      <c r="AS8" s="42"/>
      <c r="AT8" s="35">
        <f>データ!T6</f>
        <v>109.28</v>
      </c>
      <c r="AU8" s="35"/>
      <c r="AV8" s="35"/>
      <c r="AW8" s="35"/>
      <c r="AX8" s="35"/>
      <c r="AY8" s="35"/>
      <c r="AZ8" s="35"/>
      <c r="BA8" s="35"/>
      <c r="BB8" s="35">
        <f>データ!U6</f>
        <v>59.69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56.97</v>
      </c>
      <c r="Q10" s="35"/>
      <c r="R10" s="35"/>
      <c r="S10" s="35"/>
      <c r="T10" s="35"/>
      <c r="U10" s="35"/>
      <c r="V10" s="35"/>
      <c r="W10" s="35">
        <f>データ!Q6</f>
        <v>103.31</v>
      </c>
      <c r="X10" s="35"/>
      <c r="Y10" s="35"/>
      <c r="Z10" s="35"/>
      <c r="AA10" s="35"/>
      <c r="AB10" s="35"/>
      <c r="AC10" s="35"/>
      <c r="AD10" s="42">
        <f>データ!R6</f>
        <v>2855</v>
      </c>
      <c r="AE10" s="42"/>
      <c r="AF10" s="42"/>
      <c r="AG10" s="42"/>
      <c r="AH10" s="42"/>
      <c r="AI10" s="42"/>
      <c r="AJ10" s="42"/>
      <c r="AK10" s="2"/>
      <c r="AL10" s="42">
        <f>データ!V6</f>
        <v>3682</v>
      </c>
      <c r="AM10" s="42"/>
      <c r="AN10" s="42"/>
      <c r="AO10" s="42"/>
      <c r="AP10" s="42"/>
      <c r="AQ10" s="42"/>
      <c r="AR10" s="42"/>
      <c r="AS10" s="42"/>
      <c r="AT10" s="35">
        <f>データ!W6</f>
        <v>1.62</v>
      </c>
      <c r="AU10" s="35"/>
      <c r="AV10" s="35"/>
      <c r="AW10" s="35"/>
      <c r="AX10" s="35"/>
      <c r="AY10" s="35"/>
      <c r="AZ10" s="35"/>
      <c r="BA10" s="35"/>
      <c r="BB10" s="35">
        <f>データ!X6</f>
        <v>2272.84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44</v>
      </c>
      <c r="N86" s="12" t="s">
        <v>43</v>
      </c>
      <c r="O86" s="12" t="str">
        <f>データ!EO6</f>
        <v>【0.15】</v>
      </c>
    </row>
  </sheetData>
  <sheetProtection algorithmName="SHA-512" hashValue="7p9gcA3drhTIHq1Dp7sqxw03mVscnHtN89sgSr2dQixV+4waZ6gEXXWHxJ3t5XmuQ7q4SmtQOXuNRiJP+bgCXQ==" saltValue="l/IZihz1nsB1lZUt9TY/a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44440</v>
      </c>
      <c r="D6" s="19">
        <f t="shared" si="3"/>
        <v>47</v>
      </c>
      <c r="E6" s="19">
        <f t="shared" si="3"/>
        <v>17</v>
      </c>
      <c r="F6" s="19">
        <f t="shared" si="3"/>
        <v>4</v>
      </c>
      <c r="G6" s="19">
        <f t="shared" si="3"/>
        <v>0</v>
      </c>
      <c r="H6" s="19" t="str">
        <f t="shared" si="3"/>
        <v>宮城県　色麻町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56.97</v>
      </c>
      <c r="Q6" s="20">
        <f t="shared" si="3"/>
        <v>103.31</v>
      </c>
      <c r="R6" s="20">
        <f t="shared" si="3"/>
        <v>2855</v>
      </c>
      <c r="S6" s="20">
        <f t="shared" si="3"/>
        <v>6523</v>
      </c>
      <c r="T6" s="20">
        <f t="shared" si="3"/>
        <v>109.28</v>
      </c>
      <c r="U6" s="20">
        <f t="shared" si="3"/>
        <v>59.69</v>
      </c>
      <c r="V6" s="20">
        <f t="shared" si="3"/>
        <v>3682</v>
      </c>
      <c r="W6" s="20">
        <f t="shared" si="3"/>
        <v>1.62</v>
      </c>
      <c r="X6" s="20">
        <f t="shared" si="3"/>
        <v>2272.84</v>
      </c>
      <c r="Y6" s="21">
        <f>IF(Y7="",NA(),Y7)</f>
        <v>96.68</v>
      </c>
      <c r="Z6" s="21">
        <f t="shared" ref="Z6:AH6" si="4">IF(Z7="",NA(),Z7)</f>
        <v>98.34</v>
      </c>
      <c r="AA6" s="21">
        <f t="shared" si="4"/>
        <v>100.83</v>
      </c>
      <c r="AB6" s="21">
        <f t="shared" si="4"/>
        <v>103.63</v>
      </c>
      <c r="AC6" s="21">
        <f t="shared" si="4"/>
        <v>107.48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66.61</v>
      </c>
      <c r="BR6" s="21">
        <f t="shared" ref="BR6:BZ6" si="8">IF(BR7="",NA(),BR7)</f>
        <v>79.8</v>
      </c>
      <c r="BS6" s="21">
        <f t="shared" si="8"/>
        <v>81.36</v>
      </c>
      <c r="BT6" s="21">
        <f t="shared" si="8"/>
        <v>87.12</v>
      </c>
      <c r="BU6" s="21">
        <f t="shared" si="8"/>
        <v>79.67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221.3</v>
      </c>
      <c r="CC6" s="21">
        <f t="shared" ref="CC6:CK6" si="9">IF(CC7="",NA(),CC7)</f>
        <v>186.02</v>
      </c>
      <c r="CD6" s="21">
        <f t="shared" si="9"/>
        <v>188.16</v>
      </c>
      <c r="CE6" s="21">
        <f t="shared" si="9"/>
        <v>172.32</v>
      </c>
      <c r="CF6" s="21">
        <f t="shared" si="9"/>
        <v>188.26</v>
      </c>
      <c r="CG6" s="21">
        <f t="shared" si="9"/>
        <v>221.81</v>
      </c>
      <c r="CH6" s="21">
        <f t="shared" si="9"/>
        <v>230.02</v>
      </c>
      <c r="CI6" s="21">
        <f t="shared" si="9"/>
        <v>228.47</v>
      </c>
      <c r="CJ6" s="21">
        <f t="shared" si="9"/>
        <v>224.88</v>
      </c>
      <c r="CK6" s="21">
        <f t="shared" si="9"/>
        <v>228.64</v>
      </c>
      <c r="CL6" s="20" t="str">
        <f>IF(CL7="","",IF(CL7="-","【-】","【"&amp;SUBSTITUTE(TEXT(CL7,"#,##0.00"),"-","△")&amp;"】"))</f>
        <v>【216.39】</v>
      </c>
      <c r="CM6" s="21">
        <f>IF(CM7="",NA(),CM7)</f>
        <v>40.61</v>
      </c>
      <c r="CN6" s="21">
        <f t="shared" ref="CN6:CV6" si="10">IF(CN7="",NA(),CN7)</f>
        <v>39.89</v>
      </c>
      <c r="CO6" s="21">
        <f t="shared" si="10"/>
        <v>39.28</v>
      </c>
      <c r="CP6" s="21">
        <f t="shared" si="10"/>
        <v>41.56</v>
      </c>
      <c r="CQ6" s="21">
        <f t="shared" si="10"/>
        <v>40.94</v>
      </c>
      <c r="CR6" s="21">
        <f t="shared" si="10"/>
        <v>43.36</v>
      </c>
      <c r="CS6" s="21">
        <f t="shared" si="10"/>
        <v>42.56</v>
      </c>
      <c r="CT6" s="21">
        <f t="shared" si="10"/>
        <v>42.47</v>
      </c>
      <c r="CU6" s="21">
        <f t="shared" si="10"/>
        <v>42.4</v>
      </c>
      <c r="CV6" s="21">
        <f t="shared" si="10"/>
        <v>42.28</v>
      </c>
      <c r="CW6" s="20" t="str">
        <f>IF(CW7="","",IF(CW7="-","【-】","【"&amp;SUBSTITUTE(TEXT(CW7,"#,##0.00"),"-","△")&amp;"】"))</f>
        <v>【42.57】</v>
      </c>
      <c r="CX6" s="21">
        <f>IF(CX7="",NA(),CX7)</f>
        <v>68.48</v>
      </c>
      <c r="CY6" s="21">
        <f t="shared" ref="CY6:DG6" si="11">IF(CY7="",NA(),CY7)</f>
        <v>68.03</v>
      </c>
      <c r="CZ6" s="21">
        <f t="shared" si="11"/>
        <v>70.290000000000006</v>
      </c>
      <c r="DA6" s="21">
        <f t="shared" si="11"/>
        <v>72.08</v>
      </c>
      <c r="DB6" s="21">
        <f t="shared" si="11"/>
        <v>73.739999999999995</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44440</v>
      </c>
      <c r="D7" s="23">
        <v>47</v>
      </c>
      <c r="E7" s="23">
        <v>17</v>
      </c>
      <c r="F7" s="23">
        <v>4</v>
      </c>
      <c r="G7" s="23">
        <v>0</v>
      </c>
      <c r="H7" s="23" t="s">
        <v>98</v>
      </c>
      <c r="I7" s="23" t="s">
        <v>99</v>
      </c>
      <c r="J7" s="23" t="s">
        <v>100</v>
      </c>
      <c r="K7" s="23" t="s">
        <v>101</v>
      </c>
      <c r="L7" s="23" t="s">
        <v>102</v>
      </c>
      <c r="M7" s="23" t="s">
        <v>103</v>
      </c>
      <c r="N7" s="24" t="s">
        <v>104</v>
      </c>
      <c r="O7" s="24" t="s">
        <v>105</v>
      </c>
      <c r="P7" s="24">
        <v>56.97</v>
      </c>
      <c r="Q7" s="24">
        <v>103.31</v>
      </c>
      <c r="R7" s="24">
        <v>2855</v>
      </c>
      <c r="S7" s="24">
        <v>6523</v>
      </c>
      <c r="T7" s="24">
        <v>109.28</v>
      </c>
      <c r="U7" s="24">
        <v>59.69</v>
      </c>
      <c r="V7" s="24">
        <v>3682</v>
      </c>
      <c r="W7" s="24">
        <v>1.62</v>
      </c>
      <c r="X7" s="24">
        <v>2272.84</v>
      </c>
      <c r="Y7" s="24">
        <v>96.68</v>
      </c>
      <c r="Z7" s="24">
        <v>98.34</v>
      </c>
      <c r="AA7" s="24">
        <v>100.83</v>
      </c>
      <c r="AB7" s="24">
        <v>103.63</v>
      </c>
      <c r="AC7" s="24">
        <v>107.48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66.61</v>
      </c>
      <c r="BR7" s="24">
        <v>79.8</v>
      </c>
      <c r="BS7" s="24">
        <v>81.36</v>
      </c>
      <c r="BT7" s="24">
        <v>87.12</v>
      </c>
      <c r="BU7" s="24">
        <v>79.67</v>
      </c>
      <c r="BV7" s="24">
        <v>74.3</v>
      </c>
      <c r="BW7" s="24">
        <v>72.260000000000005</v>
      </c>
      <c r="BX7" s="24">
        <v>71.84</v>
      </c>
      <c r="BY7" s="24">
        <v>73.36</v>
      </c>
      <c r="BZ7" s="24">
        <v>72.599999999999994</v>
      </c>
      <c r="CA7" s="24">
        <v>75.31</v>
      </c>
      <c r="CB7" s="24">
        <v>221.3</v>
      </c>
      <c r="CC7" s="24">
        <v>186.02</v>
      </c>
      <c r="CD7" s="24">
        <v>188.16</v>
      </c>
      <c r="CE7" s="24">
        <v>172.32</v>
      </c>
      <c r="CF7" s="24">
        <v>188.26</v>
      </c>
      <c r="CG7" s="24">
        <v>221.81</v>
      </c>
      <c r="CH7" s="24">
        <v>230.02</v>
      </c>
      <c r="CI7" s="24">
        <v>228.47</v>
      </c>
      <c r="CJ7" s="24">
        <v>224.88</v>
      </c>
      <c r="CK7" s="24">
        <v>228.64</v>
      </c>
      <c r="CL7" s="24">
        <v>216.39</v>
      </c>
      <c r="CM7" s="24">
        <v>40.61</v>
      </c>
      <c r="CN7" s="24">
        <v>39.89</v>
      </c>
      <c r="CO7" s="24">
        <v>39.28</v>
      </c>
      <c r="CP7" s="24">
        <v>41.56</v>
      </c>
      <c r="CQ7" s="24">
        <v>40.94</v>
      </c>
      <c r="CR7" s="24">
        <v>43.36</v>
      </c>
      <c r="CS7" s="24">
        <v>42.56</v>
      </c>
      <c r="CT7" s="24">
        <v>42.47</v>
      </c>
      <c r="CU7" s="24">
        <v>42.4</v>
      </c>
      <c r="CV7" s="24">
        <v>42.28</v>
      </c>
      <c r="CW7" s="24">
        <v>42.57</v>
      </c>
      <c r="CX7" s="24">
        <v>68.48</v>
      </c>
      <c r="CY7" s="24">
        <v>68.03</v>
      </c>
      <c r="CZ7" s="24">
        <v>70.290000000000006</v>
      </c>
      <c r="DA7" s="24">
        <v>72.08</v>
      </c>
      <c r="DB7" s="24">
        <v>73.739999999999995</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2022-12-01T01:50:00Z</dcterms:created>
  <dcterms:modified xsi:type="dcterms:W3CDTF">2023-02-14T09:41:36Z</dcterms:modified>
  <cp:category/>
</cp:coreProperties>
</file>