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7 大和町★\"/>
    </mc:Choice>
  </mc:AlternateContent>
  <workbookProtection workbookAlgorithmName="SHA-512" workbookHashValue="a8dPG3JtNm5AWTQ11rUDsEYIY3XOTmLH0tSelNK1VtBGyVWkTEKzARGgBXyrL9YOx2X3A8FCJ/uTmDtv8PpX6Q==" workbookSaltValue="RAJZsEf4UB32ahIh9lCNaA==" workbookSpinCount="100000" lockStructure="1"/>
  <bookViews>
    <workbookView xWindow="0" yWindow="0" windowWidth="22095" windowHeight="114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AL10" i="4"/>
  <c r="I10" i="4"/>
  <c r="AL8" i="4"/>
  <c r="P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<sst xmlns="http://schemas.openxmlformats.org/spreadsheetml/2006/main" count="236" uniqueCount="118">
  <si>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</si>
  <si>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</si>
  <si>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</si>
  <si>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</si>
  <si>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</si>
  <si>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</si>
  <si>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</si>
  <si>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</si>
  <si>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</si>
  <si>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</si>
  <si>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</si>
  <si>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</si>
  <si>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</si>
  <si>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</si>
  <si>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</si>
  <si>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</si>
  <si>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</si>
  <si>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</si>
  <si>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</si>
  <si>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</si>
  <si>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</si>
  <si>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</si>
  <si>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</si>
  <si>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</si>
  <si>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</si>
  <si>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</si>
  <si>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</si>
  <si>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</si>
  <si>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</si>
  <si>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</si>
  <si>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</si>
  <si>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</si>
  <si>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</si>
  <si>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</si>
  <si>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</si>
  <si>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</si>
  <si>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</si>
  <si>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</si>
  <si>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</si>
  <si>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</si>
  <si>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</si>
  <si>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</si>
  <si>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</si>
  <si>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</si>
  <si>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</si>
  <si>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</si>
  <si>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</si>
  <si>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</si>
  <si>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</si>
  <si>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</si>
  <si>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</si>
  <si>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</si>
  <si>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</si>
  <si>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</si>
  <si>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</si>
  <si>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</si>
  <si>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</si>
  <si>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</si>
  <si>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</si>
  <si>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</si>
  <si>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</si>
  <si>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</si>
  <si>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</si>
  <si>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</si>
  <si>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</si>
  <si>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</si>
  <si>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</si>
  <si>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</si>
  <si>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</si>
  <si>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</si>
  <si>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</si>
  <si>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</si>
  <si>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</si>
  <si>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</si>
  <si>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</si>
  <si>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</si>
  <si>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</si>
  <si>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</si>
  <si>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</si>
  <si>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</si>
  <si>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</si>
  <si>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</si>
  <si>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</si>
  <si>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</si>
  <si>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</si>
  <si>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</si>
  <si>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</si>
  <si>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</si>
  <si>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</si>
  <si>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</si>
  <si>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</si>
  <si>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</si>
  <si>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</si>
  <si>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</si>
  <si>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</si>
  <si>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</si>
  <si>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</si>
  <si>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</si>
  <si>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</si>
  <si>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</si>
  <si>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</si>
  <si>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</si>
  <si>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</si>
  <si>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</si>
  <si>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</si>
  <si>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</si>
  <si>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</si>
  <si>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</si>
  <si>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</si>
  <si>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</si>
  <si>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</si>
  <si>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</si>
  <si>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</si>
  <si>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</si>
  <si>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</si>
  <si>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について、収支においては、一般会計繰入金の割合が非常に大きくなっており、管理費に対する使用料収入の占める割合が低いため、今後においても厳しい収支状況が見込まれることから、収支状況を明確に把握するため、令和4年度から法適用へ移行し、下水道事業へ再編する予定としており、令和7年度までに公共下水道事業との統合を検討している。</t>
    <rPh sb="124" eb="127">
      <t>ゲスイドウ</t>
    </rPh>
    <rPh sb="127" eb="129">
      <t>ジギョウ</t>
    </rPh>
    <rPh sb="130" eb="132">
      <t>サイヘン</t>
    </rPh>
    <phoneticPr fontId="4"/>
  </si>
  <si>
    <t>　①有形固定資産減価償却率、②管渠老朽化率については、令和3年度までは法非適用のため、該当数値は無い状況である。
　当事業は、平成18年度から供用を開始し、まだ年数の経過が少ないため、当面は、管渠の更新は発生しない見込である。</t>
    <phoneticPr fontId="4"/>
  </si>
  <si>
    <t>　①収益的収支比率については、一般会計からの繰入金の増額及び事業費等の減額により増率している。また、100％を上回っているが、令和4年度からの法適用への移行による影響も考慮し、今後も計画的な維持管理に努める。
　④企業債残高対事業規模比率については、分流式下水道に要する経費により、全額一般会計繰入金を財源としている。
　なお、以前は農業集落排水整備推進交付金を充当してたが、平成27年度から無くなっている。
　⑤経費回収率については、法適用への移行に伴う打ち切り決算の影響により減率となり、類似団体と比べ低い状況である。
　⑥汚水処理原価については、前年度より若干減少したが、類似団体と比べて高い状況が続いており、要因は排水設備の維持管理などによるものである。
　汚水処理経費について、下水道使用料で賄えるよう収入増加やコスト削減に努める必要がある。
　⑦施設利用率ついては、若干減率しているが、類似団体の平均を上回っている。
　⑧水洗化率ついては、若干増率しているが、類似団体とほぼ同率である。
　これは、整備が完了して水洗化が進んでいるためであり、今後も引き続き維持向上を図っていく。</t>
    <rPh sb="26" eb="28">
      <t>ゾウガク</t>
    </rPh>
    <rPh sb="28" eb="29">
      <t>オヨ</t>
    </rPh>
    <rPh sb="30" eb="32">
      <t>ジギョウ</t>
    </rPh>
    <rPh sb="32" eb="33">
      <t>ヒ</t>
    </rPh>
    <rPh sb="33" eb="34">
      <t>トウ</t>
    </rPh>
    <rPh sb="35" eb="37">
      <t>ゲンガク</t>
    </rPh>
    <rPh sb="40" eb="41">
      <t>ゾウ</t>
    </rPh>
    <rPh sb="41" eb="42">
      <t>リツ</t>
    </rPh>
    <rPh sb="55" eb="56">
      <t>ウエ</t>
    </rPh>
    <rPh sb="81" eb="83">
      <t>エイキョウ</t>
    </rPh>
    <rPh sb="84" eb="86">
      <t>コウリョ</t>
    </rPh>
    <rPh sb="112" eb="113">
      <t>タイ</t>
    </rPh>
    <rPh sb="113" eb="115">
      <t>ジギョウ</t>
    </rPh>
    <rPh sb="115" eb="117">
      <t>キボ</t>
    </rPh>
    <rPh sb="117" eb="119">
      <t>ヒリツ</t>
    </rPh>
    <rPh sb="164" eb="166">
      <t>イゼン</t>
    </rPh>
    <rPh sb="196" eb="197">
      <t>ナ</t>
    </rPh>
    <rPh sb="276" eb="279">
      <t>ゼンネンド</t>
    </rPh>
    <rPh sb="281" eb="283">
      <t>ジャッカン</t>
    </rPh>
    <rPh sb="283" eb="285">
      <t>ゲンショウ</t>
    </rPh>
    <rPh sb="297" eb="298">
      <t>タカ</t>
    </rPh>
    <rPh sb="299" eb="301">
      <t>ジョウキョウ</t>
    </rPh>
    <rPh sb="302" eb="303">
      <t>ツヅ</t>
    </rPh>
    <rPh sb="316" eb="318">
      <t>イジ</t>
    </rPh>
    <rPh sb="318" eb="320">
      <t>カンリ</t>
    </rPh>
    <rPh sb="389" eb="391">
      <t>ジャッカン</t>
    </rPh>
    <rPh sb="399" eb="401">
      <t>ルイジ</t>
    </rPh>
    <rPh sb="401" eb="403">
      <t>ダンタイ</t>
    </rPh>
    <rPh sb="404" eb="406">
      <t>ヘイキン</t>
    </rPh>
    <rPh sb="407" eb="409">
      <t>ウワマワ</t>
    </rPh>
    <rPh sb="426" eb="428">
      <t>ジャッカン</t>
    </rPh>
    <rPh sb="428" eb="429">
      <t>ゾウ</t>
    </rPh>
    <rPh sb="429" eb="430">
      <t>リツ</t>
    </rPh>
    <rPh sb="443" eb="445">
      <t>ドウリツ</t>
    </rPh>
    <rPh sb="480" eb="481">
      <t>ヒ</t>
    </rPh>
    <rPh sb="482" eb="48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</si>
</sst>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DC-4D5D-883C-0685ADF92515}"/>
            </c:ext>
          </c:extLst>
        </c:ser>
        <c:dLbls>
          <c:showLegendKey val="0"/>
          <c:showVal val="0"/>
          <c:showCatName val="0"/>
          <c:showSerName val="0"/>
          <c:showPercent val="0"/>
          <c:showBubbleSize val="0"/>
        </c:dLbls>
        <c:gapWidth val="150"/>
        <c:axId val="376221016"/>
        <c:axId val="37622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formatCode="#,##0.00;&quot;△&quot;#,##0.00">
                  <c:v>0</c:v>
                </c:pt>
                <c:pt idx="4">
                  <c:v>0.05</c:v>
                </c:pt>
              </c:numCache>
            </c:numRef>
          </c:val>
          <c:smooth val="0"/>
          <c:extLst>
            <c:ext xmlns:c16="http://schemas.microsoft.com/office/drawing/2014/chart" uri="{C3380CC4-5D6E-409C-BE32-E72D297353CC}">
              <c16:uniqueId val="{00000001-ADDC-4D5D-883C-0685ADF92515}"/>
            </c:ext>
          </c:extLst>
        </c:ser>
        <c:dLbls>
          <c:showLegendKey val="0"/>
          <c:showVal val="0"/>
          <c:showCatName val="0"/>
          <c:showSerName val="0"/>
          <c:showPercent val="0"/>
          <c:showBubbleSize val="0"/>
        </c:dLbls>
        <c:marker val="1"/>
        <c:smooth val="0"/>
        <c:axId val="376221016"/>
        <c:axId val="376223368"/>
      </c:lineChart>
      <c:dateAx>
        <c:axId val="376221016"/>
        <c:scaling>
          <c:orientation val="minMax"/>
        </c:scaling>
        <c:delete val="1"/>
        <c:axPos val="b"/>
        <c:numFmt formatCode="&quot;H&quot;yy" sourceLinked="1"/>
        <c:majorTickMark val="none"/>
        <c:minorTickMark val="none"/>
        <c:tickLblPos val="none"/>
        <c:crossAx val="376223368"/>
        <c:crosses val="autoZero"/>
        <c:auto val="1"/>
        <c:lblOffset val="100"/>
        <c:baseTimeUnit val="years"/>
      </c:dateAx>
      <c:valAx>
        <c:axId val="37622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2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66.38</c:v>
                </c:pt>
                <c:pt idx="1">
                  <c:v>64.39</c:v>
                </c:pt>
                <c:pt idx="2">
                  <c:v>70.94</c:v>
                </c:pt>
                <c:pt idx="3">
                  <c:v>70.09</c:v>
                </c:pt>
                <c:pt idx="4">
                  <c:v>68.66</c:v>
                </c:pt>
              </c:numCache>
            </c:numRef>
          </c:val>
          <c:extLst>
            <c:ext xmlns:c16="http://schemas.microsoft.com/office/drawing/2014/chart" uri="{C3380CC4-5D6E-409C-BE32-E72D297353CC}">
              <c16:uniqueId val="{00000000-4DE1-485D-9453-08AE9F7B99A8}"/>
            </c:ext>
          </c:extLst>
        </c:ser>
        <c:dLbls>
          <c:showLegendKey val="0"/>
          <c:showVal val="0"/>
          <c:showCatName val="0"/>
          <c:showSerName val="0"/>
          <c:showPercent val="0"/>
          <c:showBubbleSize val="0"/>
        </c:dLbls>
        <c:gapWidth val="150"/>
        <c:axId val="377396600"/>
        <c:axId val="37739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41.66</c:v>
                </c:pt>
                <c:pt idx="4">
                  <c:v>66.53</c:v>
                </c:pt>
              </c:numCache>
            </c:numRef>
          </c:val>
          <c:smooth val="0"/>
          <c:extLst>
            <c:ext xmlns:c16="http://schemas.microsoft.com/office/drawing/2014/chart" uri="{C3380CC4-5D6E-409C-BE32-E72D297353CC}">
              <c16:uniqueId val="{00000001-4DE1-485D-9453-08AE9F7B99A8}"/>
            </c:ext>
          </c:extLst>
        </c:ser>
        <c:dLbls>
          <c:showLegendKey val="0"/>
          <c:showVal val="0"/>
          <c:showCatName val="0"/>
          <c:showSerName val="0"/>
          <c:showPercent val="0"/>
          <c:showBubbleSize val="0"/>
        </c:dLbls>
        <c:marker val="1"/>
        <c:smooth val="0"/>
        <c:axId val="377396600"/>
        <c:axId val="377390328"/>
      </c:lineChart>
      <c:dateAx>
        <c:axId val="377396600"/>
        <c:scaling>
          <c:orientation val="minMax"/>
        </c:scaling>
        <c:delete val="1"/>
        <c:axPos val="b"/>
        <c:numFmt formatCode="&quot;H&quot;yy" sourceLinked="1"/>
        <c:majorTickMark val="none"/>
        <c:minorTickMark val="none"/>
        <c:tickLblPos val="none"/>
        <c:crossAx val="377390328"/>
        <c:crosses val="autoZero"/>
        <c:auto val="1"/>
        <c:lblOffset val="100"/>
        <c:baseTimeUnit val="years"/>
      </c:dateAx>
      <c:valAx>
        <c:axId val="37739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9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80.88</c:v>
                </c:pt>
                <c:pt idx="1">
                  <c:v>81</c:v>
                </c:pt>
                <c:pt idx="2">
                  <c:v>82.03</c:v>
                </c:pt>
                <c:pt idx="3">
                  <c:v>84.72</c:v>
                </c:pt>
                <c:pt idx="4">
                  <c:v>84.78</c:v>
                </c:pt>
              </c:numCache>
            </c:numRef>
          </c:val>
          <c:extLst>
            <c:ext xmlns:c16="http://schemas.microsoft.com/office/drawing/2014/chart" uri="{C3380CC4-5D6E-409C-BE32-E72D297353CC}">
              <c16:uniqueId val="{00000000-38A0-4745-B393-C12E5B5A7E90}"/>
            </c:ext>
          </c:extLst>
        </c:ser>
        <c:dLbls>
          <c:showLegendKey val="0"/>
          <c:showVal val="0"/>
          <c:showCatName val="0"/>
          <c:showSerName val="0"/>
          <c:showPercent val="0"/>
          <c:showBubbleSize val="0"/>
        </c:dLbls>
        <c:gapWidth val="150"/>
        <c:axId val="377391112"/>
        <c:axId val="37739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58.77</c:v>
                </c:pt>
                <c:pt idx="4">
                  <c:v>84.67</c:v>
                </c:pt>
              </c:numCache>
            </c:numRef>
          </c:val>
          <c:smooth val="0"/>
          <c:extLst>
            <c:ext xmlns:c16="http://schemas.microsoft.com/office/drawing/2014/chart" uri="{C3380CC4-5D6E-409C-BE32-E72D297353CC}">
              <c16:uniqueId val="{00000001-38A0-4745-B393-C12E5B5A7E90}"/>
            </c:ext>
          </c:extLst>
        </c:ser>
        <c:dLbls>
          <c:showLegendKey val="0"/>
          <c:showVal val="0"/>
          <c:showCatName val="0"/>
          <c:showSerName val="0"/>
          <c:showPercent val="0"/>
          <c:showBubbleSize val="0"/>
        </c:dLbls>
        <c:marker val="1"/>
        <c:smooth val="0"/>
        <c:axId val="377391112"/>
        <c:axId val="377391896"/>
      </c:lineChart>
      <c:dateAx>
        <c:axId val="377391112"/>
        <c:scaling>
          <c:orientation val="minMax"/>
        </c:scaling>
        <c:delete val="1"/>
        <c:axPos val="b"/>
        <c:numFmt formatCode="&quot;H&quot;yy" sourceLinked="1"/>
        <c:majorTickMark val="none"/>
        <c:minorTickMark val="none"/>
        <c:tickLblPos val="none"/>
        <c:crossAx val="377391896"/>
        <c:crosses val="autoZero"/>
        <c:auto val="1"/>
        <c:lblOffset val="100"/>
        <c:baseTimeUnit val="years"/>
      </c:dateAx>
      <c:valAx>
        <c:axId val="37739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9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99.88</c:v>
                </c:pt>
                <c:pt idx="1">
                  <c:v>99.29</c:v>
                </c:pt>
                <c:pt idx="2">
                  <c:v>99.48</c:v>
                </c:pt>
                <c:pt idx="3">
                  <c:v>89.87</c:v>
                </c:pt>
                <c:pt idx="4">
                  <c:v>103.72</c:v>
                </c:pt>
              </c:numCache>
            </c:numRef>
          </c:val>
          <c:extLst>
            <c:ext xmlns:c16="http://schemas.microsoft.com/office/drawing/2014/chart" uri="{C3380CC4-5D6E-409C-BE32-E72D297353CC}">
              <c16:uniqueId val="{00000000-4018-45AF-A041-58C7C13553BA}"/>
            </c:ext>
          </c:extLst>
        </c:ser>
        <c:dLbls>
          <c:showLegendKey val="0"/>
          <c:showVal val="0"/>
          <c:showCatName val="0"/>
          <c:showSerName val="0"/>
          <c:showPercent val="0"/>
          <c:showBubbleSize val="0"/>
        </c:dLbls>
        <c:gapWidth val="150"/>
        <c:axId val="376222192"/>
        <c:axId val="37622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18-45AF-A041-58C7C13553BA}"/>
            </c:ext>
          </c:extLst>
        </c:ser>
        <c:dLbls>
          <c:showLegendKey val="0"/>
          <c:showVal val="0"/>
          <c:showCatName val="0"/>
          <c:showSerName val="0"/>
          <c:showPercent val="0"/>
          <c:showBubbleSize val="0"/>
        </c:dLbls>
        <c:marker val="1"/>
        <c:smooth val="0"/>
        <c:axId val="376222192"/>
        <c:axId val="376223760"/>
      </c:lineChart>
      <c:dateAx>
        <c:axId val="376222192"/>
        <c:scaling>
          <c:orientation val="minMax"/>
        </c:scaling>
        <c:delete val="1"/>
        <c:axPos val="b"/>
        <c:numFmt formatCode="&quot;H&quot;yy" sourceLinked="1"/>
        <c:majorTickMark val="none"/>
        <c:minorTickMark val="none"/>
        <c:tickLblPos val="none"/>
        <c:crossAx val="376223760"/>
        <c:crosses val="autoZero"/>
        <c:auto val="1"/>
        <c:lblOffset val="100"/>
        <c:baseTimeUnit val="years"/>
      </c:dateAx>
      <c:valAx>
        <c:axId val="37622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2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E-4616-9B05-BE1F703B9184}"/>
            </c:ext>
          </c:extLst>
        </c:ser>
        <c:dLbls>
          <c:showLegendKey val="0"/>
          <c:showVal val="0"/>
          <c:showCatName val="0"/>
          <c:showSerName val="0"/>
          <c:showPercent val="0"/>
          <c:showBubbleSize val="0"/>
        </c:dLbls>
        <c:gapWidth val="150"/>
        <c:axId val="377529040"/>
        <c:axId val="37753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E-4616-9B05-BE1F703B9184}"/>
            </c:ext>
          </c:extLst>
        </c:ser>
        <c:dLbls>
          <c:showLegendKey val="0"/>
          <c:showVal val="0"/>
          <c:showCatName val="0"/>
          <c:showSerName val="0"/>
          <c:showPercent val="0"/>
          <c:showBubbleSize val="0"/>
        </c:dLbls>
        <c:marker val="1"/>
        <c:smooth val="0"/>
        <c:axId val="377529040"/>
        <c:axId val="377534920"/>
      </c:lineChart>
      <c:dateAx>
        <c:axId val="377529040"/>
        <c:scaling>
          <c:orientation val="minMax"/>
        </c:scaling>
        <c:delete val="1"/>
        <c:axPos val="b"/>
        <c:numFmt formatCode="&quot;H&quot;yy" sourceLinked="1"/>
        <c:majorTickMark val="none"/>
        <c:minorTickMark val="none"/>
        <c:tickLblPos val="none"/>
        <c:crossAx val="377534920"/>
        <c:crosses val="autoZero"/>
        <c:auto val="1"/>
        <c:lblOffset val="100"/>
        <c:baseTimeUnit val="years"/>
      </c:dateAx>
      <c:valAx>
        <c:axId val="37753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2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A6-4AB4-83F7-5BBBBEE561B3}"/>
            </c:ext>
          </c:extLst>
        </c:ser>
        <c:dLbls>
          <c:showLegendKey val="0"/>
          <c:showVal val="0"/>
          <c:showCatName val="0"/>
          <c:showSerName val="0"/>
          <c:showPercent val="0"/>
          <c:showBubbleSize val="0"/>
        </c:dLbls>
        <c:gapWidth val="150"/>
        <c:axId val="377534136"/>
        <c:axId val="37753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A6-4AB4-83F7-5BBBBEE561B3}"/>
            </c:ext>
          </c:extLst>
        </c:ser>
        <c:dLbls>
          <c:showLegendKey val="0"/>
          <c:showVal val="0"/>
          <c:showCatName val="0"/>
          <c:showSerName val="0"/>
          <c:showPercent val="0"/>
          <c:showBubbleSize val="0"/>
        </c:dLbls>
        <c:marker val="1"/>
        <c:smooth val="0"/>
        <c:axId val="377534136"/>
        <c:axId val="377535704"/>
      </c:lineChart>
      <c:dateAx>
        <c:axId val="377534136"/>
        <c:scaling>
          <c:orientation val="minMax"/>
        </c:scaling>
        <c:delete val="1"/>
        <c:axPos val="b"/>
        <c:numFmt formatCode="&quot;H&quot;yy" sourceLinked="1"/>
        <c:majorTickMark val="none"/>
        <c:minorTickMark val="none"/>
        <c:tickLblPos val="none"/>
        <c:crossAx val="377535704"/>
        <c:crosses val="autoZero"/>
        <c:auto val="1"/>
        <c:lblOffset val="100"/>
        <c:baseTimeUnit val="years"/>
      </c:dateAx>
      <c:valAx>
        <c:axId val="37753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3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AD-4DAD-B4E1-41C7E0502919}"/>
            </c:ext>
          </c:extLst>
        </c:ser>
        <c:dLbls>
          <c:showLegendKey val="0"/>
          <c:showVal val="0"/>
          <c:showCatName val="0"/>
          <c:showSerName val="0"/>
          <c:showPercent val="0"/>
          <c:showBubbleSize val="0"/>
        </c:dLbls>
        <c:gapWidth val="150"/>
        <c:axId val="377529824"/>
        <c:axId val="37752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AD-4DAD-B4E1-41C7E0502919}"/>
            </c:ext>
          </c:extLst>
        </c:ser>
        <c:dLbls>
          <c:showLegendKey val="0"/>
          <c:showVal val="0"/>
          <c:showCatName val="0"/>
          <c:showSerName val="0"/>
          <c:showPercent val="0"/>
          <c:showBubbleSize val="0"/>
        </c:dLbls>
        <c:marker val="1"/>
        <c:smooth val="0"/>
        <c:axId val="377529824"/>
        <c:axId val="377528648"/>
      </c:lineChart>
      <c:dateAx>
        <c:axId val="377529824"/>
        <c:scaling>
          <c:orientation val="minMax"/>
        </c:scaling>
        <c:delete val="1"/>
        <c:axPos val="b"/>
        <c:numFmt formatCode="&quot;H&quot;yy" sourceLinked="1"/>
        <c:majorTickMark val="none"/>
        <c:minorTickMark val="none"/>
        <c:tickLblPos val="none"/>
        <c:crossAx val="377528648"/>
        <c:crosses val="autoZero"/>
        <c:auto val="1"/>
        <c:lblOffset val="100"/>
        <c:baseTimeUnit val="years"/>
      </c:dateAx>
      <c:valAx>
        <c:axId val="37752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94-4E3B-A07C-05DAD7B4D521}"/>
            </c:ext>
          </c:extLst>
        </c:ser>
        <c:dLbls>
          <c:showLegendKey val="0"/>
          <c:showVal val="0"/>
          <c:showCatName val="0"/>
          <c:showSerName val="0"/>
          <c:showPercent val="0"/>
          <c:showBubbleSize val="0"/>
        </c:dLbls>
        <c:gapWidth val="150"/>
        <c:axId val="377529432"/>
        <c:axId val="3775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94-4E3B-A07C-05DAD7B4D521}"/>
            </c:ext>
          </c:extLst>
        </c:ser>
        <c:dLbls>
          <c:showLegendKey val="0"/>
          <c:showVal val="0"/>
          <c:showCatName val="0"/>
          <c:showSerName val="0"/>
          <c:showPercent val="0"/>
          <c:showBubbleSize val="0"/>
        </c:dLbls>
        <c:marker val="1"/>
        <c:smooth val="0"/>
        <c:axId val="377529432"/>
        <c:axId val="377531392"/>
      </c:lineChart>
      <c:dateAx>
        <c:axId val="377529432"/>
        <c:scaling>
          <c:orientation val="minMax"/>
        </c:scaling>
        <c:delete val="1"/>
        <c:axPos val="b"/>
        <c:numFmt formatCode="&quot;H&quot;yy" sourceLinked="1"/>
        <c:majorTickMark val="none"/>
        <c:minorTickMark val="none"/>
        <c:tickLblPos val="none"/>
        <c:crossAx val="377531392"/>
        <c:crosses val="autoZero"/>
        <c:auto val="1"/>
        <c:lblOffset val="100"/>
        <c:baseTimeUnit val="years"/>
      </c:dateAx>
      <c:valAx>
        <c:axId val="3775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2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DD-4324-872C-AEE95D3B5B7E}"/>
            </c:ext>
          </c:extLst>
        </c:ser>
        <c:dLbls>
          <c:showLegendKey val="0"/>
          <c:showVal val="0"/>
          <c:showCatName val="0"/>
          <c:showSerName val="0"/>
          <c:showPercent val="0"/>
          <c:showBubbleSize val="0"/>
        </c:dLbls>
        <c:gapWidth val="150"/>
        <c:axId val="377531784"/>
        <c:axId val="37753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746.98</c:v>
                </c:pt>
                <c:pt idx="4">
                  <c:v>791.76</c:v>
                </c:pt>
              </c:numCache>
            </c:numRef>
          </c:val>
          <c:smooth val="0"/>
          <c:extLst>
            <c:ext xmlns:c16="http://schemas.microsoft.com/office/drawing/2014/chart" uri="{C3380CC4-5D6E-409C-BE32-E72D297353CC}">
              <c16:uniqueId val="{00000001-BEDD-4324-872C-AEE95D3B5B7E}"/>
            </c:ext>
          </c:extLst>
        </c:ser>
        <c:dLbls>
          <c:showLegendKey val="0"/>
          <c:showVal val="0"/>
          <c:showCatName val="0"/>
          <c:showSerName val="0"/>
          <c:showPercent val="0"/>
          <c:showBubbleSize val="0"/>
        </c:dLbls>
        <c:marker val="1"/>
        <c:smooth val="0"/>
        <c:axId val="377531784"/>
        <c:axId val="377532176"/>
      </c:lineChart>
      <c:dateAx>
        <c:axId val="377531784"/>
        <c:scaling>
          <c:orientation val="minMax"/>
        </c:scaling>
        <c:delete val="1"/>
        <c:axPos val="b"/>
        <c:numFmt formatCode="&quot;H&quot;yy" sourceLinked="1"/>
        <c:majorTickMark val="none"/>
        <c:minorTickMark val="none"/>
        <c:tickLblPos val="none"/>
        <c:crossAx val="377532176"/>
        <c:crosses val="autoZero"/>
        <c:auto val="1"/>
        <c:lblOffset val="100"/>
        <c:baseTimeUnit val="years"/>
      </c:dateAx>
      <c:valAx>
        <c:axId val="3775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3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53.92</c:v>
                </c:pt>
                <c:pt idx="1">
                  <c:v>54.61</c:v>
                </c:pt>
                <c:pt idx="2">
                  <c:v>51.77</c:v>
                </c:pt>
                <c:pt idx="3">
                  <c:v>38.94</c:v>
                </c:pt>
                <c:pt idx="4">
                  <c:v>33.68</c:v>
                </c:pt>
              </c:numCache>
            </c:numRef>
          </c:val>
          <c:extLst>
            <c:ext xmlns:c16="http://schemas.microsoft.com/office/drawing/2014/chart" uri="{C3380CC4-5D6E-409C-BE32-E72D297353CC}">
              <c16:uniqueId val="{00000000-6369-4528-9939-297C82A67B10}"/>
            </c:ext>
          </c:extLst>
        </c:ser>
        <c:dLbls>
          <c:showLegendKey val="0"/>
          <c:showVal val="0"/>
          <c:showCatName val="0"/>
          <c:showSerName val="0"/>
          <c:showPercent val="0"/>
          <c:showBubbleSize val="0"/>
        </c:dLbls>
        <c:gapWidth val="150"/>
        <c:axId val="377395816"/>
        <c:axId val="37739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40.49</c:v>
                </c:pt>
                <c:pt idx="4">
                  <c:v>56.26</c:v>
                </c:pt>
              </c:numCache>
            </c:numRef>
          </c:val>
          <c:smooth val="0"/>
          <c:extLst>
            <c:ext xmlns:c16="http://schemas.microsoft.com/office/drawing/2014/chart" uri="{C3380CC4-5D6E-409C-BE32-E72D297353CC}">
              <c16:uniqueId val="{00000001-6369-4528-9939-297C82A67B10}"/>
            </c:ext>
          </c:extLst>
        </c:ser>
        <c:dLbls>
          <c:showLegendKey val="0"/>
          <c:showVal val="0"/>
          <c:showCatName val="0"/>
          <c:showSerName val="0"/>
          <c:showPercent val="0"/>
          <c:showBubbleSize val="0"/>
        </c:dLbls>
        <c:marker val="1"/>
        <c:smooth val="0"/>
        <c:axId val="377395816"/>
        <c:axId val="377394640"/>
      </c:lineChart>
      <c:dateAx>
        <c:axId val="377395816"/>
        <c:scaling>
          <c:orientation val="minMax"/>
        </c:scaling>
        <c:delete val="1"/>
        <c:axPos val="b"/>
        <c:numFmt formatCode="&quot;H&quot;yy" sourceLinked="1"/>
        <c:majorTickMark val="none"/>
        <c:minorTickMark val="none"/>
        <c:tickLblPos val="none"/>
        <c:crossAx val="377394640"/>
        <c:crosses val="autoZero"/>
        <c:auto val="1"/>
        <c:lblOffset val="100"/>
        <c:baseTimeUnit val="years"/>
      </c:dateAx>
      <c:valAx>
        <c:axId val="37739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9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229.09</c:v>
                </c:pt>
                <c:pt idx="1">
                  <c:v>229.95</c:v>
                </c:pt>
                <c:pt idx="2">
                  <c:v>242.27</c:v>
                </c:pt>
                <c:pt idx="3">
                  <c:v>321.55</c:v>
                </c:pt>
                <c:pt idx="4">
                  <c:v>319.70999999999998</c:v>
                </c:pt>
              </c:numCache>
            </c:numRef>
          </c:val>
          <c:extLst>
            <c:ext xmlns:c16="http://schemas.microsoft.com/office/drawing/2014/chart" uri="{C3380CC4-5D6E-409C-BE32-E72D297353CC}">
              <c16:uniqueId val="{00000000-74AC-486A-B836-3416B9AB015E}"/>
            </c:ext>
          </c:extLst>
        </c:ser>
        <c:dLbls>
          <c:showLegendKey val="0"/>
          <c:showVal val="0"/>
          <c:showCatName val="0"/>
          <c:showSerName val="0"/>
          <c:showPercent val="0"/>
          <c:showBubbleSize val="0"/>
        </c:dLbls>
        <c:gapWidth val="150"/>
        <c:axId val="377392680"/>
        <c:axId val="37739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274.54000000000002</c:v>
                </c:pt>
                <c:pt idx="4">
                  <c:v>282.08999999999997</c:v>
                </c:pt>
              </c:numCache>
            </c:numRef>
          </c:val>
          <c:smooth val="0"/>
          <c:extLst>
            <c:ext xmlns:c16="http://schemas.microsoft.com/office/drawing/2014/chart" uri="{C3380CC4-5D6E-409C-BE32-E72D297353CC}">
              <c16:uniqueId val="{00000001-74AC-486A-B836-3416B9AB015E}"/>
            </c:ext>
          </c:extLst>
        </c:ser>
        <c:dLbls>
          <c:showLegendKey val="0"/>
          <c:showVal val="0"/>
          <c:showCatName val="0"/>
          <c:showSerName val="0"/>
          <c:showPercent val="0"/>
          <c:showBubbleSize val="0"/>
        </c:dLbls>
        <c:marker val="1"/>
        <c:smooth val="0"/>
        <c:axId val="377392680"/>
        <c:axId val="377393072"/>
      </c:lineChart>
      <c:dateAx>
        <c:axId val="377392680"/>
        <c:scaling>
          <c:orientation val="minMax"/>
        </c:scaling>
        <c:delete val="1"/>
        <c:axPos val="b"/>
        <c:numFmt formatCode="&quot;H&quot;yy" sourceLinked="1"/>
        <c:majorTickMark val="none"/>
        <c:minorTickMark val="none"/>
        <c:tickLblPos val="none"/>
        <c:crossAx val="377393072"/>
        <c:crosses val="autoZero"/>
        <c:auto val="1"/>
        <c:lblOffset val="100"/>
        <c:baseTimeUnit val="years"/>
      </c:dateAx>
      <c:valAx>
        <c:axId val="37739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9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K11" sqref="BK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大和町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28130</v>
      </c>
      <c r="AM8" s="42"/>
      <c r="AN8" s="42"/>
      <c r="AO8" s="42"/>
      <c r="AP8" s="42"/>
      <c r="AQ8" s="42"/>
      <c r="AR8" s="42"/>
      <c r="AS8" s="42"/>
      <c r="AT8" s="35">
        <f>データ!T6</f>
        <v>225.49</v>
      </c>
      <c r="AU8" s="35"/>
      <c r="AV8" s="35"/>
      <c r="AW8" s="35"/>
      <c r="AX8" s="35"/>
      <c r="AY8" s="35"/>
      <c r="AZ8" s="35"/>
      <c r="BA8" s="35"/>
      <c r="BB8" s="35">
        <f>データ!U6</f>
        <v>124.75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3.1</v>
      </c>
      <c r="Q10" s="35"/>
      <c r="R10" s="35"/>
      <c r="S10" s="35"/>
      <c r="T10" s="35"/>
      <c r="U10" s="35"/>
      <c r="V10" s="35"/>
      <c r="W10" s="35">
        <f>データ!Q6</f>
        <v>79.650000000000006</v>
      </c>
      <c r="X10" s="35"/>
      <c r="Y10" s="35"/>
      <c r="Z10" s="35"/>
      <c r="AA10" s="35"/>
      <c r="AB10" s="35"/>
      <c r="AC10" s="35"/>
      <c r="AD10" s="42">
        <f>データ!R6</f>
        <v>2255</v>
      </c>
      <c r="AE10" s="42"/>
      <c r="AF10" s="42"/>
      <c r="AG10" s="42"/>
      <c r="AH10" s="42"/>
      <c r="AI10" s="42"/>
      <c r="AJ10" s="42"/>
      <c r="AK10" s="2"/>
      <c r="AL10" s="42">
        <f>データ!V6</f>
        <v>874</v>
      </c>
      <c r="AM10" s="42"/>
      <c r="AN10" s="42"/>
      <c r="AO10" s="42"/>
      <c r="AP10" s="42"/>
      <c r="AQ10" s="42"/>
      <c r="AR10" s="42"/>
      <c r="AS10" s="42"/>
      <c r="AT10" s="35">
        <f>データ!W6</f>
        <v>1.65</v>
      </c>
      <c r="AU10" s="35"/>
      <c r="AV10" s="35"/>
      <c r="AW10" s="35"/>
      <c r="AX10" s="35"/>
      <c r="AY10" s="35"/>
      <c r="AZ10" s="35"/>
      <c r="BA10" s="35"/>
      <c r="BB10" s="35">
        <f>データ!X6</f>
        <v>529.70000000000005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Xjt+Fkdt8R2njmmHr1bRs4ER2kySzkMknreioz1n84x5eh4a0GZYIJhU030JVM3ntmD5RuALOToOijKOrwIaMg==" saltValue="0Q4khJP4ebqFxKtNoyTW9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44211</v>
      </c>
      <c r="D6" s="19">
        <f t="shared" si="3"/>
        <v>47</v>
      </c>
      <c r="E6" s="19">
        <f t="shared" si="3"/>
        <v>17</v>
      </c>
      <c r="F6" s="19">
        <f t="shared" si="3"/>
        <v>5</v>
      </c>
      <c r="G6" s="19">
        <f t="shared" si="3"/>
        <v>0</v>
      </c>
      <c r="H6" s="19" t="str">
        <f t="shared" si="3"/>
        <v>宮城県　大和町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3.1</v>
      </c>
      <c r="Q6" s="20">
        <f t="shared" si="3"/>
        <v>79.650000000000006</v>
      </c>
      <c r="R6" s="20">
        <f t="shared" si="3"/>
        <v>2255</v>
      </c>
      <c r="S6" s="20">
        <f t="shared" si="3"/>
        <v>28130</v>
      </c>
      <c r="T6" s="20">
        <f t="shared" si="3"/>
        <v>225.49</v>
      </c>
      <c r="U6" s="20">
        <f t="shared" si="3"/>
        <v>124.75</v>
      </c>
      <c r="V6" s="20">
        <f t="shared" si="3"/>
        <v>874</v>
      </c>
      <c r="W6" s="20">
        <f t="shared" si="3"/>
        <v>1.65</v>
      </c>
      <c r="X6" s="20">
        <f t="shared" si="3"/>
        <v>529.70000000000005</v>
      </c>
      <c r="Y6" s="21">
        <f>IF(Y7="",NA(),Y7)</f>
        <v>99.88</v>
      </c>
      <c r="Z6" s="21">
        <f t="shared" ref="Z6:AH6" si="4">IF(Z7="",NA(),Z7)</f>
        <v>99.29</v>
      </c>
      <c r="AA6" s="21">
        <f t="shared" si="4"/>
        <v>99.48</v>
      </c>
      <c r="AB6" s="21">
        <f t="shared" si="4"/>
        <v>89.87</v>
      </c>
      <c r="AC6" s="21">
        <f t="shared" si="4"/>
        <v>103.72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982.29</v>
      </c>
      <c r="BL6" s="21">
        <f t="shared" si="7"/>
        <v>713.28</v>
      </c>
      <c r="BM6" s="21">
        <f t="shared" si="7"/>
        <v>673.08</v>
      </c>
      <c r="BN6" s="21">
        <f t="shared" si="7"/>
        <v>746.98</v>
      </c>
      <c r="BO6" s="21">
        <f t="shared" si="7"/>
        <v>791.76</v>
      </c>
      <c r="BP6" s="20" t="str">
        <f>IF(BP7="","",IF(BP7="-","【-】","【"&amp;SUBSTITUTE(TEXT(BP7,"#,##0.00"),"-","△")&amp;"】"))</f>
        <v>【786.37】</v>
      </c>
      <c r="BQ6" s="21">
        <f>IF(BQ7="",NA(),BQ7)</f>
        <v>53.92</v>
      </c>
      <c r="BR6" s="21">
        <f t="shared" ref="BR6:BZ6" si="8">IF(BR7="",NA(),BR7)</f>
        <v>54.61</v>
      </c>
      <c r="BS6" s="21">
        <f t="shared" si="8"/>
        <v>51.77</v>
      </c>
      <c r="BT6" s="21">
        <f t="shared" si="8"/>
        <v>38.94</v>
      </c>
      <c r="BU6" s="21">
        <f t="shared" si="8"/>
        <v>33.68</v>
      </c>
      <c r="BV6" s="21">
        <f t="shared" si="8"/>
        <v>41.25</v>
      </c>
      <c r="BW6" s="21">
        <f t="shared" si="8"/>
        <v>40.75</v>
      </c>
      <c r="BX6" s="21">
        <f t="shared" si="8"/>
        <v>42.44</v>
      </c>
      <c r="BY6" s="21">
        <f t="shared" si="8"/>
        <v>40.49</v>
      </c>
      <c r="BZ6" s="21">
        <f t="shared" si="8"/>
        <v>56.26</v>
      </c>
      <c r="CA6" s="20" t="str">
        <f>IF(CA7="","",IF(CA7="-","【-】","【"&amp;SUBSTITUTE(TEXT(CA7,"#,##0.00"),"-","△")&amp;"】"))</f>
        <v>【60.65】</v>
      </c>
      <c r="CB6" s="21">
        <f>IF(CB7="",NA(),CB7)</f>
        <v>229.09</v>
      </c>
      <c r="CC6" s="21">
        <f t="shared" ref="CC6:CK6" si="9">IF(CC7="",NA(),CC7)</f>
        <v>229.95</v>
      </c>
      <c r="CD6" s="21">
        <f t="shared" si="9"/>
        <v>242.27</v>
      </c>
      <c r="CE6" s="21">
        <f t="shared" si="9"/>
        <v>321.55</v>
      </c>
      <c r="CF6" s="21">
        <f t="shared" si="9"/>
        <v>319.70999999999998</v>
      </c>
      <c r="CG6" s="21">
        <f t="shared" si="9"/>
        <v>334.48</v>
      </c>
      <c r="CH6" s="21">
        <f t="shared" si="9"/>
        <v>311.70999999999998</v>
      </c>
      <c r="CI6" s="21">
        <f t="shared" si="9"/>
        <v>284.54000000000002</v>
      </c>
      <c r="CJ6" s="21">
        <f t="shared" si="9"/>
        <v>274.54000000000002</v>
      </c>
      <c r="CK6" s="21">
        <f t="shared" si="9"/>
        <v>282.08999999999997</v>
      </c>
      <c r="CL6" s="20" t="str">
        <f>IF(CL7="","",IF(CL7="-","【-】","【"&amp;SUBSTITUTE(TEXT(CL7,"#,##0.00"),"-","△")&amp;"】"))</f>
        <v>【256.97】</v>
      </c>
      <c r="CM6" s="21">
        <f>IF(CM7="",NA(),CM7)</f>
        <v>66.38</v>
      </c>
      <c r="CN6" s="21">
        <f t="shared" ref="CN6:CV6" si="10">IF(CN7="",NA(),CN7)</f>
        <v>64.39</v>
      </c>
      <c r="CO6" s="21">
        <f t="shared" si="10"/>
        <v>70.94</v>
      </c>
      <c r="CP6" s="21">
        <f t="shared" si="10"/>
        <v>70.09</v>
      </c>
      <c r="CQ6" s="21">
        <f t="shared" si="10"/>
        <v>68.66</v>
      </c>
      <c r="CR6" s="21">
        <f t="shared" si="10"/>
        <v>40.93</v>
      </c>
      <c r="CS6" s="21">
        <f t="shared" si="10"/>
        <v>43.38</v>
      </c>
      <c r="CT6" s="21">
        <f t="shared" si="10"/>
        <v>42.33</v>
      </c>
      <c r="CU6" s="21">
        <f t="shared" si="10"/>
        <v>41.66</v>
      </c>
      <c r="CV6" s="21">
        <f t="shared" si="10"/>
        <v>66.53</v>
      </c>
      <c r="CW6" s="20" t="str">
        <f>IF(CW7="","",IF(CW7="-","【-】","【"&amp;SUBSTITUTE(TEXT(CW7,"#,##0.00"),"-","△")&amp;"】"))</f>
        <v>【61.14】</v>
      </c>
      <c r="CX6" s="21">
        <f>IF(CX7="",NA(),CX7)</f>
        <v>80.88</v>
      </c>
      <c r="CY6" s="21">
        <f t="shared" ref="CY6:DG6" si="11">IF(CY7="",NA(),CY7)</f>
        <v>81</v>
      </c>
      <c r="CZ6" s="21">
        <f t="shared" si="11"/>
        <v>82.03</v>
      </c>
      <c r="DA6" s="21">
        <f t="shared" si="11"/>
        <v>84.72</v>
      </c>
      <c r="DB6" s="21">
        <f t="shared" si="11"/>
        <v>84.78</v>
      </c>
      <c r="DC6" s="21">
        <f t="shared" si="11"/>
        <v>62.73</v>
      </c>
      <c r="DD6" s="21">
        <f t="shared" si="11"/>
        <v>62.02</v>
      </c>
      <c r="DE6" s="21">
        <f t="shared" si="11"/>
        <v>62.5</v>
      </c>
      <c r="DF6" s="21">
        <f t="shared" si="11"/>
        <v>58.77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0">
        <f t="shared" si="14"/>
        <v>0</v>
      </c>
      <c r="EN6" s="21">
        <f t="shared" si="14"/>
        <v>0.05</v>
      </c>
      <c r="EO6" s="20" t="str">
        <f>IF(EO7="","",IF(EO7="-","【-】","【"&amp;SUBSTITUTE(TEXT(EO7,"#,##0.00"),"-","△")&amp;"】"))</f>
        <v>【0.03】</v>
      </c>
    </row>
    <row r="7" spans="1:145" s="22" customFormat="1" x14ac:dyDescent="0.15">
      <c r="A7" s="14"/>
      <c r="B7" s="23">
        <v>2021</v>
      </c>
      <c r="C7" s="23">
        <v>44211</v>
      </c>
      <c r="D7" s="23">
        <v>47</v>
      </c>
      <c r="E7" s="23">
        <v>17</v>
      </c>
      <c r="F7" s="23">
        <v>5</v>
      </c>
      <c r="G7" s="23">
        <v>0</v>
      </c>
      <c r="H7" s="23" t="s">
        <v>97</v>
      </c>
      <c r="I7" s="23" t="s">
        <v>98</v>
      </c>
      <c r="J7" s="23" t="s">
        <v>99</v>
      </c>
      <c r="K7" s="23" t="s">
        <v>100</v>
      </c>
      <c r="L7" s="23" t="s">
        <v>101</v>
      </c>
      <c r="M7" s="23" t="s">
        <v>102</v>
      </c>
      <c r="N7" s="24" t="s">
        <v>103</v>
      </c>
      <c r="O7" s="24" t="s">
        <v>104</v>
      </c>
      <c r="P7" s="24">
        <v>3.1</v>
      </c>
      <c r="Q7" s="24">
        <v>79.650000000000006</v>
      </c>
      <c r="R7" s="24">
        <v>2255</v>
      </c>
      <c r="S7" s="24">
        <v>28130</v>
      </c>
      <c r="T7" s="24">
        <v>225.49</v>
      </c>
      <c r="U7" s="24">
        <v>124.75</v>
      </c>
      <c r="V7" s="24">
        <v>874</v>
      </c>
      <c r="W7" s="24">
        <v>1.65</v>
      </c>
      <c r="X7" s="24">
        <v>529.70000000000005</v>
      </c>
      <c r="Y7" s="24">
        <v>99.88</v>
      </c>
      <c r="Z7" s="24">
        <v>99.29</v>
      </c>
      <c r="AA7" s="24">
        <v>99.48</v>
      </c>
      <c r="AB7" s="24">
        <v>89.87</v>
      </c>
      <c r="AC7" s="24">
        <v>103.72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982.29</v>
      </c>
      <c r="BL7" s="24">
        <v>713.28</v>
      </c>
      <c r="BM7" s="24">
        <v>673.08</v>
      </c>
      <c r="BN7" s="24">
        <v>746.98</v>
      </c>
      <c r="BO7" s="24">
        <v>791.76</v>
      </c>
      <c r="BP7" s="24">
        <v>786.37</v>
      </c>
      <c r="BQ7" s="24">
        <v>53.92</v>
      </c>
      <c r="BR7" s="24">
        <v>54.61</v>
      </c>
      <c r="BS7" s="24">
        <v>51.77</v>
      </c>
      <c r="BT7" s="24">
        <v>38.94</v>
      </c>
      <c r="BU7" s="24">
        <v>33.68</v>
      </c>
      <c r="BV7" s="24">
        <v>41.25</v>
      </c>
      <c r="BW7" s="24">
        <v>40.75</v>
      </c>
      <c r="BX7" s="24">
        <v>42.44</v>
      </c>
      <c r="BY7" s="24">
        <v>40.49</v>
      </c>
      <c r="BZ7" s="24">
        <v>56.26</v>
      </c>
      <c r="CA7" s="24">
        <v>60.65</v>
      </c>
      <c r="CB7" s="24">
        <v>229.09</v>
      </c>
      <c r="CC7" s="24">
        <v>229.95</v>
      </c>
      <c r="CD7" s="24">
        <v>242.27</v>
      </c>
      <c r="CE7" s="24">
        <v>321.55</v>
      </c>
      <c r="CF7" s="24">
        <v>319.70999999999998</v>
      </c>
      <c r="CG7" s="24">
        <v>334.48</v>
      </c>
      <c r="CH7" s="24">
        <v>311.70999999999998</v>
      </c>
      <c r="CI7" s="24">
        <v>284.54000000000002</v>
      </c>
      <c r="CJ7" s="24">
        <v>274.54000000000002</v>
      </c>
      <c r="CK7" s="24">
        <v>282.08999999999997</v>
      </c>
      <c r="CL7" s="24">
        <v>256.97000000000003</v>
      </c>
      <c r="CM7" s="24">
        <v>66.38</v>
      </c>
      <c r="CN7" s="24">
        <v>64.39</v>
      </c>
      <c r="CO7" s="24">
        <v>70.94</v>
      </c>
      <c r="CP7" s="24">
        <v>70.09</v>
      </c>
      <c r="CQ7" s="24">
        <v>68.66</v>
      </c>
      <c r="CR7" s="24">
        <v>40.93</v>
      </c>
      <c r="CS7" s="24">
        <v>43.38</v>
      </c>
      <c r="CT7" s="24">
        <v>42.33</v>
      </c>
      <c r="CU7" s="24">
        <v>41.66</v>
      </c>
      <c r="CV7" s="24">
        <v>66.53</v>
      </c>
      <c r="CW7" s="24">
        <v>61.14</v>
      </c>
      <c r="CX7" s="24">
        <v>80.88</v>
      </c>
      <c r="CY7" s="24">
        <v>81</v>
      </c>
      <c r="CZ7" s="24">
        <v>82.03</v>
      </c>
      <c r="DA7" s="24">
        <v>84.72</v>
      </c>
      <c r="DB7" s="24">
        <v>84.78</v>
      </c>
      <c r="DC7" s="24">
        <v>62.73</v>
      </c>
      <c r="DD7" s="24">
        <v>62.02</v>
      </c>
      <c r="DE7" s="24">
        <v>62.5</v>
      </c>
      <c r="DF7" s="24">
        <v>58.77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2023-01-31T02:39:59Z</cp:lastPrinted>
  <dcterms:created xsi:type="dcterms:W3CDTF">2022-12-01T01:54:27Z</dcterms:created>
  <dcterms:modified xsi:type="dcterms:W3CDTF">2023-01-31T02:40:02Z</dcterms:modified>
  <cp:category/>
</cp:coreProperties>
</file>