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7 大和町★\"/>
    </mc:Choice>
  </mc:AlternateContent>
  <workbookProtection workbookAlgorithmName="SHA-512" workbookHashValue="wCyKthd1vr2LSMHvcvbpRomublxMnqngx66vHxdTIIAXKvbk96LkbvXb5F7CG2N7BxRwXzsDg0Fsb/zIiZRiCw==" workbookSaltValue="YNBm9dU/ffGRDtEU2QbSIA==" workbookSpinCount="100000" lockStructure="1"/>
  <bookViews>
    <workbookView xWindow="0" yWindow="0" windowWidth="22095" windowHeight="114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<sst xmlns="http://schemas.openxmlformats.org/spreadsheetml/2006/main" count="241" uniqueCount="119">
  <si>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</si>
  <si>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</si>
  <si>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</si>
  <si>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</si>
  <si>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</si>
  <si>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</si>
  <si>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</si>
  <si>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</si>
  <si>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</si>
  <si>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</si>
  <si>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</si>
  <si>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</si>
  <si>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</si>
  <si>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</si>
  <si>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</si>
  <si>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</si>
  <si>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</si>
  <si>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</si>
  <si>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</si>
  <si>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</si>
  <si>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</si>
  <si>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</si>
  <si>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</si>
  <si>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</si>
  <si>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</si>
  <si>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</si>
  <si>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</si>
  <si>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</si>
  <si>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</si>
  <si>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</si>
  <si>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</si>
  <si>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</si>
  <si>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</si>
  <si>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</si>
  <si>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</si>
  <si>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</si>
  <si>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</si>
  <si>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</si>
  <si>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</si>
  <si>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</si>
  <si>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</si>
  <si>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</si>
  <si>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</si>
  <si>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</si>
  <si>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</si>
  <si>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</si>
  <si>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</si>
  <si>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</si>
  <si>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</si>
  <si>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</si>
  <si>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</si>
  <si>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</si>
  <si>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</si>
  <si>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</si>
  <si>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</si>
  <si>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</si>
  <si>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</si>
  <si>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</si>
  <si>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</si>
  <si>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</si>
  <si>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</si>
  <si>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</si>
  <si>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</si>
  <si>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</si>
  <si>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</si>
  <si>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</si>
  <si>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</si>
  <si>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</si>
  <si>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</si>
  <si>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</si>
  <si>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</si>
  <si>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</si>
  <si>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</si>
  <si>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</si>
  <si>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</si>
  <si>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</si>
  <si>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</si>
  <si>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</si>
  <si>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</si>
  <si>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</si>
  <si>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</si>
  <si>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</si>
  <si>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</si>
  <si>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</si>
  <si>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</si>
  <si>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</si>
  <si>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</si>
  <si>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</si>
  <si>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</si>
  <si>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</si>
  <si>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</si>
  <si>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</si>
  <si>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</si>
  <si>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</si>
  <si>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</si>
  <si>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</si>
  <si>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</si>
  <si>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</si>
  <si>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</si>
  <si>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</si>
  <si>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</si>
  <si>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</si>
  <si>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</si>
  <si>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</si>
  <si>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</si>
  <si>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</si>
  <si>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</si>
  <si>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</si>
  <si>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</si>
  <si>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</si>
  <si>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</si>
  <si>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</si>
  <si>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</si>
  <si>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</si>
  <si>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</si>
  <si>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</si>
  <si>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下水管渠については、平成元年の建設開始であり、耐用年数が50年であるため、更新は大分先であるが、必要に応じて随時修繕を行っている状況である。
　また、現在、町内の53箇所にマンホールポンプを設置しており、一番古いもので設置後20年以上が経過していることから、適宜、修繕及び更新を行っている状況である。
  これらの状況を踏まえ、平成21年度に公共下水道施設長寿命化基礎調査、平成22年度に公共下水道施設長寿命化計画を策定するとともに、カメラによる管渠の状況調査など、関連設備の状況把握に努めている。
  今後も「ストックマネジメント」の作成・活用により、長期的な視点での状況把握を行い、計画的かつ効率的な施設の維持管理と更新を図っていく。</t>
    <rPh sb="42" eb="44">
      <t>ダイブ</t>
    </rPh>
    <rPh sb="66" eb="68">
      <t>ジョウキョウ</t>
    </rPh>
    <rPh sb="279" eb="282">
      <t>チョウキテキ</t>
    </rPh>
    <rPh sb="283" eb="285">
      <t>シテン</t>
    </rPh>
    <rPh sb="287" eb="289">
      <t>ジョウキョウ</t>
    </rPh>
    <rPh sb="289" eb="291">
      <t>ハアク</t>
    </rPh>
    <rPh sb="292" eb="293">
      <t>オコナ</t>
    </rPh>
    <phoneticPr fontId="4"/>
  </si>
  <si>
    <t>　①収益的収支比率については、令和4年度からの法適用への移行に伴う打ち切り決算の影響により減率している。また、100％を下回る傾向にあることから、今後も継続して計画的な維持管理に努める。
　④企業債残高対事業規模比率については、増率はしたが、類似団体平均を大分下回っている状況にある。
　今後も公共下水道や流域下水道の更新事業のほか、法適用移行に伴う費用の増加が見込まれるので、過度の投資を控えて将来の収益を見据えた適切な規模に抑えるように努める。
　⑤経費回収率については、打ち切り決算の影響もあり大幅に減少している。
　全体的な収支に関して一般会計からの繰入金で負担する割合が大きいので、少しでも多く下水道使用料で賄えるよう、経費の節減や未収金の収納対策などを含め、実施していく。
　⑥汚水処理原価については、類似団体平均に比べて低く抑えているものの、汚水処理経費を下水道使用料で賄えるよう、経費の削減、未収金等有収率の増加に努める。
　⑧水洗化率については、平成30年度以降増加の一途にある。しかし、下水道へ接続するには個人負担が大きいことから未接続者もいるため、上昇率は緩やかになっている。
　今後も水洗化融資あっせん制度（利子補給）の周知を図りながら水洗化を促し、地域の実情を踏まえて必要ならば処理区域の見直しも行っていく。</t>
    <rPh sb="31" eb="32">
      <t>トモナ</t>
    </rPh>
    <rPh sb="33" eb="34">
      <t>ウ</t>
    </rPh>
    <rPh sb="35" eb="36">
      <t>キ</t>
    </rPh>
    <rPh sb="37" eb="39">
      <t>ケッサン</t>
    </rPh>
    <rPh sb="46" eb="47">
      <t>リツ</t>
    </rPh>
    <rPh sb="63" eb="65">
      <t>ケイコウ</t>
    </rPh>
    <rPh sb="76" eb="78">
      <t>ケイゾク</t>
    </rPh>
    <rPh sb="101" eb="108">
      <t>タイジギョウキボヒリツ</t>
    </rPh>
    <rPh sb="128" eb="130">
      <t>ダイブ</t>
    </rPh>
    <rPh sb="136" eb="138">
      <t>ジョウキョウ</t>
    </rPh>
    <rPh sb="167" eb="168">
      <t>ホウ</t>
    </rPh>
    <rPh sb="173" eb="174">
      <t>トモナ</t>
    </rPh>
    <rPh sb="195" eb="196">
      <t>ヒカ</t>
    </rPh>
    <rPh sb="198" eb="200">
      <t>ショウライ</t>
    </rPh>
    <rPh sb="201" eb="203">
      <t>シュウエキ</t>
    </rPh>
    <rPh sb="204" eb="206">
      <t>ミス</t>
    </rPh>
    <rPh sb="208" eb="210">
      <t>テキセツ</t>
    </rPh>
    <rPh sb="211" eb="213">
      <t>キボ</t>
    </rPh>
    <rPh sb="214" eb="215">
      <t>オサ</t>
    </rPh>
    <rPh sb="220" eb="221">
      <t>ツト</t>
    </rPh>
    <rPh sb="238" eb="239">
      <t>ウ</t>
    </rPh>
    <rPh sb="240" eb="241">
      <t>キ</t>
    </rPh>
    <rPh sb="242" eb="244">
      <t>ケッサン</t>
    </rPh>
    <rPh sb="245" eb="247">
      <t>エイキョウ</t>
    </rPh>
    <rPh sb="250" eb="252">
      <t>オオハバ</t>
    </rPh>
    <rPh sb="253" eb="255">
      <t>ゲンショウ</t>
    </rPh>
    <rPh sb="287" eb="289">
      <t>ワリアイ</t>
    </rPh>
    <rPh sb="325" eb="327">
      <t>シュウノウ</t>
    </rPh>
    <rPh sb="404" eb="407">
      <t>ミシュウキン</t>
    </rPh>
    <rPh sb="407" eb="408">
      <t>トウ</t>
    </rPh>
    <rPh sb="440" eb="442">
      <t>ゾウカ</t>
    </rPh>
    <rPh sb="443" eb="445">
      <t>イット</t>
    </rPh>
    <rPh sb="468" eb="469">
      <t>オオ</t>
    </rPh>
    <rPh sb="485" eb="487">
      <t>ジョウショウ</t>
    </rPh>
    <rPh sb="487" eb="488">
      <t>リツ</t>
    </rPh>
    <rPh sb="489" eb="490">
      <t>ユル</t>
    </rPh>
    <rPh sb="501" eb="503">
      <t>コンゴ</t>
    </rPh>
    <rPh sb="537" eb="539">
      <t>チイキ</t>
    </rPh>
    <rPh sb="540" eb="542">
      <t>ジツジョウ</t>
    </rPh>
    <rPh sb="543" eb="544">
      <t>フ</t>
    </rPh>
    <phoneticPr fontId="4"/>
  </si>
  <si>
    <t xml:space="preserve"> 有収水量は若干減少傾向にあり、管渠やマンホールポンプ等の老朽化により、今後、改築・更新経費の発生が見込まれる。
　このことから、効率的な維持管理及び適切な更新の実施など、より一層の経営努力が必要であるため、令和4年度から法適用へ移行する。
　また、他の下水道事業（農業集落排水事業、特定地域生活排水処理事業）との兼ね合いや法適用への移行による再編もあるが、場合によっては、使用料体系の見直しも含め、検討を行っていく。</t>
    <rPh sb="6" eb="8">
      <t>ジャッカン</t>
    </rPh>
    <rPh sb="8" eb="10">
      <t>ゲンショウ</t>
    </rPh>
    <rPh sb="36" eb="38">
      <t>コンゴ</t>
    </rPh>
    <rPh sb="73" eb="74">
      <t>オヨ</t>
    </rPh>
    <rPh sb="75" eb="77">
      <t>テキセツ</t>
    </rPh>
    <rPh sb="78" eb="80">
      <t>コウシン</t>
    </rPh>
    <rPh sb="162" eb="163">
      <t>ホウ</t>
    </rPh>
    <rPh sb="163" eb="165">
      <t>テキヨウ</t>
    </rPh>
    <rPh sb="167" eb="169">
      <t>イコウ</t>
    </rPh>
    <rPh sb="172" eb="174">
      <t>サイヘン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</si>
</sst>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9A-4108-9EDA-2933452086B8}"/>
            </c:ext>
          </c:extLst>
        </c:ser>
        <c:dLbls>
          <c:showLegendKey val="0"/>
          <c:showVal val="0"/>
          <c:showCatName val="0"/>
          <c:showSerName val="0"/>
          <c:showPercent val="0"/>
          <c:showBubbleSize val="0"/>
        </c:dLbls>
        <c:gapWidth val="150"/>
        <c:axId val="371832008"/>
        <c:axId val="37183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4A9A-4108-9EDA-2933452086B8}"/>
            </c:ext>
          </c:extLst>
        </c:ser>
        <c:dLbls>
          <c:showLegendKey val="0"/>
          <c:showVal val="0"/>
          <c:showCatName val="0"/>
          <c:showSerName val="0"/>
          <c:showPercent val="0"/>
          <c:showBubbleSize val="0"/>
        </c:dLbls>
        <c:marker val="1"/>
        <c:smooth val="0"/>
        <c:axId val="371832008"/>
        <c:axId val="371832400"/>
      </c:lineChart>
      <c:dateAx>
        <c:axId val="371832008"/>
        <c:scaling>
          <c:orientation val="minMax"/>
        </c:scaling>
        <c:delete val="1"/>
        <c:axPos val="b"/>
        <c:numFmt formatCode="&quot;H&quot;yy" sourceLinked="1"/>
        <c:majorTickMark val="none"/>
        <c:minorTickMark val="none"/>
        <c:tickLblPos val="none"/>
        <c:crossAx val="371832400"/>
        <c:crosses val="autoZero"/>
        <c:auto val="1"/>
        <c:lblOffset val="100"/>
        <c:baseTimeUnit val="years"/>
      </c:dateAx>
      <c:valAx>
        <c:axId val="37183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3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FC-49E1-8B3C-D932C5B0CE38}"/>
            </c:ext>
          </c:extLst>
        </c:ser>
        <c:dLbls>
          <c:showLegendKey val="0"/>
          <c:showVal val="0"/>
          <c:showCatName val="0"/>
          <c:showSerName val="0"/>
          <c:showPercent val="0"/>
          <c:showBubbleSize val="0"/>
        </c:dLbls>
        <c:gapWidth val="150"/>
        <c:axId val="447095640"/>
        <c:axId val="4470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3CFC-49E1-8B3C-D932C5B0CE38}"/>
            </c:ext>
          </c:extLst>
        </c:ser>
        <c:dLbls>
          <c:showLegendKey val="0"/>
          <c:showVal val="0"/>
          <c:showCatName val="0"/>
          <c:showSerName val="0"/>
          <c:showPercent val="0"/>
          <c:showBubbleSize val="0"/>
        </c:dLbls>
        <c:marker val="1"/>
        <c:smooth val="0"/>
        <c:axId val="447095640"/>
        <c:axId val="447092896"/>
      </c:lineChart>
      <c:dateAx>
        <c:axId val="447095640"/>
        <c:scaling>
          <c:orientation val="minMax"/>
        </c:scaling>
        <c:delete val="1"/>
        <c:axPos val="b"/>
        <c:numFmt formatCode="&quot;H&quot;yy" sourceLinked="1"/>
        <c:majorTickMark val="none"/>
        <c:minorTickMark val="none"/>
        <c:tickLblPos val="none"/>
        <c:crossAx val="447092896"/>
        <c:crosses val="autoZero"/>
        <c:auto val="1"/>
        <c:lblOffset val="100"/>
        <c:baseTimeUnit val="years"/>
      </c:dateAx>
      <c:valAx>
        <c:axId val="4470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9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87.93</c:v>
                </c:pt>
                <c:pt idx="1">
                  <c:v>87.46</c:v>
                </c:pt>
                <c:pt idx="2">
                  <c:v>93.27</c:v>
                </c:pt>
                <c:pt idx="3">
                  <c:v>94.13</c:v>
                </c:pt>
                <c:pt idx="4">
                  <c:v>94.25</c:v>
                </c:pt>
              </c:numCache>
            </c:numRef>
          </c:val>
          <c:extLst>
            <c:ext xmlns:c16="http://schemas.microsoft.com/office/drawing/2014/chart" uri="{C3380CC4-5D6E-409C-BE32-E72D297353CC}">
              <c16:uniqueId val="{00000000-00DC-4175-8787-C96539FC0475}"/>
            </c:ext>
          </c:extLst>
        </c:ser>
        <c:dLbls>
          <c:showLegendKey val="0"/>
          <c:showVal val="0"/>
          <c:showCatName val="0"/>
          <c:showSerName val="0"/>
          <c:showPercent val="0"/>
          <c:showBubbleSize val="0"/>
        </c:dLbls>
        <c:gapWidth val="150"/>
        <c:axId val="370489976"/>
        <c:axId val="3704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00DC-4175-8787-C96539FC0475}"/>
            </c:ext>
          </c:extLst>
        </c:ser>
        <c:dLbls>
          <c:showLegendKey val="0"/>
          <c:showVal val="0"/>
          <c:showCatName val="0"/>
          <c:showSerName val="0"/>
          <c:showPercent val="0"/>
          <c:showBubbleSize val="0"/>
        </c:dLbls>
        <c:marker val="1"/>
        <c:smooth val="0"/>
        <c:axId val="370489976"/>
        <c:axId val="370490368"/>
      </c:lineChart>
      <c:dateAx>
        <c:axId val="370489976"/>
        <c:scaling>
          <c:orientation val="minMax"/>
        </c:scaling>
        <c:delete val="1"/>
        <c:axPos val="b"/>
        <c:numFmt formatCode="&quot;H&quot;yy" sourceLinked="1"/>
        <c:majorTickMark val="none"/>
        <c:minorTickMark val="none"/>
        <c:tickLblPos val="none"/>
        <c:crossAx val="370490368"/>
        <c:crosses val="autoZero"/>
        <c:auto val="1"/>
        <c:lblOffset val="100"/>
        <c:baseTimeUnit val="years"/>
      </c:dateAx>
      <c:valAx>
        <c:axId val="3704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8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80.39</c:v>
                </c:pt>
                <c:pt idx="1">
                  <c:v>78.709999999999994</c:v>
                </c:pt>
                <c:pt idx="2">
                  <c:v>85.7</c:v>
                </c:pt>
                <c:pt idx="3">
                  <c:v>74.569999999999993</c:v>
                </c:pt>
                <c:pt idx="4">
                  <c:v>68.91</c:v>
                </c:pt>
              </c:numCache>
            </c:numRef>
          </c:val>
          <c:extLst>
            <c:ext xmlns:c16="http://schemas.microsoft.com/office/drawing/2014/chart" uri="{C3380CC4-5D6E-409C-BE32-E72D297353CC}">
              <c16:uniqueId val="{00000000-9C53-41A5-AA90-85D8834E071C}"/>
            </c:ext>
          </c:extLst>
        </c:ser>
        <c:dLbls>
          <c:showLegendKey val="0"/>
          <c:showVal val="0"/>
          <c:showCatName val="0"/>
          <c:showSerName val="0"/>
          <c:showPercent val="0"/>
          <c:showBubbleSize val="0"/>
        </c:dLbls>
        <c:gapWidth val="150"/>
        <c:axId val="371835928"/>
        <c:axId val="37183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3-41A5-AA90-85D8834E071C}"/>
            </c:ext>
          </c:extLst>
        </c:ser>
        <c:dLbls>
          <c:showLegendKey val="0"/>
          <c:showVal val="0"/>
          <c:showCatName val="0"/>
          <c:showSerName val="0"/>
          <c:showPercent val="0"/>
          <c:showBubbleSize val="0"/>
        </c:dLbls>
        <c:marker val="1"/>
        <c:smooth val="0"/>
        <c:axId val="371835928"/>
        <c:axId val="371834360"/>
      </c:lineChart>
      <c:dateAx>
        <c:axId val="371835928"/>
        <c:scaling>
          <c:orientation val="minMax"/>
        </c:scaling>
        <c:delete val="1"/>
        <c:axPos val="b"/>
        <c:numFmt formatCode="&quot;H&quot;yy" sourceLinked="1"/>
        <c:majorTickMark val="none"/>
        <c:minorTickMark val="none"/>
        <c:tickLblPos val="none"/>
        <c:crossAx val="371834360"/>
        <c:crosses val="autoZero"/>
        <c:auto val="1"/>
        <c:lblOffset val="100"/>
        <c:baseTimeUnit val="years"/>
      </c:dateAx>
      <c:valAx>
        <c:axId val="37183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3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1C-462B-85D1-52227BB19215}"/>
            </c:ext>
          </c:extLst>
        </c:ser>
        <c:dLbls>
          <c:showLegendKey val="0"/>
          <c:showVal val="0"/>
          <c:showCatName val="0"/>
          <c:showSerName val="0"/>
          <c:showPercent val="0"/>
          <c:showBubbleSize val="0"/>
        </c:dLbls>
        <c:gapWidth val="150"/>
        <c:axId val="371830832"/>
        <c:axId val="37183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1C-462B-85D1-52227BB19215}"/>
            </c:ext>
          </c:extLst>
        </c:ser>
        <c:dLbls>
          <c:showLegendKey val="0"/>
          <c:showVal val="0"/>
          <c:showCatName val="0"/>
          <c:showSerName val="0"/>
          <c:showPercent val="0"/>
          <c:showBubbleSize val="0"/>
        </c:dLbls>
        <c:marker val="1"/>
        <c:smooth val="0"/>
        <c:axId val="371830832"/>
        <c:axId val="371830440"/>
      </c:lineChart>
      <c:dateAx>
        <c:axId val="371830832"/>
        <c:scaling>
          <c:orientation val="minMax"/>
        </c:scaling>
        <c:delete val="1"/>
        <c:axPos val="b"/>
        <c:numFmt formatCode="&quot;H&quot;yy" sourceLinked="1"/>
        <c:majorTickMark val="none"/>
        <c:minorTickMark val="none"/>
        <c:tickLblPos val="none"/>
        <c:crossAx val="371830440"/>
        <c:crosses val="autoZero"/>
        <c:auto val="1"/>
        <c:lblOffset val="100"/>
        <c:baseTimeUnit val="years"/>
      </c:dateAx>
      <c:valAx>
        <c:axId val="37183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3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C4-4360-A6A2-D0910E42590E}"/>
            </c:ext>
          </c:extLst>
        </c:ser>
        <c:dLbls>
          <c:showLegendKey val="0"/>
          <c:showVal val="0"/>
          <c:showCatName val="0"/>
          <c:showSerName val="0"/>
          <c:showPercent val="0"/>
          <c:showBubbleSize val="0"/>
        </c:dLbls>
        <c:gapWidth val="150"/>
        <c:axId val="371833968"/>
        <c:axId val="37183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C4-4360-A6A2-D0910E42590E}"/>
            </c:ext>
          </c:extLst>
        </c:ser>
        <c:dLbls>
          <c:showLegendKey val="0"/>
          <c:showVal val="0"/>
          <c:showCatName val="0"/>
          <c:showSerName val="0"/>
          <c:showPercent val="0"/>
          <c:showBubbleSize val="0"/>
        </c:dLbls>
        <c:marker val="1"/>
        <c:smooth val="0"/>
        <c:axId val="371833968"/>
        <c:axId val="371831224"/>
      </c:lineChart>
      <c:dateAx>
        <c:axId val="371833968"/>
        <c:scaling>
          <c:orientation val="minMax"/>
        </c:scaling>
        <c:delete val="1"/>
        <c:axPos val="b"/>
        <c:numFmt formatCode="&quot;H&quot;yy" sourceLinked="1"/>
        <c:majorTickMark val="none"/>
        <c:minorTickMark val="none"/>
        <c:tickLblPos val="none"/>
        <c:crossAx val="371831224"/>
        <c:crosses val="autoZero"/>
        <c:auto val="1"/>
        <c:lblOffset val="100"/>
        <c:baseTimeUnit val="years"/>
      </c:dateAx>
      <c:valAx>
        <c:axId val="37183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3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25-4545-AB02-6FD98221500C}"/>
            </c:ext>
          </c:extLst>
        </c:ser>
        <c:dLbls>
          <c:showLegendKey val="0"/>
          <c:showVal val="0"/>
          <c:showCatName val="0"/>
          <c:showSerName val="0"/>
          <c:showPercent val="0"/>
          <c:showBubbleSize val="0"/>
        </c:dLbls>
        <c:gapWidth val="150"/>
        <c:axId val="447091328"/>
        <c:axId val="44709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25-4545-AB02-6FD98221500C}"/>
            </c:ext>
          </c:extLst>
        </c:ser>
        <c:dLbls>
          <c:showLegendKey val="0"/>
          <c:showVal val="0"/>
          <c:showCatName val="0"/>
          <c:showSerName val="0"/>
          <c:showPercent val="0"/>
          <c:showBubbleSize val="0"/>
        </c:dLbls>
        <c:marker val="1"/>
        <c:smooth val="0"/>
        <c:axId val="447091328"/>
        <c:axId val="447094072"/>
      </c:lineChart>
      <c:dateAx>
        <c:axId val="447091328"/>
        <c:scaling>
          <c:orientation val="minMax"/>
        </c:scaling>
        <c:delete val="1"/>
        <c:axPos val="b"/>
        <c:numFmt formatCode="&quot;H&quot;yy" sourceLinked="1"/>
        <c:majorTickMark val="none"/>
        <c:minorTickMark val="none"/>
        <c:tickLblPos val="none"/>
        <c:crossAx val="447094072"/>
        <c:crosses val="autoZero"/>
        <c:auto val="1"/>
        <c:lblOffset val="100"/>
        <c:baseTimeUnit val="years"/>
      </c:dateAx>
      <c:valAx>
        <c:axId val="44709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7E-4D10-B183-DCC145A86F5C}"/>
            </c:ext>
          </c:extLst>
        </c:ser>
        <c:dLbls>
          <c:showLegendKey val="0"/>
          <c:showVal val="0"/>
          <c:showCatName val="0"/>
          <c:showSerName val="0"/>
          <c:showPercent val="0"/>
          <c:showBubbleSize val="0"/>
        </c:dLbls>
        <c:gapWidth val="150"/>
        <c:axId val="447096032"/>
        <c:axId val="44709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7E-4D10-B183-DCC145A86F5C}"/>
            </c:ext>
          </c:extLst>
        </c:ser>
        <c:dLbls>
          <c:showLegendKey val="0"/>
          <c:showVal val="0"/>
          <c:showCatName val="0"/>
          <c:showSerName val="0"/>
          <c:showPercent val="0"/>
          <c:showBubbleSize val="0"/>
        </c:dLbls>
        <c:marker val="1"/>
        <c:smooth val="0"/>
        <c:axId val="447096032"/>
        <c:axId val="447097208"/>
      </c:lineChart>
      <c:dateAx>
        <c:axId val="447096032"/>
        <c:scaling>
          <c:orientation val="minMax"/>
        </c:scaling>
        <c:delete val="1"/>
        <c:axPos val="b"/>
        <c:numFmt formatCode="&quot;H&quot;yy" sourceLinked="1"/>
        <c:majorTickMark val="none"/>
        <c:minorTickMark val="none"/>
        <c:tickLblPos val="none"/>
        <c:crossAx val="447097208"/>
        <c:crosses val="autoZero"/>
        <c:auto val="1"/>
        <c:lblOffset val="100"/>
        <c:baseTimeUnit val="years"/>
      </c:dateAx>
      <c:valAx>
        <c:axId val="44709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645.19000000000005</c:v>
                </c:pt>
                <c:pt idx="1">
                  <c:v>568.83000000000004</c:v>
                </c:pt>
                <c:pt idx="2">
                  <c:v>580.58000000000004</c:v>
                </c:pt>
                <c:pt idx="3">
                  <c:v>565.36</c:v>
                </c:pt>
                <c:pt idx="4">
                  <c:v>701.21</c:v>
                </c:pt>
              </c:numCache>
            </c:numRef>
          </c:val>
          <c:extLst>
            <c:ext xmlns:c16="http://schemas.microsoft.com/office/drawing/2014/chart" uri="{C3380CC4-5D6E-409C-BE32-E72D297353CC}">
              <c16:uniqueId val="{00000000-5129-40C3-AFEE-8385558BD63F}"/>
            </c:ext>
          </c:extLst>
        </c:ser>
        <c:dLbls>
          <c:showLegendKey val="0"/>
          <c:showVal val="0"/>
          <c:showCatName val="0"/>
          <c:showSerName val="0"/>
          <c:showPercent val="0"/>
          <c:showBubbleSize val="0"/>
        </c:dLbls>
        <c:gapWidth val="150"/>
        <c:axId val="445961736"/>
        <c:axId val="44596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5129-40C3-AFEE-8385558BD63F}"/>
            </c:ext>
          </c:extLst>
        </c:ser>
        <c:dLbls>
          <c:showLegendKey val="0"/>
          <c:showVal val="0"/>
          <c:showCatName val="0"/>
          <c:showSerName val="0"/>
          <c:showPercent val="0"/>
          <c:showBubbleSize val="0"/>
        </c:dLbls>
        <c:marker val="1"/>
        <c:smooth val="0"/>
        <c:axId val="445961736"/>
        <c:axId val="445960952"/>
      </c:lineChart>
      <c:dateAx>
        <c:axId val="445961736"/>
        <c:scaling>
          <c:orientation val="minMax"/>
        </c:scaling>
        <c:delete val="1"/>
        <c:axPos val="b"/>
        <c:numFmt formatCode="&quot;H&quot;yy" sourceLinked="1"/>
        <c:majorTickMark val="none"/>
        <c:minorTickMark val="none"/>
        <c:tickLblPos val="none"/>
        <c:crossAx val="445960952"/>
        <c:crosses val="autoZero"/>
        <c:auto val="1"/>
        <c:lblOffset val="100"/>
        <c:baseTimeUnit val="years"/>
      </c:dateAx>
      <c:valAx>
        <c:axId val="44596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6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80.06</c:v>
                </c:pt>
                <c:pt idx="1">
                  <c:v>82.4</c:v>
                </c:pt>
                <c:pt idx="2">
                  <c:v>82.27</c:v>
                </c:pt>
                <c:pt idx="3">
                  <c:v>82.74</c:v>
                </c:pt>
                <c:pt idx="4">
                  <c:v>70.760000000000005</c:v>
                </c:pt>
              </c:numCache>
            </c:numRef>
          </c:val>
          <c:extLst>
            <c:ext xmlns:c16="http://schemas.microsoft.com/office/drawing/2014/chart" uri="{C3380CC4-5D6E-409C-BE32-E72D297353CC}">
              <c16:uniqueId val="{00000000-2CEC-4BEC-A821-40BE658C119D}"/>
            </c:ext>
          </c:extLst>
        </c:ser>
        <c:dLbls>
          <c:showLegendKey val="0"/>
          <c:showVal val="0"/>
          <c:showCatName val="0"/>
          <c:showSerName val="0"/>
          <c:showPercent val="0"/>
          <c:showBubbleSize val="0"/>
        </c:dLbls>
        <c:gapWidth val="150"/>
        <c:axId val="445963304"/>
        <c:axId val="44596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2CEC-4BEC-A821-40BE658C119D}"/>
            </c:ext>
          </c:extLst>
        </c:ser>
        <c:dLbls>
          <c:showLegendKey val="0"/>
          <c:showVal val="0"/>
          <c:showCatName val="0"/>
          <c:showSerName val="0"/>
          <c:showPercent val="0"/>
          <c:showBubbleSize val="0"/>
        </c:dLbls>
        <c:marker val="1"/>
        <c:smooth val="0"/>
        <c:axId val="445963304"/>
        <c:axId val="445962520"/>
      </c:lineChart>
      <c:dateAx>
        <c:axId val="445963304"/>
        <c:scaling>
          <c:orientation val="minMax"/>
        </c:scaling>
        <c:delete val="1"/>
        <c:axPos val="b"/>
        <c:numFmt formatCode="&quot;H&quot;yy" sourceLinked="1"/>
        <c:majorTickMark val="none"/>
        <c:minorTickMark val="none"/>
        <c:tickLblPos val="none"/>
        <c:crossAx val="445962520"/>
        <c:crosses val="autoZero"/>
        <c:auto val="1"/>
        <c:lblOffset val="100"/>
        <c:baseTimeUnit val="years"/>
      </c:dateAx>
      <c:valAx>
        <c:axId val="44596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6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158.49</c:v>
                </c:pt>
                <c:pt idx="1">
                  <c:v>158.97999999999999</c:v>
                </c:pt>
                <c:pt idx="2">
                  <c:v>158.47</c:v>
                </c:pt>
                <c:pt idx="3">
                  <c:v>158.34</c:v>
                </c:pt>
                <c:pt idx="4">
                  <c:v>155.76</c:v>
                </c:pt>
              </c:numCache>
            </c:numRef>
          </c:val>
          <c:extLst>
            <c:ext xmlns:c16="http://schemas.microsoft.com/office/drawing/2014/chart" uri="{C3380CC4-5D6E-409C-BE32-E72D297353CC}">
              <c16:uniqueId val="{00000000-A3AB-450C-B8B0-AEDCA5154D7B}"/>
            </c:ext>
          </c:extLst>
        </c:ser>
        <c:dLbls>
          <c:showLegendKey val="0"/>
          <c:showVal val="0"/>
          <c:showCatName val="0"/>
          <c:showSerName val="0"/>
          <c:showPercent val="0"/>
          <c:showBubbleSize val="0"/>
        </c:dLbls>
        <c:gapWidth val="150"/>
        <c:axId val="445958992"/>
        <c:axId val="4459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A3AB-450C-B8B0-AEDCA5154D7B}"/>
            </c:ext>
          </c:extLst>
        </c:ser>
        <c:dLbls>
          <c:showLegendKey val="0"/>
          <c:showVal val="0"/>
          <c:showCatName val="0"/>
          <c:showSerName val="0"/>
          <c:showPercent val="0"/>
          <c:showBubbleSize val="0"/>
        </c:dLbls>
        <c:marker val="1"/>
        <c:smooth val="0"/>
        <c:axId val="445958992"/>
        <c:axId val="445958208"/>
      </c:lineChart>
      <c:dateAx>
        <c:axId val="445958992"/>
        <c:scaling>
          <c:orientation val="minMax"/>
        </c:scaling>
        <c:delete val="1"/>
        <c:axPos val="b"/>
        <c:numFmt formatCode="&quot;H&quot;yy" sourceLinked="1"/>
        <c:majorTickMark val="none"/>
        <c:minorTickMark val="none"/>
        <c:tickLblPos val="none"/>
        <c:crossAx val="445958208"/>
        <c:crosses val="autoZero"/>
        <c:auto val="1"/>
        <c:lblOffset val="100"/>
        <c:baseTimeUnit val="years"/>
      </c:dateAx>
      <c:valAx>
        <c:axId val="4459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5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K12" sqref="B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大和町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28130</v>
      </c>
      <c r="AM8" s="42"/>
      <c r="AN8" s="42"/>
      <c r="AO8" s="42"/>
      <c r="AP8" s="42"/>
      <c r="AQ8" s="42"/>
      <c r="AR8" s="42"/>
      <c r="AS8" s="42"/>
      <c r="AT8" s="35">
        <f>データ!T6</f>
        <v>225.49</v>
      </c>
      <c r="AU8" s="35"/>
      <c r="AV8" s="35"/>
      <c r="AW8" s="35"/>
      <c r="AX8" s="35"/>
      <c r="AY8" s="35"/>
      <c r="AZ8" s="35"/>
      <c r="BA8" s="35"/>
      <c r="BB8" s="35">
        <f>データ!U6</f>
        <v>124.75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88.76</v>
      </c>
      <c r="Q10" s="35"/>
      <c r="R10" s="35"/>
      <c r="S10" s="35"/>
      <c r="T10" s="35"/>
      <c r="U10" s="35"/>
      <c r="V10" s="35"/>
      <c r="W10" s="35">
        <f>データ!Q6</f>
        <v>82.28</v>
      </c>
      <c r="X10" s="35"/>
      <c r="Y10" s="35"/>
      <c r="Z10" s="35"/>
      <c r="AA10" s="35"/>
      <c r="AB10" s="35"/>
      <c r="AC10" s="35"/>
      <c r="AD10" s="42">
        <f>データ!R6</f>
        <v>2255</v>
      </c>
      <c r="AE10" s="42"/>
      <c r="AF10" s="42"/>
      <c r="AG10" s="42"/>
      <c r="AH10" s="42"/>
      <c r="AI10" s="42"/>
      <c r="AJ10" s="42"/>
      <c r="AK10" s="2"/>
      <c r="AL10" s="42">
        <f>データ!V6</f>
        <v>24991</v>
      </c>
      <c r="AM10" s="42"/>
      <c r="AN10" s="42"/>
      <c r="AO10" s="42"/>
      <c r="AP10" s="42"/>
      <c r="AQ10" s="42"/>
      <c r="AR10" s="42"/>
      <c r="AS10" s="42"/>
      <c r="AT10" s="35">
        <f>データ!W6</f>
        <v>10.93</v>
      </c>
      <c r="AU10" s="35"/>
      <c r="AV10" s="35"/>
      <c r="AW10" s="35"/>
      <c r="AX10" s="35"/>
      <c r="AY10" s="35"/>
      <c r="AZ10" s="35"/>
      <c r="BA10" s="35"/>
      <c r="BB10" s="35">
        <f>データ!X6</f>
        <v>2286.46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1lix7/Ex2xPnjobBsKWYwLfTQ6ocY+/012G0cLfZ5c0qCM+mtaXZzLMnaEtrPZi8AykoMsmkjyBSkW4d2JErbQ==" saltValue="1xDP3VbvDNtPnXVoddo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44211</v>
      </c>
      <c r="D6" s="19">
        <f t="shared" si="3"/>
        <v>47</v>
      </c>
      <c r="E6" s="19">
        <f t="shared" si="3"/>
        <v>17</v>
      </c>
      <c r="F6" s="19">
        <f t="shared" si="3"/>
        <v>1</v>
      </c>
      <c r="G6" s="19">
        <f t="shared" si="3"/>
        <v>0</v>
      </c>
      <c r="H6" s="19" t="str">
        <f t="shared" si="3"/>
        <v>宮城県　大和町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88.76</v>
      </c>
      <c r="Q6" s="20">
        <f t="shared" si="3"/>
        <v>82.28</v>
      </c>
      <c r="R6" s="20">
        <f t="shared" si="3"/>
        <v>2255</v>
      </c>
      <c r="S6" s="20">
        <f t="shared" si="3"/>
        <v>28130</v>
      </c>
      <c r="T6" s="20">
        <f t="shared" si="3"/>
        <v>225.49</v>
      </c>
      <c r="U6" s="20">
        <f t="shared" si="3"/>
        <v>124.75</v>
      </c>
      <c r="V6" s="20">
        <f t="shared" si="3"/>
        <v>24991</v>
      </c>
      <c r="W6" s="20">
        <f t="shared" si="3"/>
        <v>10.93</v>
      </c>
      <c r="X6" s="20">
        <f t="shared" si="3"/>
        <v>2286.46</v>
      </c>
      <c r="Y6" s="21">
        <f>IF(Y7="",NA(),Y7)</f>
        <v>80.39</v>
      </c>
      <c r="Z6" s="21">
        <f t="shared" ref="Z6:AH6" si="4">IF(Z7="",NA(),Z7)</f>
        <v>78.709999999999994</v>
      </c>
      <c r="AA6" s="21">
        <f t="shared" si="4"/>
        <v>85.7</v>
      </c>
      <c r="AB6" s="21">
        <f t="shared" si="4"/>
        <v>74.569999999999993</v>
      </c>
      <c r="AC6" s="21">
        <f t="shared" si="4"/>
        <v>68.91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645.19000000000005</v>
      </c>
      <c r="BG6" s="21">
        <f t="shared" ref="BG6:BO6" si="7">IF(BG7="",NA(),BG7)</f>
        <v>568.83000000000004</v>
      </c>
      <c r="BH6" s="21">
        <f t="shared" si="7"/>
        <v>580.58000000000004</v>
      </c>
      <c r="BI6" s="21">
        <f t="shared" si="7"/>
        <v>565.36</v>
      </c>
      <c r="BJ6" s="21">
        <f t="shared" si="7"/>
        <v>701.21</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80.06</v>
      </c>
      <c r="BR6" s="21">
        <f t="shared" ref="BR6:BZ6" si="8">IF(BR7="",NA(),BR7)</f>
        <v>82.4</v>
      </c>
      <c r="BS6" s="21">
        <f t="shared" si="8"/>
        <v>82.27</v>
      </c>
      <c r="BT6" s="21">
        <f t="shared" si="8"/>
        <v>82.74</v>
      </c>
      <c r="BU6" s="21">
        <f t="shared" si="8"/>
        <v>70.760000000000005</v>
      </c>
      <c r="BV6" s="21">
        <f t="shared" si="8"/>
        <v>80.58</v>
      </c>
      <c r="BW6" s="21">
        <f t="shared" si="8"/>
        <v>78.92</v>
      </c>
      <c r="BX6" s="21">
        <f t="shared" si="8"/>
        <v>74.17</v>
      </c>
      <c r="BY6" s="21">
        <f t="shared" si="8"/>
        <v>79.77</v>
      </c>
      <c r="BZ6" s="21">
        <f t="shared" si="8"/>
        <v>79.63</v>
      </c>
      <c r="CA6" s="20" t="str">
        <f>IF(CA7="","",IF(CA7="-","【-】","【"&amp;SUBSTITUTE(TEXT(CA7,"#,##0.00"),"-","△")&amp;"】"))</f>
        <v>【99.73】</v>
      </c>
      <c r="CB6" s="21">
        <f>IF(CB7="",NA(),CB7)</f>
        <v>158.49</v>
      </c>
      <c r="CC6" s="21">
        <f t="shared" ref="CC6:CK6" si="9">IF(CC7="",NA(),CC7)</f>
        <v>158.97999999999999</v>
      </c>
      <c r="CD6" s="21">
        <f t="shared" si="9"/>
        <v>158.47</v>
      </c>
      <c r="CE6" s="21">
        <f t="shared" si="9"/>
        <v>158.34</v>
      </c>
      <c r="CF6" s="21">
        <f t="shared" si="9"/>
        <v>155.76</v>
      </c>
      <c r="CG6" s="21">
        <f t="shared" si="9"/>
        <v>216.21</v>
      </c>
      <c r="CH6" s="21">
        <f t="shared" si="9"/>
        <v>220.31</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49.47</v>
      </c>
      <c r="CV6" s="21">
        <f t="shared" si="10"/>
        <v>48.19</v>
      </c>
      <c r="CW6" s="20" t="str">
        <f>IF(CW7="","",IF(CW7="-","【-】","【"&amp;SUBSTITUTE(TEXT(CW7,"#,##0.00"),"-","△")&amp;"】"))</f>
        <v>【59.99】</v>
      </c>
      <c r="CX6" s="21">
        <f>IF(CX7="",NA(),CX7)</f>
        <v>87.93</v>
      </c>
      <c r="CY6" s="21">
        <f t="shared" ref="CY6:DG6" si="11">IF(CY7="",NA(),CY7)</f>
        <v>87.46</v>
      </c>
      <c r="CZ6" s="21">
        <f t="shared" si="11"/>
        <v>93.27</v>
      </c>
      <c r="DA6" s="21">
        <f t="shared" si="11"/>
        <v>94.13</v>
      </c>
      <c r="DB6" s="21">
        <f t="shared" si="11"/>
        <v>94.25</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44211</v>
      </c>
      <c r="D7" s="23">
        <v>47</v>
      </c>
      <c r="E7" s="23">
        <v>17</v>
      </c>
      <c r="F7" s="23">
        <v>1</v>
      </c>
      <c r="G7" s="23">
        <v>0</v>
      </c>
      <c r="H7" s="23" t="s">
        <v>98</v>
      </c>
      <c r="I7" s="23" t="s">
        <v>99</v>
      </c>
      <c r="J7" s="23" t="s">
        <v>100</v>
      </c>
      <c r="K7" s="23" t="s">
        <v>101</v>
      </c>
      <c r="L7" s="23" t="s">
        <v>102</v>
      </c>
      <c r="M7" s="23" t="s">
        <v>103</v>
      </c>
      <c r="N7" s="24" t="s">
        <v>104</v>
      </c>
      <c r="O7" s="24" t="s">
        <v>105</v>
      </c>
      <c r="P7" s="24">
        <v>88.76</v>
      </c>
      <c r="Q7" s="24">
        <v>82.28</v>
      </c>
      <c r="R7" s="24">
        <v>2255</v>
      </c>
      <c r="S7" s="24">
        <v>28130</v>
      </c>
      <c r="T7" s="24">
        <v>225.49</v>
      </c>
      <c r="U7" s="24">
        <v>124.75</v>
      </c>
      <c r="V7" s="24">
        <v>24991</v>
      </c>
      <c r="W7" s="24">
        <v>10.93</v>
      </c>
      <c r="X7" s="24">
        <v>2286.46</v>
      </c>
      <c r="Y7" s="24">
        <v>80.39</v>
      </c>
      <c r="Z7" s="24">
        <v>78.709999999999994</v>
      </c>
      <c r="AA7" s="24">
        <v>85.7</v>
      </c>
      <c r="AB7" s="24">
        <v>74.569999999999993</v>
      </c>
      <c r="AC7" s="24">
        <v>68.91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645.19000000000005</v>
      </c>
      <c r="BG7" s="24">
        <v>568.83000000000004</v>
      </c>
      <c r="BH7" s="24">
        <v>580.58000000000004</v>
      </c>
      <c r="BI7" s="24">
        <v>565.36</v>
      </c>
      <c r="BJ7" s="24">
        <v>701.21</v>
      </c>
      <c r="BK7" s="24">
        <v>1124.26</v>
      </c>
      <c r="BL7" s="24">
        <v>1048.23</v>
      </c>
      <c r="BM7" s="24">
        <v>1130.42</v>
      </c>
      <c r="BN7" s="24">
        <v>1245.0999999999999</v>
      </c>
      <c r="BO7" s="24">
        <v>1108.8</v>
      </c>
      <c r="BP7" s="24">
        <v>669.11</v>
      </c>
      <c r="BQ7" s="24">
        <v>80.06</v>
      </c>
      <c r="BR7" s="24">
        <v>82.4</v>
      </c>
      <c r="BS7" s="24">
        <v>82.27</v>
      </c>
      <c r="BT7" s="24">
        <v>82.74</v>
      </c>
      <c r="BU7" s="24">
        <v>70.760000000000005</v>
      </c>
      <c r="BV7" s="24">
        <v>80.58</v>
      </c>
      <c r="BW7" s="24">
        <v>78.92</v>
      </c>
      <c r="BX7" s="24">
        <v>74.17</v>
      </c>
      <c r="BY7" s="24">
        <v>79.77</v>
      </c>
      <c r="BZ7" s="24">
        <v>79.63</v>
      </c>
      <c r="CA7" s="24">
        <v>99.73</v>
      </c>
      <c r="CB7" s="24">
        <v>158.49</v>
      </c>
      <c r="CC7" s="24">
        <v>158.97999999999999</v>
      </c>
      <c r="CD7" s="24">
        <v>158.47</v>
      </c>
      <c r="CE7" s="24">
        <v>158.34</v>
      </c>
      <c r="CF7" s="24">
        <v>155.76</v>
      </c>
      <c r="CG7" s="24">
        <v>216.21</v>
      </c>
      <c r="CH7" s="24">
        <v>220.31</v>
      </c>
      <c r="CI7" s="24">
        <v>230.95</v>
      </c>
      <c r="CJ7" s="24">
        <v>214.56</v>
      </c>
      <c r="CK7" s="24">
        <v>213.66</v>
      </c>
      <c r="CL7" s="24">
        <v>134.97999999999999</v>
      </c>
      <c r="CM7" s="24" t="s">
        <v>104</v>
      </c>
      <c r="CN7" s="24" t="s">
        <v>104</v>
      </c>
      <c r="CO7" s="24" t="s">
        <v>104</v>
      </c>
      <c r="CP7" s="24" t="s">
        <v>104</v>
      </c>
      <c r="CQ7" s="24" t="s">
        <v>104</v>
      </c>
      <c r="CR7" s="24">
        <v>50.24</v>
      </c>
      <c r="CS7" s="24">
        <v>49.68</v>
      </c>
      <c r="CT7" s="24">
        <v>49.27</v>
      </c>
      <c r="CU7" s="24">
        <v>49.47</v>
      </c>
      <c r="CV7" s="24">
        <v>48.19</v>
      </c>
      <c r="CW7" s="24">
        <v>59.99</v>
      </c>
      <c r="CX7" s="24">
        <v>87.93</v>
      </c>
      <c r="CY7" s="24">
        <v>87.46</v>
      </c>
      <c r="CZ7" s="24">
        <v>93.27</v>
      </c>
      <c r="DA7" s="24">
        <v>94.13</v>
      </c>
      <c r="DB7" s="24">
        <v>94.25</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2023-01-31T02:39:38Z</cp:lastPrinted>
  <dcterms:created xsi:type="dcterms:W3CDTF">2023-01-12T23:52:14Z</dcterms:created>
  <dcterms:modified xsi:type="dcterms:W3CDTF">2023-01-31T02:39:41Z</dcterms:modified>
  <cp:category/>
</cp:coreProperties>
</file>