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mc:Choice>
  </mc:AlternateContent>
  <workbookProtection workbookAlgorithmName="SHA-512" workbookHashValue="ei5DDXkvZ1c+3Jz6J4BDvf6DM2OulSQtZhyYejsDJLDyUGBKEJyC5s1XGmVcYA2SZcb3carxkYF2pZS4PD3w5Q==" workbookSaltValue="GSLw6KIwuXSavCfiF7QBw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<sst xmlns="http://schemas.openxmlformats.org/spreadsheetml/2006/main" count="228" uniqueCount="114">
  <si>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</si>
  <si>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</si>
  <si>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</si>
  <si>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</si>
  <si>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</si>
  <si>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</si>
  <si>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</si>
  <si>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</si>
  <si>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</si>
  <si>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</si>
  <si>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</si>
  <si>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</si>
  <si>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</si>
  <si>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</si>
  <si>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</si>
  <si>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</si>
  <si>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</si>
  <si>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</si>
  <si>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</si>
  <si>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</si>
  <si>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</si>
  <si>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</si>
  <si>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</si>
  <si>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</si>
  <si>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</si>
  <si>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</si>
  <si>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</si>
  <si>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</si>
  <si>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</si>
  <si>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</si>
  <si>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</si>
  <si>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</si>
  <si>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</si>
  <si>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</si>
  <si>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</si>
  <si>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</si>
  <si>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</si>
  <si>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</si>
  <si>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</si>
  <si>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</si>
  <si>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</si>
  <si>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</si>
  <si>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</si>
  <si>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</si>
  <si>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</si>
  <si>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</si>
  <si>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</si>
  <si>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</si>
  <si>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</si>
  <si>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</si>
  <si>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</si>
  <si>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</si>
  <si>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</si>
  <si>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</si>
  <si>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</si>
  <si>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</si>
  <si>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</si>
  <si>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</si>
  <si>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</si>
  <si>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</si>
  <si>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</si>
  <si>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</si>
  <si>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</si>
  <si>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</si>
  <si>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</si>
  <si>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</si>
  <si>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</si>
  <si>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</si>
  <si>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</si>
  <si>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</si>
  <si>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</si>
  <si>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</si>
  <si>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</si>
  <si>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</si>
  <si>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</si>
  <si>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</si>
  <si>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</si>
  <si>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</si>
  <si>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</si>
  <si>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</si>
  <si>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</si>
  <si>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</si>
  <si>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</si>
  <si>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</si>
  <si>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</si>
  <si>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</si>
  <si>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</si>
  <si>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</si>
  <si>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</si>
  <si>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</si>
  <si>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</si>
  <si>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</si>
  <si>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七ケ浜町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</si>
  <si>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</si>
  <si>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</si>
  <si>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</si>
  <si>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</si>
  <si>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</si>
  <si>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</si>
  <si>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</si>
  <si>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</si>
  <si>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</si>
  <si>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</si>
  <si>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</si>
  <si>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</si>
  <si>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</si>
  <si>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</si>
  <si>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</si>
  <si>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</si>
  <si>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</si>
  <si>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</si>
  <si>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 有形固定資産減価償却率は、類似団体平均値と比較して0.18ポイント低い。
② 管路経年化率は、類似団体平均値と比較して2.82ポイント高い。これは、本町の給水面積が13.19㎢と東北一小さな町であることで、上水道の普及が早かったことによる。今後も、令和元年9月に策定した「施設更新計画」や「水道ビジョン」により、長寿命化や被害のなかった施設の耐震化などを継続していく。
③ 管路更新率は、類似団体平均値と比較して0.48ポイント低いが、老朽化が進んでいることは認識している。しかし、これまでも統計単位未満の更新は計画的に行っており、今後も耐震化などの施設の更新を継続していく。</t>
    <rPh sb="35" eb="36">
      <t>ヒク</t>
    </rPh>
    <rPh sb="41" eb="42">
      <t>カン</t>
    </rPh>
    <rPh sb="220" eb="223">
      <t>ロウキュウカ</t>
    </rPh>
    <rPh sb="248" eb="250">
      <t>トウケイ</t>
    </rPh>
    <rPh sb="250" eb="252">
      <t>タンイ</t>
    </rPh>
    <rPh sb="252" eb="254">
      <t>ミマン</t>
    </rPh>
    <rPh sb="255" eb="257">
      <t>コウシン</t>
    </rPh>
    <rPh sb="258" eb="260">
      <t>ケイカク</t>
    </rPh>
    <rPh sb="260" eb="261">
      <t>テキ</t>
    </rPh>
    <rPh sb="262" eb="263">
      <t>オコナ</t>
    </rPh>
    <rPh sb="283" eb="285">
      <t>ケイゾク</t>
    </rPh>
    <phoneticPr fontId="4"/>
  </si>
  <si>
    <t>支出においては仙台市受水費の契約変更により増額したものの、収入においては昨年度実施した新型コロナウイルス感染症対策の基本料金免除の影響がなくなったことと高料金対策補助金が該当したことにより、結果的に純利益を生み出すことができた。
今後も「小さなまちに大きな安心を　くらしを支える水道」を基本理念とし、町民や事業者等に丁寧に説明しながら、事業を進めたいと考えている。</t>
    <rPh sb="7" eb="10">
      <t>センダイシ</t>
    </rPh>
    <rPh sb="14" eb="18">
      <t>ケイヤクヘンコウ</t>
    </rPh>
    <rPh sb="21" eb="23">
      <t>ゾウガク</t>
    </rPh>
    <rPh sb="29" eb="31">
      <t>シュウニュウ</t>
    </rPh>
    <rPh sb="76" eb="79">
      <t>コウリョウキン</t>
    </rPh>
    <rPh sb="79" eb="81">
      <t>タイサク</t>
    </rPh>
    <rPh sb="81" eb="84">
      <t>ホジョキン</t>
    </rPh>
    <rPh sb="85" eb="87">
      <t>ガイトウ</t>
    </rPh>
    <rPh sb="95" eb="98">
      <t>ケッカテキ</t>
    </rPh>
    <rPh sb="99" eb="102">
      <t>ジュンリエキ</t>
    </rPh>
    <rPh sb="103" eb="104">
      <t>ウ</t>
    </rPh>
    <rPh sb="105" eb="106">
      <t>ダ</t>
    </rPh>
    <phoneticPr fontId="4"/>
  </si>
  <si>
    <r>
      <rPr>
        <sz val="8.5"/>
        <rFont val="ＭＳ ゴシック"/>
        <family val="3"/>
        <charset val="128"/>
      </rPr>
      <t>① 経常収支比率は、令和2年度と比較し3.08ポイント下降した。全国平均と比較すると0.49ポイント高く、類似団体平均と比較しても3.04ポイント高い。下降の要因は、経常収益では新型コロナウイルス感染症対策の影響により基本料金の免除がなくなったことに伴い給水収益が増加した、営業外収益では、高料金対策補助金が該当したことに伴い724千円の増額となったが、受水費の増額（主に仙台市から受水分の契約変更によるもの）に伴い経常費用が12,118千円の増となり、結果的に経常収支比率額が下降した。</t>
    </r>
    <r>
      <rPr>
        <sz val="8.5"/>
        <color rgb="FFFF0000"/>
        <rFont val="ＭＳ ゴシック"/>
        <family val="3"/>
        <charset val="128"/>
      </rPr>
      <t xml:space="preserve">
</t>
    </r>
    <r>
      <rPr>
        <sz val="8.5"/>
        <rFont val="ＭＳ ゴシック"/>
        <family val="3"/>
        <charset val="128"/>
      </rPr>
      <t>② 累積欠損比率は、未処理欠損金が発生していないため算定されなかった。</t>
    </r>
    <r>
      <rPr>
        <sz val="8.5"/>
        <color rgb="FFFF0000"/>
        <rFont val="ＭＳ ゴシック"/>
        <family val="3"/>
        <charset val="128"/>
      </rPr>
      <t xml:space="preserve">
</t>
    </r>
    <r>
      <rPr>
        <sz val="8.5"/>
        <rFont val="ＭＳ ゴシック"/>
        <family val="3"/>
        <charset val="128"/>
      </rPr>
      <t>③ 流動比率は、令和2年度と比較し1,284.63ポイント下降し999.06％となった。類似団体平均や全国平均と比較しても高い比率である。下降した主な要因は、単独の建設事業が増加したことによるものである。</t>
    </r>
    <r>
      <rPr>
        <sz val="8.5"/>
        <color rgb="FFFF0000"/>
        <rFont val="ＭＳ ゴシック"/>
        <family val="3"/>
        <charset val="128"/>
      </rPr>
      <t xml:space="preserve">
</t>
    </r>
    <r>
      <rPr>
        <sz val="8.5"/>
        <rFont val="ＭＳ ゴシック"/>
        <family val="3"/>
        <charset val="128"/>
      </rPr>
      <t>④ 企業債残高対給水収益比率は、令和2年度と比較し6.45ポイント下降した。類似団体平均や全国平均と比較しても低い比率である。要因は、新規の借入がなく着実に償還が進んでいることから比率が下降した。今後、人口減少が進み給水収益が減る中で、老朽施設等の更新に着手し、企業債を起こすことになった場合、比率の上昇は避けられない。</t>
    </r>
    <r>
      <rPr>
        <sz val="8.5"/>
        <color rgb="FFFF0000"/>
        <rFont val="ＭＳ ゴシック"/>
        <family val="3"/>
        <charset val="128"/>
      </rPr>
      <t xml:space="preserve">
</t>
    </r>
    <r>
      <rPr>
        <sz val="8.5"/>
        <rFont val="ＭＳ ゴシック"/>
        <family val="3"/>
        <charset val="128"/>
      </rPr>
      <t>⑤ 料金回収率は、令和2年度と比較し2.01ポイント上昇したが類似団体平均や全国平均と比較すると低い比率である。</t>
    </r>
    <r>
      <rPr>
        <sz val="8.5"/>
        <color rgb="FFFF0000"/>
        <rFont val="ＭＳ ゴシック"/>
        <family val="3"/>
        <charset val="128"/>
      </rPr>
      <t xml:space="preserve">
</t>
    </r>
    <r>
      <rPr>
        <sz val="8.5"/>
        <rFont val="ＭＳ ゴシック"/>
        <family val="3"/>
        <charset val="128"/>
      </rPr>
      <t>⑥給水原価は、令和2年度と比較し11.23円高くなったが類似団体平均と比較した場合は、52.39円高くなっている。要因は、経常費用が増加したことによる。また、本町では、自己水源が無く100%受水であり受水費に占める資本費が高い現況である。今後の水道料金については、「水道料金改定業務の手引き」を参考に検討したい。</t>
    </r>
    <r>
      <rPr>
        <sz val="8.5"/>
        <color rgb="FFFF0000"/>
        <rFont val="ＭＳ ゴシック"/>
        <family val="3"/>
        <charset val="128"/>
      </rPr>
      <t xml:space="preserve">
</t>
    </r>
    <r>
      <rPr>
        <sz val="8.5"/>
        <rFont val="ＭＳ ゴシック"/>
        <family val="3"/>
        <charset val="128"/>
      </rPr>
      <t>⑦ 施設利用率は、令和2年度と比較して0.96ポイント下降した。類似団体平均や全国平均と比較すると下回っている。主な要因は、海苔生産高が伸びず使用水量が減少したため。</t>
    </r>
    <r>
      <rPr>
        <sz val="8.5"/>
        <color rgb="FFFF0000"/>
        <rFont val="ＭＳ ゴシック"/>
        <family val="3"/>
        <charset val="128"/>
      </rPr>
      <t xml:space="preserve">
</t>
    </r>
    <r>
      <rPr>
        <sz val="8.5"/>
        <rFont val="ＭＳ ゴシック"/>
        <family val="3"/>
        <charset val="128"/>
      </rPr>
      <t>⑧ 有収率は、令和2年度と同数値となった。類似団体平均と比較した場合は、18.06ポイント高くなっており、十分収益に結びついていると考えられる。</t>
    </r>
    <rPh sb="10" eb="12">
      <t>レイワ</t>
    </rPh>
    <rPh sb="27" eb="29">
      <t>カコウ</t>
    </rPh>
    <rPh sb="50" eb="51">
      <t>タカ</t>
    </rPh>
    <rPh sb="73" eb="74">
      <t>タカ</t>
    </rPh>
    <rPh sb="76" eb="78">
      <t>カコウ</t>
    </rPh>
    <rPh sb="132" eb="134">
      <t>ゾウカ</t>
    </rPh>
    <rPh sb="177" eb="180">
      <t>ジュスイヒ</t>
    </rPh>
    <rPh sb="181" eb="183">
      <t>ゾウガク</t>
    </rPh>
    <rPh sb="184" eb="185">
      <t>オモ</t>
    </rPh>
    <rPh sb="206" eb="207">
      <t>トモナ</t>
    </rPh>
    <rPh sb="208" eb="212">
      <t>ケイジョウヒヨウ</t>
    </rPh>
    <rPh sb="227" eb="230">
      <t>ケッカテキ</t>
    </rPh>
    <rPh sb="231" eb="237">
      <t>ケイジョウシュウシヒリツ</t>
    </rPh>
    <rPh sb="239" eb="241">
      <t>カコウ</t>
    </rPh>
    <rPh sb="289" eb="291">
      <t>レイワ</t>
    </rPh>
    <rPh sb="310" eb="312">
      <t>カコウ</t>
    </rPh>
    <rPh sb="350" eb="352">
      <t>カコウ</t>
    </rPh>
    <rPh sb="360" eb="362">
      <t>タンドク</t>
    </rPh>
    <rPh sb="368" eb="370">
      <t>ゾウカ</t>
    </rPh>
    <rPh sb="400" eb="402">
      <t>レイワ</t>
    </rPh>
    <rPh sb="554" eb="556">
      <t>レイワ</t>
    </rPh>
    <rPh sb="609" eb="611">
      <t>レイワ</t>
    </rPh>
    <rPh sb="624" eb="625">
      <t>タカ</t>
    </rPh>
    <rPh sb="668" eb="670">
      <t>ゾウカ</t>
    </rPh>
    <rPh sb="768" eb="770">
      <t>レイワ</t>
    </rPh>
    <rPh sb="786" eb="788">
      <t>カコウ</t>
    </rPh>
    <rPh sb="821" eb="823">
      <t>ノリ</t>
    </rPh>
    <rPh sb="823" eb="825">
      <t>セイサン</t>
    </rPh>
    <rPh sb="825" eb="826">
      <t>タカ</t>
    </rPh>
    <rPh sb="827" eb="828">
      <t>ノ</t>
    </rPh>
    <rPh sb="830" eb="832">
      <t>シヨウ</t>
    </rPh>
    <rPh sb="833" eb="834">
      <t>リョウ</t>
    </rPh>
    <rPh sb="835" eb="837">
      <t>ゲンショウ</t>
    </rPh>
    <rPh sb="850" eb="852">
      <t>レイワ</t>
    </rPh>
    <rPh sb="856" eb="857">
      <t>ドウ</t>
    </rPh>
    <rPh sb="857" eb="859">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</si>
</sst>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color rgb="FFFF0000"/>
      <name val="ＭＳ ゴシック"/>
      <family val="3"/>
      <charset val="128"/>
    </font>
    <font>
      <sz val="11"/>
      <color rgb="FFFF0000"/>
      <name val="ＭＳ ゴシック"/>
      <family val="3"/>
      <charset val="128"/>
    </font>
    <font>
      <sz val="8.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E0-4273-9C84-491DE0F6A11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31E0-4273-9C84-491DE0F6A11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51.02</c:v>
                </c:pt>
                <c:pt idx="1">
                  <c:v>50.5</c:v>
                </c:pt>
                <c:pt idx="2">
                  <c:v>48.53</c:v>
                </c:pt>
                <c:pt idx="3">
                  <c:v>51.51</c:v>
                </c:pt>
                <c:pt idx="4">
                  <c:v>50.55</c:v>
                </c:pt>
              </c:numCache>
            </c:numRef>
          </c:val>
          <c:extLst>
            <c:ext xmlns:c16="http://schemas.microsoft.com/office/drawing/2014/chart" uri="{C3380CC4-5D6E-409C-BE32-E72D297353CC}">
              <c16:uniqueId val="{00000000-8B3B-402E-BDF3-C68B9742D3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8B3B-402E-BDF3-C68B9742D3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99.34</c:v>
                </c:pt>
                <c:pt idx="1">
                  <c:v>99.41</c:v>
                </c:pt>
                <c:pt idx="2">
                  <c:v>99.32</c:v>
                </c:pt>
                <c:pt idx="3">
                  <c:v>99.32</c:v>
                </c:pt>
                <c:pt idx="4">
                  <c:v>99.32</c:v>
                </c:pt>
              </c:numCache>
            </c:numRef>
          </c:val>
          <c:extLst>
            <c:ext xmlns:c16="http://schemas.microsoft.com/office/drawing/2014/chart" uri="{C3380CC4-5D6E-409C-BE32-E72D297353CC}">
              <c16:uniqueId val="{00000000-0F23-4169-A784-46C5A855735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0F23-4169-A784-46C5A855735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111.44</c:v>
                </c:pt>
                <c:pt idx="1">
                  <c:v>108.71</c:v>
                </c:pt>
                <c:pt idx="2">
                  <c:v>97.82</c:v>
                </c:pt>
                <c:pt idx="3">
                  <c:v>114.96</c:v>
                </c:pt>
                <c:pt idx="4">
                  <c:v>111.88</c:v>
                </c:pt>
              </c:numCache>
            </c:numRef>
          </c:val>
          <c:extLst>
            <c:ext xmlns:c16="http://schemas.microsoft.com/office/drawing/2014/chart" uri="{C3380CC4-5D6E-409C-BE32-E72D297353CC}">
              <c16:uniqueId val="{00000000-CFB8-4B13-B852-FBB3EA2D9CC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CFB8-4B13-B852-FBB3EA2D9CC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49.41</c:v>
                </c:pt>
                <c:pt idx="1">
                  <c:v>48.92</c:v>
                </c:pt>
                <c:pt idx="2">
                  <c:v>50.72</c:v>
                </c:pt>
                <c:pt idx="3">
                  <c:v>51.24</c:v>
                </c:pt>
                <c:pt idx="4">
                  <c:v>51.11</c:v>
                </c:pt>
              </c:numCache>
            </c:numRef>
          </c:val>
          <c:extLst>
            <c:ext xmlns:c16="http://schemas.microsoft.com/office/drawing/2014/chart" uri="{C3380CC4-5D6E-409C-BE32-E72D297353CC}">
              <c16:uniqueId val="{00000000-8B00-4B75-B25F-E33CB90703D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8B00-4B75-B25F-E33CB90703D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9.11</c:v>
                </c:pt>
                <c:pt idx="1">
                  <c:v>19.95</c:v>
                </c:pt>
                <c:pt idx="2">
                  <c:v>20.309999999999999</c:v>
                </c:pt>
                <c:pt idx="3">
                  <c:v>21.19</c:v>
                </c:pt>
                <c:pt idx="4">
                  <c:v>22.43</c:v>
                </c:pt>
              </c:numCache>
            </c:numRef>
          </c:val>
          <c:extLst>
            <c:ext xmlns:c16="http://schemas.microsoft.com/office/drawing/2014/chart" uri="{C3380CC4-5D6E-409C-BE32-E72D297353CC}">
              <c16:uniqueId val="{00000000-3C0C-4AD3-9755-EE3DDEF591F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3C0C-4AD3-9755-EE3DDEF591F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B2-4C05-AF58-9B193352AE3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B8B2-4C05-AF58-9B193352AE3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1841.63</c:v>
                </c:pt>
                <c:pt idx="1">
                  <c:v>1057.5899999999999</c:v>
                </c:pt>
                <c:pt idx="2">
                  <c:v>1939.07</c:v>
                </c:pt>
                <c:pt idx="3">
                  <c:v>2283.69</c:v>
                </c:pt>
                <c:pt idx="4">
                  <c:v>999.06</c:v>
                </c:pt>
              </c:numCache>
            </c:numRef>
          </c:val>
          <c:extLst>
            <c:ext xmlns:c16="http://schemas.microsoft.com/office/drawing/2014/chart" uri="{C3380CC4-5D6E-409C-BE32-E72D297353CC}">
              <c16:uniqueId val="{00000000-696C-4578-9A6B-1D04B081A4C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696C-4578-9A6B-1D04B081A4C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27.07</c:v>
                </c:pt>
                <c:pt idx="1">
                  <c:v>22.86</c:v>
                </c:pt>
                <c:pt idx="2">
                  <c:v>18.97</c:v>
                </c:pt>
                <c:pt idx="3">
                  <c:v>15.53</c:v>
                </c:pt>
                <c:pt idx="4">
                  <c:v>9.08</c:v>
                </c:pt>
              </c:numCache>
            </c:numRef>
          </c:val>
          <c:extLst>
            <c:ext xmlns:c16="http://schemas.microsoft.com/office/drawing/2014/chart" uri="{C3380CC4-5D6E-409C-BE32-E72D297353CC}">
              <c16:uniqueId val="{00000000-2F53-4BB1-9B21-E8AD9832DAD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2F53-4BB1-9B21-E8AD9832DAD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94.96</c:v>
                </c:pt>
                <c:pt idx="1">
                  <c:v>88.81</c:v>
                </c:pt>
                <c:pt idx="2">
                  <c:v>89.47</c:v>
                </c:pt>
                <c:pt idx="3">
                  <c:v>93.33</c:v>
                </c:pt>
                <c:pt idx="4">
                  <c:v>95.34</c:v>
                </c:pt>
              </c:numCache>
            </c:numRef>
          </c:val>
          <c:extLst>
            <c:ext xmlns:c16="http://schemas.microsoft.com/office/drawing/2014/chart" uri="{C3380CC4-5D6E-409C-BE32-E72D297353CC}">
              <c16:uniqueId val="{00000000-B7AE-4A9E-83F9-A23263931D8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B7AE-4A9E-83F9-A23263931D8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262.39999999999998</c:v>
                </c:pt>
                <c:pt idx="1">
                  <c:v>279.77999999999997</c:v>
                </c:pt>
                <c:pt idx="2">
                  <c:v>276</c:v>
                </c:pt>
                <c:pt idx="3">
                  <c:v>222.87</c:v>
                </c:pt>
                <c:pt idx="4">
                  <c:v>234.1</c:v>
                </c:pt>
              </c:numCache>
            </c:numRef>
          </c:val>
          <c:extLst>
            <c:ext xmlns:c16="http://schemas.microsoft.com/office/drawing/2014/chart" uri="{C3380CC4-5D6E-409C-BE32-E72D297353CC}">
              <c16:uniqueId val="{00000000-401C-400F-972A-F560F355067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401C-400F-972A-F560F355067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0" zoomScaleNormal="11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3" t="str">
        <f>データ!H6</f>
        <v>宮城県　七ケ浜町</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x14ac:dyDescent="0.15">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A6</v>
      </c>
      <c r="X8" s="81"/>
      <c r="Y8" s="81"/>
      <c r="Z8" s="81"/>
      <c r="AA8" s="81"/>
      <c r="AB8" s="81"/>
      <c r="AC8" s="81"/>
      <c r="AD8" s="81" t="str">
        <f>データ!$M$6</f>
        <v>非設置</v>
      </c>
      <c r="AE8" s="81"/>
      <c r="AF8" s="81"/>
      <c r="AG8" s="81"/>
      <c r="AH8" s="81"/>
      <c r="AI8" s="81"/>
      <c r="AJ8" s="81"/>
      <c r="AK8" s="2"/>
      <c r="AL8" s="72">
        <f>データ!$R$6</f>
        <v>18247</v>
      </c>
      <c r="AM8" s="72"/>
      <c r="AN8" s="72"/>
      <c r="AO8" s="72"/>
      <c r="AP8" s="72"/>
      <c r="AQ8" s="72"/>
      <c r="AR8" s="72"/>
      <c r="AS8" s="72"/>
      <c r="AT8" s="37">
        <f>データ!$S$6</f>
        <v>13.19</v>
      </c>
      <c r="AU8" s="38"/>
      <c r="AV8" s="38"/>
      <c r="AW8" s="38"/>
      <c r="AX8" s="38"/>
      <c r="AY8" s="38"/>
      <c r="AZ8" s="38"/>
      <c r="BA8" s="38"/>
      <c r="BB8" s="61">
        <f>データ!$T$6</f>
        <v>1383.4</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15">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95.93</v>
      </c>
      <c r="J10" s="38"/>
      <c r="K10" s="38"/>
      <c r="L10" s="38"/>
      <c r="M10" s="38"/>
      <c r="N10" s="38"/>
      <c r="O10" s="71"/>
      <c r="P10" s="61">
        <f>データ!$P$6</f>
        <v>100</v>
      </c>
      <c r="Q10" s="61"/>
      <c r="R10" s="61"/>
      <c r="S10" s="61"/>
      <c r="T10" s="61"/>
      <c r="U10" s="61"/>
      <c r="V10" s="61"/>
      <c r="W10" s="72">
        <f>データ!$Q$6</f>
        <v>4400</v>
      </c>
      <c r="X10" s="72"/>
      <c r="Y10" s="72"/>
      <c r="Z10" s="72"/>
      <c r="AA10" s="72"/>
      <c r="AB10" s="72"/>
      <c r="AC10" s="72"/>
      <c r="AD10" s="2"/>
      <c r="AE10" s="2"/>
      <c r="AF10" s="2"/>
      <c r="AG10" s="2"/>
      <c r="AH10" s="2"/>
      <c r="AI10" s="2"/>
      <c r="AJ10" s="2"/>
      <c r="AK10" s="2"/>
      <c r="AL10" s="72">
        <f>データ!$U$6</f>
        <v>18102</v>
      </c>
      <c r="AM10" s="72"/>
      <c r="AN10" s="72"/>
      <c r="AO10" s="72"/>
      <c r="AP10" s="72"/>
      <c r="AQ10" s="72"/>
      <c r="AR10" s="72"/>
      <c r="AS10" s="72"/>
      <c r="AT10" s="37">
        <f>データ!$V$6</f>
        <v>13.19</v>
      </c>
      <c r="AU10" s="38"/>
      <c r="AV10" s="38"/>
      <c r="AW10" s="38"/>
      <c r="AX10" s="38"/>
      <c r="AY10" s="38"/>
      <c r="AZ10" s="38"/>
      <c r="BA10" s="38"/>
      <c r="BB10" s="61">
        <f>データ!$W$6</f>
        <v>1372.4</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55"/>
      <c r="BN66" s="55"/>
      <c r="BO66" s="55"/>
      <c r="BP66" s="55"/>
      <c r="BQ66" s="55"/>
      <c r="BR66" s="55"/>
      <c r="BS66" s="55"/>
      <c r="BT66" s="55"/>
      <c r="BU66" s="55"/>
      <c r="BV66" s="55"/>
      <c r="BW66" s="55"/>
      <c r="BX66" s="55"/>
      <c r="BY66" s="55"/>
      <c r="BZ66" s="5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5"/>
      <c r="BN67" s="55"/>
      <c r="BO67" s="55"/>
      <c r="BP67" s="55"/>
      <c r="BQ67" s="55"/>
      <c r="BR67" s="55"/>
      <c r="BS67" s="55"/>
      <c r="BT67" s="55"/>
      <c r="BU67" s="55"/>
      <c r="BV67" s="55"/>
      <c r="BW67" s="55"/>
      <c r="BX67" s="55"/>
      <c r="BY67" s="55"/>
      <c r="BZ67" s="5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5"/>
      <c r="BN68" s="55"/>
      <c r="BO68" s="55"/>
      <c r="BP68" s="55"/>
      <c r="BQ68" s="55"/>
      <c r="BR68" s="55"/>
      <c r="BS68" s="55"/>
      <c r="BT68" s="55"/>
      <c r="BU68" s="55"/>
      <c r="BV68" s="55"/>
      <c r="BW68" s="55"/>
      <c r="BX68" s="55"/>
      <c r="BY68" s="55"/>
      <c r="BZ68" s="5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5"/>
      <c r="BN69" s="55"/>
      <c r="BO69" s="55"/>
      <c r="BP69" s="55"/>
      <c r="BQ69" s="55"/>
      <c r="BR69" s="55"/>
      <c r="BS69" s="55"/>
      <c r="BT69" s="55"/>
      <c r="BU69" s="55"/>
      <c r="BV69" s="55"/>
      <c r="BW69" s="55"/>
      <c r="BX69" s="55"/>
      <c r="BY69" s="55"/>
      <c r="BZ69" s="5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5"/>
      <c r="BN70" s="55"/>
      <c r="BO70" s="55"/>
      <c r="BP70" s="55"/>
      <c r="BQ70" s="55"/>
      <c r="BR70" s="55"/>
      <c r="BS70" s="55"/>
      <c r="BT70" s="55"/>
      <c r="BU70" s="55"/>
      <c r="BV70" s="55"/>
      <c r="BW70" s="55"/>
      <c r="BX70" s="55"/>
      <c r="BY70" s="55"/>
      <c r="BZ70" s="5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5"/>
      <c r="BN71" s="55"/>
      <c r="BO71" s="55"/>
      <c r="BP71" s="55"/>
      <c r="BQ71" s="55"/>
      <c r="BR71" s="55"/>
      <c r="BS71" s="55"/>
      <c r="BT71" s="55"/>
      <c r="BU71" s="55"/>
      <c r="BV71" s="55"/>
      <c r="BW71" s="55"/>
      <c r="BX71" s="55"/>
      <c r="BY71" s="55"/>
      <c r="BZ71" s="5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5"/>
      <c r="BN72" s="55"/>
      <c r="BO72" s="55"/>
      <c r="BP72" s="55"/>
      <c r="BQ72" s="55"/>
      <c r="BR72" s="55"/>
      <c r="BS72" s="55"/>
      <c r="BT72" s="55"/>
      <c r="BU72" s="55"/>
      <c r="BV72" s="55"/>
      <c r="BW72" s="55"/>
      <c r="BX72" s="55"/>
      <c r="BY72" s="55"/>
      <c r="BZ72" s="5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5"/>
      <c r="BN73" s="55"/>
      <c r="BO73" s="55"/>
      <c r="BP73" s="55"/>
      <c r="BQ73" s="55"/>
      <c r="BR73" s="55"/>
      <c r="BS73" s="55"/>
      <c r="BT73" s="55"/>
      <c r="BU73" s="55"/>
      <c r="BV73" s="55"/>
      <c r="BW73" s="55"/>
      <c r="BX73" s="55"/>
      <c r="BY73" s="55"/>
      <c r="BZ73" s="5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5"/>
      <c r="BN74" s="55"/>
      <c r="BO74" s="55"/>
      <c r="BP74" s="55"/>
      <c r="BQ74" s="55"/>
      <c r="BR74" s="55"/>
      <c r="BS74" s="55"/>
      <c r="BT74" s="55"/>
      <c r="BU74" s="55"/>
      <c r="BV74" s="55"/>
      <c r="BW74" s="55"/>
      <c r="BX74" s="55"/>
      <c r="BY74" s="55"/>
      <c r="BZ74" s="5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5"/>
      <c r="BN75" s="55"/>
      <c r="BO75" s="55"/>
      <c r="BP75" s="55"/>
      <c r="BQ75" s="55"/>
      <c r="BR75" s="55"/>
      <c r="BS75" s="55"/>
      <c r="BT75" s="55"/>
      <c r="BU75" s="55"/>
      <c r="BV75" s="55"/>
      <c r="BW75" s="55"/>
      <c r="BX75" s="55"/>
      <c r="BY75" s="55"/>
      <c r="BZ75" s="5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5"/>
      <c r="BN76" s="55"/>
      <c r="BO76" s="55"/>
      <c r="BP76" s="55"/>
      <c r="BQ76" s="55"/>
      <c r="BR76" s="55"/>
      <c r="BS76" s="55"/>
      <c r="BT76" s="55"/>
      <c r="BU76" s="55"/>
      <c r="BV76" s="55"/>
      <c r="BW76" s="55"/>
      <c r="BX76" s="55"/>
      <c r="BY76" s="55"/>
      <c r="BZ76" s="5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5"/>
      <c r="BN77" s="55"/>
      <c r="BO77" s="55"/>
      <c r="BP77" s="55"/>
      <c r="BQ77" s="55"/>
      <c r="BR77" s="55"/>
      <c r="BS77" s="55"/>
      <c r="BT77" s="55"/>
      <c r="BU77" s="55"/>
      <c r="BV77" s="55"/>
      <c r="BW77" s="55"/>
      <c r="BX77" s="55"/>
      <c r="BY77" s="55"/>
      <c r="BZ77" s="5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5"/>
      <c r="BN78" s="55"/>
      <c r="BO78" s="55"/>
      <c r="BP78" s="55"/>
      <c r="BQ78" s="55"/>
      <c r="BR78" s="55"/>
      <c r="BS78" s="55"/>
      <c r="BT78" s="55"/>
      <c r="BU78" s="55"/>
      <c r="BV78" s="55"/>
      <c r="BW78" s="55"/>
      <c r="BX78" s="55"/>
      <c r="BY78" s="55"/>
      <c r="BZ78" s="5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5"/>
      <c r="BN79" s="55"/>
      <c r="BO79" s="55"/>
      <c r="BP79" s="55"/>
      <c r="BQ79" s="55"/>
      <c r="BR79" s="55"/>
      <c r="BS79" s="55"/>
      <c r="BT79" s="55"/>
      <c r="BU79" s="55"/>
      <c r="BV79" s="55"/>
      <c r="BW79" s="55"/>
      <c r="BX79" s="55"/>
      <c r="BY79" s="55"/>
      <c r="BZ79" s="5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5"/>
      <c r="BN80" s="55"/>
      <c r="BO80" s="55"/>
      <c r="BP80" s="55"/>
      <c r="BQ80" s="55"/>
      <c r="BR80" s="55"/>
      <c r="BS80" s="55"/>
      <c r="BT80" s="55"/>
      <c r="BU80" s="55"/>
      <c r="BV80" s="55"/>
      <c r="BW80" s="55"/>
      <c r="BX80" s="55"/>
      <c r="BY80" s="55"/>
      <c r="BZ80" s="5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5"/>
      <c r="BN81" s="55"/>
      <c r="BO81" s="55"/>
      <c r="BP81" s="55"/>
      <c r="BQ81" s="55"/>
      <c r="BR81" s="55"/>
      <c r="BS81" s="55"/>
      <c r="BT81" s="55"/>
      <c r="BU81" s="55"/>
      <c r="BV81" s="55"/>
      <c r="BW81" s="55"/>
      <c r="BX81" s="55"/>
      <c r="BY81" s="55"/>
      <c r="BZ81" s="5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plkyBW7yhzVkmJyDpoqEScXz0PmNaHMYQMgB8tpYfdReLUTyi42yRtnJF8hE+1gUC1hEEw4UFDZuFJHvVlxOQ==" saltValue="KTF9idgA8mzO6G02qLqJE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27</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52</v>
      </c>
      <c r="B4" s="17"/>
      <c r="C4" s="17"/>
      <c r="D4" s="17"/>
      <c r="E4" s="17"/>
      <c r="F4" s="17"/>
      <c r="G4" s="17"/>
      <c r="H4" s="92"/>
      <c r="I4" s="93"/>
      <c r="J4" s="93"/>
      <c r="K4" s="93"/>
      <c r="L4" s="93"/>
      <c r="M4" s="93"/>
      <c r="N4" s="93"/>
      <c r="O4" s="93"/>
      <c r="P4" s="93"/>
      <c r="Q4" s="93"/>
      <c r="R4" s="93"/>
      <c r="S4" s="93"/>
      <c r="T4" s="93"/>
      <c r="U4" s="93"/>
      <c r="V4" s="93"/>
      <c r="W4" s="94"/>
      <c r="X4" s="88" t="s">
        <v>53</v>
      </c>
      <c r="Y4" s="88"/>
      <c r="Z4" s="88"/>
      <c r="AA4" s="88"/>
      <c r="AB4" s="88"/>
      <c r="AC4" s="88"/>
      <c r="AD4" s="88"/>
      <c r="AE4" s="88"/>
      <c r="AF4" s="88"/>
      <c r="AG4" s="88"/>
      <c r="AH4" s="88"/>
      <c r="AI4" s="88" t="s">
        <v>54</v>
      </c>
      <c r="AJ4" s="88"/>
      <c r="AK4" s="88"/>
      <c r="AL4" s="88"/>
      <c r="AM4" s="88"/>
      <c r="AN4" s="88"/>
      <c r="AO4" s="88"/>
      <c r="AP4" s="88"/>
      <c r="AQ4" s="88"/>
      <c r="AR4" s="88"/>
      <c r="AS4" s="88"/>
      <c r="AT4" s="88" t="s">
        <v>55</v>
      </c>
      <c r="AU4" s="88"/>
      <c r="AV4" s="88"/>
      <c r="AW4" s="88"/>
      <c r="AX4" s="88"/>
      <c r="AY4" s="88"/>
      <c r="AZ4" s="88"/>
      <c r="BA4" s="88"/>
      <c r="BB4" s="88"/>
      <c r="BC4" s="88"/>
      <c r="BD4" s="88"/>
      <c r="BE4" s="88" t="s">
        <v>56</v>
      </c>
      <c r="BF4" s="88"/>
      <c r="BG4" s="88"/>
      <c r="BH4" s="88"/>
      <c r="BI4" s="88"/>
      <c r="BJ4" s="88"/>
      <c r="BK4" s="88"/>
      <c r="BL4" s="88"/>
      <c r="BM4" s="88"/>
      <c r="BN4" s="88"/>
      <c r="BO4" s="88"/>
      <c r="BP4" s="88" t="s">
        <v>57</v>
      </c>
      <c r="BQ4" s="88"/>
      <c r="BR4" s="88"/>
      <c r="BS4" s="88"/>
      <c r="BT4" s="88"/>
      <c r="BU4" s="88"/>
      <c r="BV4" s="88"/>
      <c r="BW4" s="88"/>
      <c r="BX4" s="88"/>
      <c r="BY4" s="88"/>
      <c r="BZ4" s="88"/>
      <c r="CA4" s="88" t="s">
        <v>58</v>
      </c>
      <c r="CB4" s="88"/>
      <c r="CC4" s="88"/>
      <c r="CD4" s="88"/>
      <c r="CE4" s="88"/>
      <c r="CF4" s="88"/>
      <c r="CG4" s="88"/>
      <c r="CH4" s="88"/>
      <c r="CI4" s="88"/>
      <c r="CJ4" s="88"/>
      <c r="CK4" s="88"/>
      <c r="CL4" s="88" t="s">
        <v>59</v>
      </c>
      <c r="CM4" s="88"/>
      <c r="CN4" s="88"/>
      <c r="CO4" s="88"/>
      <c r="CP4" s="88"/>
      <c r="CQ4" s="88"/>
      <c r="CR4" s="88"/>
      <c r="CS4" s="88"/>
      <c r="CT4" s="88"/>
      <c r="CU4" s="88"/>
      <c r="CV4" s="88"/>
      <c r="CW4" s="88" t="s">
        <v>60</v>
      </c>
      <c r="CX4" s="88"/>
      <c r="CY4" s="88"/>
      <c r="CZ4" s="88"/>
      <c r="DA4" s="88"/>
      <c r="DB4" s="88"/>
      <c r="DC4" s="88"/>
      <c r="DD4" s="88"/>
      <c r="DE4" s="88"/>
      <c r="DF4" s="88"/>
      <c r="DG4" s="88"/>
      <c r="DH4" s="88" t="s">
        <v>61</v>
      </c>
      <c r="DI4" s="88"/>
      <c r="DJ4" s="88"/>
      <c r="DK4" s="88"/>
      <c r="DL4" s="88"/>
      <c r="DM4" s="88"/>
      <c r="DN4" s="88"/>
      <c r="DO4" s="88"/>
      <c r="DP4" s="88"/>
      <c r="DQ4" s="88"/>
      <c r="DR4" s="88"/>
      <c r="DS4" s="88" t="s">
        <v>62</v>
      </c>
      <c r="DT4" s="88"/>
      <c r="DU4" s="88"/>
      <c r="DV4" s="88"/>
      <c r="DW4" s="88"/>
      <c r="DX4" s="88"/>
      <c r="DY4" s="88"/>
      <c r="DZ4" s="88"/>
      <c r="EA4" s="88"/>
      <c r="EB4" s="88"/>
      <c r="EC4" s="88"/>
      <c r="ED4" s="88" t="s">
        <v>63</v>
      </c>
      <c r="EE4" s="88"/>
      <c r="EF4" s="88"/>
      <c r="EG4" s="88"/>
      <c r="EH4" s="88"/>
      <c r="EI4" s="88"/>
      <c r="EJ4" s="88"/>
      <c r="EK4" s="88"/>
      <c r="EL4" s="88"/>
      <c r="EM4" s="88"/>
      <c r="EN4" s="88"/>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44041</v>
      </c>
      <c r="D6" s="20">
        <f t="shared" si="3"/>
        <v>46</v>
      </c>
      <c r="E6" s="20">
        <f t="shared" si="3"/>
        <v>1</v>
      </c>
      <c r="F6" s="20">
        <f t="shared" si="3"/>
        <v>0</v>
      </c>
      <c r="G6" s="20">
        <f t="shared" si="3"/>
        <v>1</v>
      </c>
      <c r="H6" s="20" t="str">
        <f t="shared" si="3"/>
        <v>宮城県　七ケ浜町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95.93</v>
      </c>
      <c r="P6" s="21">
        <f t="shared" si="3"/>
        <v>100</v>
      </c>
      <c r="Q6" s="21">
        <f t="shared" si="3"/>
        <v>4400</v>
      </c>
      <c r="R6" s="21">
        <f t="shared" si="3"/>
        <v>18247</v>
      </c>
      <c r="S6" s="21">
        <f t="shared" si="3"/>
        <v>13.19</v>
      </c>
      <c r="T6" s="21">
        <f t="shared" si="3"/>
        <v>1383.4</v>
      </c>
      <c r="U6" s="21">
        <f t="shared" si="3"/>
        <v>18102</v>
      </c>
      <c r="V6" s="21">
        <f t="shared" si="3"/>
        <v>13.19</v>
      </c>
      <c r="W6" s="21">
        <f t="shared" si="3"/>
        <v>1372.4</v>
      </c>
      <c r="X6" s="22">
        <f>IF(X7="",NA(),X7)</f>
        <v>111.44</v>
      </c>
      <c r="Y6" s="22">
        <f t="shared" ref="Y6:AG6" si="4">IF(Y7="",NA(),Y7)</f>
        <v>108.71</v>
      </c>
      <c r="Z6" s="22">
        <f t="shared" si="4"/>
        <v>97.82</v>
      </c>
      <c r="AA6" s="22">
        <f t="shared" si="4"/>
        <v>114.96</v>
      </c>
      <c r="AB6" s="22">
        <f t="shared" si="4"/>
        <v>111.88</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1841.63</v>
      </c>
      <c r="AU6" s="22">
        <f t="shared" ref="AU6:BC6" si="6">IF(AU7="",NA(),AU7)</f>
        <v>1057.5899999999999</v>
      </c>
      <c r="AV6" s="22">
        <f t="shared" si="6"/>
        <v>1939.07</v>
      </c>
      <c r="AW6" s="22">
        <f t="shared" si="6"/>
        <v>2283.69</v>
      </c>
      <c r="AX6" s="22">
        <f t="shared" si="6"/>
        <v>999.06</v>
      </c>
      <c r="AY6" s="22">
        <f t="shared" si="6"/>
        <v>359.47</v>
      </c>
      <c r="AZ6" s="22">
        <f t="shared" si="6"/>
        <v>369.69</v>
      </c>
      <c r="BA6" s="22">
        <f t="shared" si="6"/>
        <v>379.08</v>
      </c>
      <c r="BB6" s="22">
        <f t="shared" si="6"/>
        <v>367.55</v>
      </c>
      <c r="BC6" s="22">
        <f t="shared" si="6"/>
        <v>378.56</v>
      </c>
      <c r="BD6" s="21" t="str">
        <f>IF(BD7="","",IF(BD7="-","【-】","【"&amp;SUBSTITUTE(TEXT(BD7,"#,##0.00"),"-","△")&amp;"】"))</f>
        <v>【261.51】</v>
      </c>
      <c r="BE6" s="22">
        <f>IF(BE7="",NA(),BE7)</f>
        <v>27.07</v>
      </c>
      <c r="BF6" s="22">
        <f t="shared" ref="BF6:BN6" si="7">IF(BF7="",NA(),BF7)</f>
        <v>22.86</v>
      </c>
      <c r="BG6" s="22">
        <f t="shared" si="7"/>
        <v>18.97</v>
      </c>
      <c r="BH6" s="22">
        <f t="shared" si="7"/>
        <v>15.53</v>
      </c>
      <c r="BI6" s="22">
        <f t="shared" si="7"/>
        <v>9.08</v>
      </c>
      <c r="BJ6" s="22">
        <f t="shared" si="7"/>
        <v>401.79</v>
      </c>
      <c r="BK6" s="22">
        <f t="shared" si="7"/>
        <v>402.99</v>
      </c>
      <c r="BL6" s="22">
        <f t="shared" si="7"/>
        <v>398.98</v>
      </c>
      <c r="BM6" s="22">
        <f t="shared" si="7"/>
        <v>418.68</v>
      </c>
      <c r="BN6" s="22">
        <f t="shared" si="7"/>
        <v>395.68</v>
      </c>
      <c r="BO6" s="21" t="str">
        <f>IF(BO7="","",IF(BO7="-","【-】","【"&amp;SUBSTITUTE(TEXT(BO7,"#,##0.00"),"-","△")&amp;"】"))</f>
        <v>【265.16】</v>
      </c>
      <c r="BP6" s="22">
        <f>IF(BP7="",NA(),BP7)</f>
        <v>94.96</v>
      </c>
      <c r="BQ6" s="22">
        <f t="shared" ref="BQ6:BY6" si="8">IF(BQ7="",NA(),BQ7)</f>
        <v>88.81</v>
      </c>
      <c r="BR6" s="22">
        <f t="shared" si="8"/>
        <v>89.47</v>
      </c>
      <c r="BS6" s="22">
        <f t="shared" si="8"/>
        <v>93.33</v>
      </c>
      <c r="BT6" s="22">
        <f t="shared" si="8"/>
        <v>95.34</v>
      </c>
      <c r="BU6" s="22">
        <f t="shared" si="8"/>
        <v>100.12</v>
      </c>
      <c r="BV6" s="22">
        <f t="shared" si="8"/>
        <v>98.66</v>
      </c>
      <c r="BW6" s="22">
        <f t="shared" si="8"/>
        <v>98.64</v>
      </c>
      <c r="BX6" s="22">
        <f t="shared" si="8"/>
        <v>94.78</v>
      </c>
      <c r="BY6" s="22">
        <f t="shared" si="8"/>
        <v>97.59</v>
      </c>
      <c r="BZ6" s="21" t="str">
        <f>IF(BZ7="","",IF(BZ7="-","【-】","【"&amp;SUBSTITUTE(TEXT(BZ7,"#,##0.00"),"-","△")&amp;"】"))</f>
        <v>【102.35】</v>
      </c>
      <c r="CA6" s="22">
        <f>IF(CA7="",NA(),CA7)</f>
        <v>262.39999999999998</v>
      </c>
      <c r="CB6" s="22">
        <f t="shared" ref="CB6:CJ6" si="9">IF(CB7="",NA(),CB7)</f>
        <v>279.77999999999997</v>
      </c>
      <c r="CC6" s="22">
        <f t="shared" si="9"/>
        <v>276</v>
      </c>
      <c r="CD6" s="22">
        <f t="shared" si="9"/>
        <v>222.87</v>
      </c>
      <c r="CE6" s="22">
        <f t="shared" si="9"/>
        <v>234.1</v>
      </c>
      <c r="CF6" s="22">
        <f t="shared" si="9"/>
        <v>174.97</v>
      </c>
      <c r="CG6" s="22">
        <f t="shared" si="9"/>
        <v>178.59</v>
      </c>
      <c r="CH6" s="22">
        <f t="shared" si="9"/>
        <v>178.92</v>
      </c>
      <c r="CI6" s="22">
        <f t="shared" si="9"/>
        <v>181.3</v>
      </c>
      <c r="CJ6" s="22">
        <f t="shared" si="9"/>
        <v>181.71</v>
      </c>
      <c r="CK6" s="21" t="str">
        <f>IF(CK7="","",IF(CK7="-","【-】","【"&amp;SUBSTITUTE(TEXT(CK7,"#,##0.00"),"-","△")&amp;"】"))</f>
        <v>【167.74】</v>
      </c>
      <c r="CL6" s="22">
        <f>IF(CL7="",NA(),CL7)</f>
        <v>51.02</v>
      </c>
      <c r="CM6" s="22">
        <f t="shared" ref="CM6:CU6" si="10">IF(CM7="",NA(),CM7)</f>
        <v>50.5</v>
      </c>
      <c r="CN6" s="22">
        <f t="shared" si="10"/>
        <v>48.53</v>
      </c>
      <c r="CO6" s="22">
        <f t="shared" si="10"/>
        <v>51.51</v>
      </c>
      <c r="CP6" s="22">
        <f t="shared" si="10"/>
        <v>50.55</v>
      </c>
      <c r="CQ6" s="22">
        <f t="shared" si="10"/>
        <v>55.63</v>
      </c>
      <c r="CR6" s="22">
        <f t="shared" si="10"/>
        <v>55.03</v>
      </c>
      <c r="CS6" s="22">
        <f t="shared" si="10"/>
        <v>55.14</v>
      </c>
      <c r="CT6" s="22">
        <f t="shared" si="10"/>
        <v>55.89</v>
      </c>
      <c r="CU6" s="22">
        <f t="shared" si="10"/>
        <v>55.72</v>
      </c>
      <c r="CV6" s="21" t="str">
        <f>IF(CV7="","",IF(CV7="-","【-】","【"&amp;SUBSTITUTE(TEXT(CV7,"#,##0.00"),"-","△")&amp;"】"))</f>
        <v>【60.29】</v>
      </c>
      <c r="CW6" s="22">
        <f>IF(CW7="",NA(),CW7)</f>
        <v>99.34</v>
      </c>
      <c r="CX6" s="22">
        <f t="shared" ref="CX6:DF6" si="11">IF(CX7="",NA(),CX7)</f>
        <v>99.41</v>
      </c>
      <c r="CY6" s="22">
        <f t="shared" si="11"/>
        <v>99.32</v>
      </c>
      <c r="CZ6" s="22">
        <f t="shared" si="11"/>
        <v>99.32</v>
      </c>
      <c r="DA6" s="22">
        <f t="shared" si="11"/>
        <v>99.32</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49.41</v>
      </c>
      <c r="DI6" s="22">
        <f t="shared" ref="DI6:DQ6" si="12">IF(DI7="",NA(),DI7)</f>
        <v>48.92</v>
      </c>
      <c r="DJ6" s="22">
        <f t="shared" si="12"/>
        <v>50.72</v>
      </c>
      <c r="DK6" s="22">
        <f t="shared" si="12"/>
        <v>51.24</v>
      </c>
      <c r="DL6" s="22">
        <f t="shared" si="12"/>
        <v>51.11</v>
      </c>
      <c r="DM6" s="22">
        <f t="shared" si="12"/>
        <v>48.05</v>
      </c>
      <c r="DN6" s="22">
        <f t="shared" si="12"/>
        <v>48.87</v>
      </c>
      <c r="DO6" s="22">
        <f t="shared" si="12"/>
        <v>49.92</v>
      </c>
      <c r="DP6" s="22">
        <f t="shared" si="12"/>
        <v>50.63</v>
      </c>
      <c r="DQ6" s="22">
        <f t="shared" si="12"/>
        <v>51.29</v>
      </c>
      <c r="DR6" s="21" t="str">
        <f>IF(DR7="","",IF(DR7="-","【-】","【"&amp;SUBSTITUTE(TEXT(DR7,"#,##0.00"),"-","△")&amp;"】"))</f>
        <v>【50.88】</v>
      </c>
      <c r="DS6" s="22">
        <f>IF(DS7="",NA(),DS7)</f>
        <v>9.11</v>
      </c>
      <c r="DT6" s="22">
        <f t="shared" ref="DT6:EB6" si="13">IF(DT7="",NA(),DT7)</f>
        <v>19.95</v>
      </c>
      <c r="DU6" s="22">
        <f t="shared" si="13"/>
        <v>20.309999999999999</v>
      </c>
      <c r="DV6" s="22">
        <f t="shared" si="13"/>
        <v>21.19</v>
      </c>
      <c r="DW6" s="22">
        <f t="shared" si="13"/>
        <v>22.43</v>
      </c>
      <c r="DX6" s="22">
        <f t="shared" si="13"/>
        <v>13.39</v>
      </c>
      <c r="DY6" s="22">
        <f t="shared" si="13"/>
        <v>14.85</v>
      </c>
      <c r="DZ6" s="22">
        <f t="shared" si="13"/>
        <v>16.88</v>
      </c>
      <c r="EA6" s="22">
        <f t="shared" si="13"/>
        <v>18.28</v>
      </c>
      <c r="EB6" s="22">
        <f t="shared" si="13"/>
        <v>19.61</v>
      </c>
      <c r="EC6" s="21" t="str">
        <f>IF(EC7="","",IF(EC7="-","【-】","【"&amp;SUBSTITUTE(TEXT(EC7,"#,##0.00"),"-","△")&amp;"】"))</f>
        <v>【22.30】</v>
      </c>
      <c r="ED6" s="21">
        <f>IF(ED7="",NA(),ED7)</f>
        <v>0</v>
      </c>
      <c r="EE6" s="21">
        <f t="shared" ref="EE6:EM6" si="14">IF(EE7="",NA(),EE7)</f>
        <v>0</v>
      </c>
      <c r="EF6" s="21">
        <f t="shared" si="14"/>
        <v>0</v>
      </c>
      <c r="EG6" s="21">
        <f t="shared" si="14"/>
        <v>0</v>
      </c>
      <c r="EH6" s="21">
        <f t="shared" si="14"/>
        <v>0</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44041</v>
      </c>
      <c r="D7" s="24">
        <v>46</v>
      </c>
      <c r="E7" s="24">
        <v>1</v>
      </c>
      <c r="F7" s="24">
        <v>0</v>
      </c>
      <c r="G7" s="24">
        <v>1</v>
      </c>
      <c r="H7" s="24" t="s">
        <v>92</v>
      </c>
      <c r="I7" s="24" t="s">
        <v>93</v>
      </c>
      <c r="J7" s="24" t="s">
        <v>94</v>
      </c>
      <c r="K7" s="24" t="s">
        <v>95</v>
      </c>
      <c r="L7" s="24" t="s">
        <v>96</v>
      </c>
      <c r="M7" s="24" t="s">
        <v>97</v>
      </c>
      <c r="N7" s="25" t="s">
        <v>98</v>
      </c>
      <c r="O7" s="25">
        <v>95.93</v>
      </c>
      <c r="P7" s="25">
        <v>100</v>
      </c>
      <c r="Q7" s="25">
        <v>4400</v>
      </c>
      <c r="R7" s="25">
        <v>18247</v>
      </c>
      <c r="S7" s="25">
        <v>13.19</v>
      </c>
      <c r="T7" s="25">
        <v>1383.4</v>
      </c>
      <c r="U7" s="25">
        <v>18102</v>
      </c>
      <c r="V7" s="25">
        <v>13.19</v>
      </c>
      <c r="W7" s="25">
        <v>1372.4</v>
      </c>
      <c r="X7" s="25">
        <v>111.44</v>
      </c>
      <c r="Y7" s="25">
        <v>108.71</v>
      </c>
      <c r="Z7" s="25">
        <v>97.82</v>
      </c>
      <c r="AA7" s="25">
        <v>114.96</v>
      </c>
      <c r="AB7" s="25">
        <v>111.88</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1841.63</v>
      </c>
      <c r="AU7" s="25">
        <v>1057.5899999999999</v>
      </c>
      <c r="AV7" s="25">
        <v>1939.07</v>
      </c>
      <c r="AW7" s="25">
        <v>2283.69</v>
      </c>
      <c r="AX7" s="25">
        <v>999.06</v>
      </c>
      <c r="AY7" s="25">
        <v>359.47</v>
      </c>
      <c r="AZ7" s="25">
        <v>369.69</v>
      </c>
      <c r="BA7" s="25">
        <v>379.08</v>
      </c>
      <c r="BB7" s="25">
        <v>367.55</v>
      </c>
      <c r="BC7" s="25">
        <v>378.56</v>
      </c>
      <c r="BD7" s="25">
        <v>261.51</v>
      </c>
      <c r="BE7" s="25">
        <v>27.07</v>
      </c>
      <c r="BF7" s="25">
        <v>22.86</v>
      </c>
      <c r="BG7" s="25">
        <v>18.97</v>
      </c>
      <c r="BH7" s="25">
        <v>15.53</v>
      </c>
      <c r="BI7" s="25">
        <v>9.08</v>
      </c>
      <c r="BJ7" s="25">
        <v>401.79</v>
      </c>
      <c r="BK7" s="25">
        <v>402.99</v>
      </c>
      <c r="BL7" s="25">
        <v>398.98</v>
      </c>
      <c r="BM7" s="25">
        <v>418.68</v>
      </c>
      <c r="BN7" s="25">
        <v>395.68</v>
      </c>
      <c r="BO7" s="25">
        <v>265.16000000000003</v>
      </c>
      <c r="BP7" s="25">
        <v>94.96</v>
      </c>
      <c r="BQ7" s="25">
        <v>88.81</v>
      </c>
      <c r="BR7" s="25">
        <v>89.47</v>
      </c>
      <c r="BS7" s="25">
        <v>93.33</v>
      </c>
      <c r="BT7" s="25">
        <v>95.34</v>
      </c>
      <c r="BU7" s="25">
        <v>100.12</v>
      </c>
      <c r="BV7" s="25">
        <v>98.66</v>
      </c>
      <c r="BW7" s="25">
        <v>98.64</v>
      </c>
      <c r="BX7" s="25">
        <v>94.78</v>
      </c>
      <c r="BY7" s="25">
        <v>97.59</v>
      </c>
      <c r="BZ7" s="25">
        <v>102.35</v>
      </c>
      <c r="CA7" s="25">
        <v>262.39999999999998</v>
      </c>
      <c r="CB7" s="25">
        <v>279.77999999999997</v>
      </c>
      <c r="CC7" s="25">
        <v>276</v>
      </c>
      <c r="CD7" s="25">
        <v>222.87</v>
      </c>
      <c r="CE7" s="25">
        <v>234.1</v>
      </c>
      <c r="CF7" s="25">
        <v>174.97</v>
      </c>
      <c r="CG7" s="25">
        <v>178.59</v>
      </c>
      <c r="CH7" s="25">
        <v>178.92</v>
      </c>
      <c r="CI7" s="25">
        <v>181.3</v>
      </c>
      <c r="CJ7" s="25">
        <v>181.71</v>
      </c>
      <c r="CK7" s="25">
        <v>167.74</v>
      </c>
      <c r="CL7" s="25">
        <v>51.02</v>
      </c>
      <c r="CM7" s="25">
        <v>50.5</v>
      </c>
      <c r="CN7" s="25">
        <v>48.53</v>
      </c>
      <c r="CO7" s="25">
        <v>51.51</v>
      </c>
      <c r="CP7" s="25">
        <v>50.55</v>
      </c>
      <c r="CQ7" s="25">
        <v>55.63</v>
      </c>
      <c r="CR7" s="25">
        <v>55.03</v>
      </c>
      <c r="CS7" s="25">
        <v>55.14</v>
      </c>
      <c r="CT7" s="25">
        <v>55.89</v>
      </c>
      <c r="CU7" s="25">
        <v>55.72</v>
      </c>
      <c r="CV7" s="25">
        <v>60.29</v>
      </c>
      <c r="CW7" s="25">
        <v>99.34</v>
      </c>
      <c r="CX7" s="25">
        <v>99.41</v>
      </c>
      <c r="CY7" s="25">
        <v>99.32</v>
      </c>
      <c r="CZ7" s="25">
        <v>99.32</v>
      </c>
      <c r="DA7" s="25">
        <v>99.32</v>
      </c>
      <c r="DB7" s="25">
        <v>82.04</v>
      </c>
      <c r="DC7" s="25">
        <v>81.900000000000006</v>
      </c>
      <c r="DD7" s="25">
        <v>81.39</v>
      </c>
      <c r="DE7" s="25">
        <v>81.27</v>
      </c>
      <c r="DF7" s="25">
        <v>81.260000000000005</v>
      </c>
      <c r="DG7" s="25">
        <v>90.12</v>
      </c>
      <c r="DH7" s="25">
        <v>49.41</v>
      </c>
      <c r="DI7" s="25">
        <v>48.92</v>
      </c>
      <c r="DJ7" s="25">
        <v>50.72</v>
      </c>
      <c r="DK7" s="25">
        <v>51.24</v>
      </c>
      <c r="DL7" s="25">
        <v>51.11</v>
      </c>
      <c r="DM7" s="25">
        <v>48.05</v>
      </c>
      <c r="DN7" s="25">
        <v>48.87</v>
      </c>
      <c r="DO7" s="25">
        <v>49.92</v>
      </c>
      <c r="DP7" s="25">
        <v>50.63</v>
      </c>
      <c r="DQ7" s="25">
        <v>51.29</v>
      </c>
      <c r="DR7" s="25">
        <v>50.88</v>
      </c>
      <c r="DS7" s="25">
        <v>9.11</v>
      </c>
      <c r="DT7" s="25">
        <v>19.95</v>
      </c>
      <c r="DU7" s="25">
        <v>20.309999999999999</v>
      </c>
      <c r="DV7" s="25">
        <v>21.19</v>
      </c>
      <c r="DW7" s="25">
        <v>22.43</v>
      </c>
      <c r="DX7" s="25">
        <v>13.39</v>
      </c>
      <c r="DY7" s="25">
        <v>14.85</v>
      </c>
      <c r="DZ7" s="25">
        <v>16.88</v>
      </c>
      <c r="EA7" s="25">
        <v>18.28</v>
      </c>
      <c r="EB7" s="25">
        <v>19.61</v>
      </c>
      <c r="EC7" s="25">
        <v>22.3</v>
      </c>
      <c r="ED7" s="25">
        <v>0</v>
      </c>
      <c r="EE7" s="25">
        <v>0</v>
      </c>
      <c r="EF7" s="25">
        <v>0</v>
      </c>
      <c r="EG7" s="25">
        <v>0</v>
      </c>
      <c r="EH7" s="25">
        <v>0</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fsas</cp:lastModifiedBy>
  <cp:lastPrinted>2023-01-20T06:09:02Z</cp:lastPrinted>
  <dcterms:created xsi:type="dcterms:W3CDTF">2022-12-01T00:53:11Z</dcterms:created>
  <dcterms:modified xsi:type="dcterms:W3CDTF">2023-02-03T07:28:15Z</dcterms:modified>
  <cp:category/>
</cp:coreProperties>
</file>