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9 柴田町★☆\02_修正後\"/>
    </mc:Choice>
  </mc:AlternateContent>
  <workbookProtection workbookAlgorithmName="SHA-512" workbookHashValue="ZxlH02Zk6oLfkAFaWajWChr+eBBjgd/DZwIBPAVXDW7etWuNlZ6uSnloPq5wwGwlQzLyh+phVUj2EgEP5Ev/+A==" workbookSaltValue="h/NALPFGf8l0vEFQ3ddTqA==" workbookSpinCount="100000" lockStructure="1"/>
  <bookViews>
    <workbookView xWindow="0" yWindow="0" windowWidth="981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AD8" i="4"/>
  <c r="W8" i="4"/>
  <c r="P8" i="4"/>
  <c r="I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<sst xmlns="http://schemas.openxmlformats.org/spreadsheetml/2006/main" count="299" uniqueCount="119">
  <si>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</si>
  <si>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</si>
  <si>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</si>
  <si>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</si>
  <si>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</si>
  <si>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</si>
  <si>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</si>
  <si>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</si>
  <si>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</si>
  <si>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</si>
  <si>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</si>
  <si>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</si>
  <si>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</si>
  <si>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</si>
  <si>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</si>
  <si>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</si>
  <si>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</si>
  <si>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</si>
  <si>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</si>
  <si>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</si>
  <si>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</si>
  <si>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</si>
  <si>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</si>
  <si>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</si>
  <si>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</si>
  <si>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</si>
  <si>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</si>
  <si>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</si>
  <si>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</si>
  <si>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</si>
  <si>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</si>
  <si>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</si>
  <si>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</si>
  <si>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</si>
  <si>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</si>
  <si>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</si>
  <si>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</si>
  <si>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</si>
  <si>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</si>
  <si>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</si>
  <si>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</si>
  <si>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</si>
  <si>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</si>
  <si>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</si>
  <si>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</si>
  <si>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</si>
  <si>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</si>
  <si>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</si>
  <si>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</si>
  <si>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</si>
  <si>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</si>
  <si>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</si>
  <si>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</si>
  <si>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</si>
  <si>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</si>
  <si>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</si>
  <si>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</si>
  <si>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</si>
  <si>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</si>
  <si>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</si>
  <si>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</si>
  <si>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</si>
  <si>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</si>
  <si>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</si>
  <si>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</si>
  <si>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</si>
  <si>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</si>
  <si>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</si>
  <si>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</si>
  <si>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</si>
  <si>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</si>
  <si>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</si>
  <si>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</si>
  <si>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</si>
  <si>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</si>
  <si>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</si>
  <si>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</si>
  <si>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</si>
  <si>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</si>
  <si>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</si>
  <si>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</si>
  <si>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</si>
  <si>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</si>
  <si>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</si>
  <si>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</si>
  <si>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</si>
  <si>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</si>
  <si>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</si>
  <si>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</si>
  <si>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</si>
  <si>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</si>
  <si>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</si>
  <si>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</si>
  <si>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</si>
  <si>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</si>
  <si>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</si>
  <si>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</si>
  <si>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</si>
  <si>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</si>
  <si>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</si>
  <si>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</si>
  <si>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</si>
  <si>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</si>
  <si>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</si>
  <si>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</si>
  <si>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</si>
  <si>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</si>
  <si>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</si>
  <si>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</si>
  <si>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</si>
  <si>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</si>
  <si>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</si>
  <si>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</si>
  <si>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</si>
  <si>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</si>
  <si>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</si>
  <si>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有形固定資産減価償却率は、類似団体、全国平均と比べると低く、管渠老朽化率や管渠改善率より、耐用年数を超過しておらず、健全といえます。
　しかし、本町の下水道事業は、昭和50年代から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</si>
  <si>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令和２年度から公営企業会計に移行し、２年目の経営比較分析となっています。
　全体的に、類似団体平均や全国平均に及ばない指標が多く、引き続き効率的な事業を進め、使用料収入の増加につながるよう水洗化の向上を目指します。
　また、一般会計繰入金に依存しないような事業の執行とともに、使用料の適正な料金設定の見直しおよび費用削減を行っていく必要があります。</t>
    <rPh sb="21" eb="22">
      <t>メ</t>
    </rPh>
    <phoneticPr fontId="4"/>
  </si>
  <si>
    <t xml:space="preserve">　令和３年度の経営については、経常収支比率が103.91％と基準値（100％以上が好ましいとされている）より高いものの、流動比率が50.24％と類似団体、全国平均値より低く、経費回収率が81.27％と基準値より低い結果となりました。今後は支払能力を高めるための経営改善や費用削減に努めます。
　企業債残高対事業規模比率は、類似団体、全国平均と比べて低い数値となりました。引き続き計画的な整備、適切な料金の設定が必要となります。
　汚水処理原価は、類似団体、全国平均と比べると高い数値となっています。今後も有収水量の増加のため、効率的な事業を進めていく必要があります。
　水洗化率は、類似団体と比較して平均値とほぼ同数値となっています。今後、新規の水洗化戸数は増えているため、更に接続促進に努めます。
</t>
    <rPh sb="300" eb="303">
      <t>ヘイキンチ</t>
    </rPh>
    <rPh sb="306" eb="307">
      <t>ドウ</t>
    </rPh>
    <rPh sb="317" eb="31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</si>
</sst>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55-4B29-B124-64017BA882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0.17</c:v>
                </c:pt>
              </c:numCache>
            </c:numRef>
          </c:val>
          <c:smooth val="0"/>
          <c:extLst>
            <c:ext xmlns:c16="http://schemas.microsoft.com/office/drawing/2014/chart" uri="{C3380CC4-5D6E-409C-BE32-E72D297353CC}">
              <c16:uniqueId val="{00000001-4155-4B29-B124-64017BA882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FC-420C-93AF-BF202EC727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64.92</c:v>
                </c:pt>
              </c:numCache>
            </c:numRef>
          </c:val>
          <c:smooth val="0"/>
          <c:extLst>
            <c:ext xmlns:c16="http://schemas.microsoft.com/office/drawing/2014/chart" uri="{C3380CC4-5D6E-409C-BE32-E72D297353CC}">
              <c16:uniqueId val="{00000001-AFFC-420C-93AF-BF202EC727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93.12</c:v>
                </c:pt>
                <c:pt idx="4">
                  <c:v>92.75</c:v>
                </c:pt>
              </c:numCache>
            </c:numRef>
          </c:val>
          <c:extLst>
            <c:ext xmlns:c16="http://schemas.microsoft.com/office/drawing/2014/chart" uri="{C3380CC4-5D6E-409C-BE32-E72D297353CC}">
              <c16:uniqueId val="{00000000-7CC6-464F-BBD3-AFD259E59F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92.88</c:v>
                </c:pt>
              </c:numCache>
            </c:numRef>
          </c:val>
          <c:smooth val="0"/>
          <c:extLst>
            <c:ext xmlns:c16="http://schemas.microsoft.com/office/drawing/2014/chart" uri="{C3380CC4-5D6E-409C-BE32-E72D297353CC}">
              <c16:uniqueId val="{00000001-7CC6-464F-BBD3-AFD259E59F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106.4</c:v>
                </c:pt>
                <c:pt idx="4">
                  <c:v>103.91</c:v>
                </c:pt>
              </c:numCache>
            </c:numRef>
          </c:val>
          <c:extLst>
            <c:ext xmlns:c16="http://schemas.microsoft.com/office/drawing/2014/chart" uri="{C3380CC4-5D6E-409C-BE32-E72D297353CC}">
              <c16:uniqueId val="{00000000-E453-4092-B62D-FB6580D37E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108.04</c:v>
                </c:pt>
              </c:numCache>
            </c:numRef>
          </c:val>
          <c:smooth val="0"/>
          <c:extLst>
            <c:ext xmlns:c16="http://schemas.microsoft.com/office/drawing/2014/chart" uri="{C3380CC4-5D6E-409C-BE32-E72D297353CC}">
              <c16:uniqueId val="{00000001-E453-4092-B62D-FB6580D37E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3.25</c:v>
                </c:pt>
                <c:pt idx="4">
                  <c:v>6.42</c:v>
                </c:pt>
              </c:numCache>
            </c:numRef>
          </c:val>
          <c:extLst>
            <c:ext xmlns:c16="http://schemas.microsoft.com/office/drawing/2014/chart" uri="{C3380CC4-5D6E-409C-BE32-E72D297353CC}">
              <c16:uniqueId val="{00000000-7D4E-4DE3-B4C4-5BA173A79A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25.66</c:v>
                </c:pt>
              </c:numCache>
            </c:numRef>
          </c:val>
          <c:smooth val="0"/>
          <c:extLst>
            <c:ext xmlns:c16="http://schemas.microsoft.com/office/drawing/2014/chart" uri="{C3380CC4-5D6E-409C-BE32-E72D297353CC}">
              <c16:uniqueId val="{00000001-7D4E-4DE3-B4C4-5BA173A79A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3C-49CA-AA93-9CB5050496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1.61</c:v>
                </c:pt>
              </c:numCache>
            </c:numRef>
          </c:val>
          <c:smooth val="0"/>
          <c:extLst>
            <c:ext xmlns:c16="http://schemas.microsoft.com/office/drawing/2014/chart" uri="{C3380CC4-5D6E-409C-BE32-E72D297353CC}">
              <c16:uniqueId val="{00000001-313C-49CA-AA93-9CB5050496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9EF-4DD7-9053-31E2785AE0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4.49</c:v>
                </c:pt>
              </c:numCache>
            </c:numRef>
          </c:val>
          <c:smooth val="0"/>
          <c:extLst>
            <c:ext xmlns:c16="http://schemas.microsoft.com/office/drawing/2014/chart" uri="{C3380CC4-5D6E-409C-BE32-E72D297353CC}">
              <c16:uniqueId val="{00000001-E9EF-4DD7-9053-31E2785AE0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35.68</c:v>
                </c:pt>
                <c:pt idx="4">
                  <c:v>50.24</c:v>
                </c:pt>
              </c:numCache>
            </c:numRef>
          </c:val>
          <c:extLst>
            <c:ext xmlns:c16="http://schemas.microsoft.com/office/drawing/2014/chart" uri="{C3380CC4-5D6E-409C-BE32-E72D297353CC}">
              <c16:uniqueId val="{00000000-9A55-4DCF-8021-91BD3A1273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68.53</c:v>
                </c:pt>
              </c:numCache>
            </c:numRef>
          </c:val>
          <c:smooth val="0"/>
          <c:extLst>
            <c:ext xmlns:c16="http://schemas.microsoft.com/office/drawing/2014/chart" uri="{C3380CC4-5D6E-409C-BE32-E72D297353CC}">
              <c16:uniqueId val="{00000001-9A55-4DCF-8021-91BD3A1273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558.51</c:v>
                </c:pt>
                <c:pt idx="4">
                  <c:v>556.24</c:v>
                </c:pt>
              </c:numCache>
            </c:numRef>
          </c:val>
          <c:extLst>
            <c:ext xmlns:c16="http://schemas.microsoft.com/office/drawing/2014/chart" uri="{C3380CC4-5D6E-409C-BE32-E72D297353CC}">
              <c16:uniqueId val="{00000000-5525-443F-8A8E-B91958002E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825.1</c:v>
                </c:pt>
              </c:numCache>
            </c:numRef>
          </c:val>
          <c:smooth val="0"/>
          <c:extLst>
            <c:ext xmlns:c16="http://schemas.microsoft.com/office/drawing/2014/chart" uri="{C3380CC4-5D6E-409C-BE32-E72D297353CC}">
              <c16:uniqueId val="{00000001-5525-443F-8A8E-B91958002E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69.819999999999993</c:v>
                </c:pt>
                <c:pt idx="4">
                  <c:v>81.27</c:v>
                </c:pt>
              </c:numCache>
            </c:numRef>
          </c:val>
          <c:extLst>
            <c:ext xmlns:c16="http://schemas.microsoft.com/office/drawing/2014/chart" uri="{C3380CC4-5D6E-409C-BE32-E72D297353CC}">
              <c16:uniqueId val="{00000000-254A-47E2-80B1-2B8ECEDF61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97.07</c:v>
                </c:pt>
              </c:numCache>
            </c:numRef>
          </c:val>
          <c:smooth val="0"/>
          <c:extLst>
            <c:ext xmlns:c16="http://schemas.microsoft.com/office/drawing/2014/chart" uri="{C3380CC4-5D6E-409C-BE32-E72D297353CC}">
              <c16:uniqueId val="{00000001-254A-47E2-80B1-2B8ECEDF61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262.76</c:v>
                </c:pt>
                <c:pt idx="4">
                  <c:v>224.89</c:v>
                </c:pt>
              </c:numCache>
            </c:numRef>
          </c:val>
          <c:extLst>
            <c:ext xmlns:c16="http://schemas.microsoft.com/office/drawing/2014/chart" uri="{C3380CC4-5D6E-409C-BE32-E72D297353CC}">
              <c16:uniqueId val="{00000000-4672-461D-8939-31D2160230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157.81</c:v>
                </c:pt>
              </c:numCache>
            </c:numRef>
          </c:val>
          <c:smooth val="0"/>
          <c:extLst>
            <c:ext xmlns:c16="http://schemas.microsoft.com/office/drawing/2014/chart" uri="{C3380CC4-5D6E-409C-BE32-E72D297353CC}">
              <c16:uniqueId val="{00000001-4672-461D-8939-31D2160230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柴田町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37267</v>
      </c>
      <c r="AM8" s="45"/>
      <c r="AN8" s="45"/>
      <c r="AO8" s="45"/>
      <c r="AP8" s="45"/>
      <c r="AQ8" s="45"/>
      <c r="AR8" s="45"/>
      <c r="AS8" s="45"/>
      <c r="AT8" s="46">
        <f>データ!T6</f>
        <v>54.03</v>
      </c>
      <c r="AU8" s="46"/>
      <c r="AV8" s="46"/>
      <c r="AW8" s="46"/>
      <c r="AX8" s="46"/>
      <c r="AY8" s="46"/>
      <c r="AZ8" s="46"/>
      <c r="BA8" s="46"/>
      <c r="BB8" s="46">
        <f>データ!U6</f>
        <v>689.75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69.010000000000005</v>
      </c>
      <c r="J10" s="46"/>
      <c r="K10" s="46"/>
      <c r="L10" s="46"/>
      <c r="M10" s="46"/>
      <c r="N10" s="46"/>
      <c r="O10" s="46"/>
      <c r="P10" s="46">
        <f>データ!P6</f>
        <v>81.209999999999994</v>
      </c>
      <c r="Q10" s="46"/>
      <c r="R10" s="46"/>
      <c r="S10" s="46"/>
      <c r="T10" s="46"/>
      <c r="U10" s="46"/>
      <c r="V10" s="46"/>
      <c r="W10" s="46">
        <f>データ!Q6</f>
        <v>84.2</v>
      </c>
      <c r="X10" s="46"/>
      <c r="Y10" s="46"/>
      <c r="Z10" s="46"/>
      <c r="AA10" s="46"/>
      <c r="AB10" s="46"/>
      <c r="AC10" s="46"/>
      <c r="AD10" s="45">
        <f>データ!R6</f>
        <v>3300</v>
      </c>
      <c r="AE10" s="45"/>
      <c r="AF10" s="45"/>
      <c r="AG10" s="45"/>
      <c r="AH10" s="45"/>
      <c r="AI10" s="45"/>
      <c r="AJ10" s="45"/>
      <c r="AK10" s="2"/>
      <c r="AL10" s="45">
        <f>データ!V6</f>
        <v>30157</v>
      </c>
      <c r="AM10" s="45"/>
      <c r="AN10" s="45"/>
      <c r="AO10" s="45"/>
      <c r="AP10" s="45"/>
      <c r="AQ10" s="45"/>
      <c r="AR10" s="45"/>
      <c r="AS10" s="45"/>
      <c r="AT10" s="46">
        <f>データ!W6</f>
        <v>7.6</v>
      </c>
      <c r="AU10" s="46"/>
      <c r="AV10" s="46"/>
      <c r="AW10" s="46"/>
      <c r="AX10" s="46"/>
      <c r="AY10" s="46"/>
      <c r="AZ10" s="46"/>
      <c r="BA10" s="46"/>
      <c r="BB10" s="46">
        <f>データ!X6</f>
        <v>3968.03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Fm/kHZTKn5fUF3oEAS9Jd3OLHA7EOQ1QWHSJee8J/wmPGvwB0py13iP9+7W6eNbQlHsNWYoPBANqYEwFV9iCA==" saltValue="huzufZ/j6Y9BRpRh44k2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43231</v>
      </c>
      <c r="D6" s="19">
        <f t="shared" si="3"/>
        <v>46</v>
      </c>
      <c r="E6" s="19">
        <f t="shared" si="3"/>
        <v>17</v>
      </c>
      <c r="F6" s="19">
        <f t="shared" si="3"/>
        <v>1</v>
      </c>
      <c r="G6" s="19">
        <f t="shared" si="3"/>
        <v>0</v>
      </c>
      <c r="H6" s="19" t="str">
        <f t="shared" si="3"/>
        <v>宮城県　柴田町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69.010000000000005</v>
      </c>
      <c r="P6" s="20">
        <f t="shared" si="3"/>
        <v>81.209999999999994</v>
      </c>
      <c r="Q6" s="20">
        <f t="shared" si="3"/>
        <v>84.2</v>
      </c>
      <c r="R6" s="20">
        <f t="shared" si="3"/>
        <v>3300</v>
      </c>
      <c r="S6" s="20">
        <f t="shared" si="3"/>
        <v>37267</v>
      </c>
      <c r="T6" s="20">
        <f t="shared" si="3"/>
        <v>54.03</v>
      </c>
      <c r="U6" s="20">
        <f t="shared" si="3"/>
        <v>689.75</v>
      </c>
      <c r="V6" s="20">
        <f t="shared" si="3"/>
        <v>30157</v>
      </c>
      <c r="W6" s="20">
        <f t="shared" si="3"/>
        <v>7.6</v>
      </c>
      <c r="X6" s="20">
        <f t="shared" si="3"/>
        <v>3968.03</v>
      </c>
      <c r="Y6" s="21" t="str">
        <f>IF(Y7="",NA(),Y7)</f>
        <v>-</v>
      </c>
      <c r="Z6" s="21" t="str">
        <f t="shared" ref="Z6:AH6" si="4">IF(Z7="",NA(),Z7)</f>
        <v>-</v>
      </c>
      <c r="AA6" s="21" t="str">
        <f t="shared" si="4"/>
        <v>-</v>
      </c>
      <c r="AB6" s="21">
        <f t="shared" si="4"/>
        <v>106.4</v>
      </c>
      <c r="AC6" s="21">
        <f t="shared" si="4"/>
        <v>103.91</v>
      </c>
      <c r="AD6" s="21" t="str">
        <f t="shared" si="4"/>
        <v>-</v>
      </c>
      <c r="AE6" s="21" t="str">
        <f t="shared" si="4"/>
        <v>-</v>
      </c>
      <c r="AF6" s="21" t="str">
        <f t="shared" si="4"/>
        <v>-</v>
      </c>
      <c r="AG6" s="21">
        <f t="shared" si="4"/>
        <v>106.5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4.49</v>
      </c>
      <c r="AT6" s="20" t="str">
        <f>IF(AT7="","",IF(AT7="-","【-】","【"&amp;SUBSTITUTE(TEXT(AT7,"#,##0.00"),"-","△")&amp;"】"))</f>
        <v>【3.09】</v>
      </c>
      <c r="AU6" s="21" t="str">
        <f>IF(AU7="",NA(),AU7)</f>
        <v>-</v>
      </c>
      <c r="AV6" s="21" t="str">
        <f t="shared" ref="AV6:BD6" si="6">IF(AV7="",NA(),AV7)</f>
        <v>-</v>
      </c>
      <c r="AW6" s="21" t="str">
        <f t="shared" si="6"/>
        <v>-</v>
      </c>
      <c r="AX6" s="21">
        <f t="shared" si="6"/>
        <v>35.68</v>
      </c>
      <c r="AY6" s="21">
        <f t="shared" si="6"/>
        <v>50.24</v>
      </c>
      <c r="AZ6" s="21" t="str">
        <f t="shared" si="6"/>
        <v>-</v>
      </c>
      <c r="BA6" s="21" t="str">
        <f t="shared" si="6"/>
        <v>-</v>
      </c>
      <c r="BB6" s="21" t="str">
        <f t="shared" si="6"/>
        <v>-</v>
      </c>
      <c r="BC6" s="21">
        <f t="shared" si="6"/>
        <v>55.6</v>
      </c>
      <c r="BD6" s="21">
        <f t="shared" si="6"/>
        <v>68.53</v>
      </c>
      <c r="BE6" s="20" t="str">
        <f>IF(BE7="","",IF(BE7="-","【-】","【"&amp;SUBSTITUTE(TEXT(BE7,"#,##0.00"),"-","△")&amp;"】"))</f>
        <v>【71.39】</v>
      </c>
      <c r="BF6" s="21" t="str">
        <f>IF(BF7="",NA(),BF7)</f>
        <v>-</v>
      </c>
      <c r="BG6" s="21" t="str">
        <f t="shared" ref="BG6:BO6" si="7">IF(BG7="",NA(),BG7)</f>
        <v>-</v>
      </c>
      <c r="BH6" s="21" t="str">
        <f t="shared" si="7"/>
        <v>-</v>
      </c>
      <c r="BI6" s="21">
        <f t="shared" si="7"/>
        <v>558.51</v>
      </c>
      <c r="BJ6" s="21">
        <f t="shared" si="7"/>
        <v>556.24</v>
      </c>
      <c r="BK6" s="21" t="str">
        <f t="shared" si="7"/>
        <v>-</v>
      </c>
      <c r="BL6" s="21" t="str">
        <f t="shared" si="7"/>
        <v>-</v>
      </c>
      <c r="BM6" s="21" t="str">
        <f t="shared" si="7"/>
        <v>-</v>
      </c>
      <c r="BN6" s="21">
        <f t="shared" si="7"/>
        <v>789.08</v>
      </c>
      <c r="BO6" s="21">
        <f t="shared" si="7"/>
        <v>825.1</v>
      </c>
      <c r="BP6" s="20" t="str">
        <f>IF(BP7="","",IF(BP7="-","【-】","【"&amp;SUBSTITUTE(TEXT(BP7,"#,##0.00"),"-","△")&amp;"】"))</f>
        <v>【669.11】</v>
      </c>
      <c r="BQ6" s="21" t="str">
        <f>IF(BQ7="",NA(),BQ7)</f>
        <v>-</v>
      </c>
      <c r="BR6" s="21" t="str">
        <f t="shared" ref="BR6:BZ6" si="8">IF(BR7="",NA(),BR7)</f>
        <v>-</v>
      </c>
      <c r="BS6" s="21" t="str">
        <f t="shared" si="8"/>
        <v>-</v>
      </c>
      <c r="BT6" s="21">
        <f t="shared" si="8"/>
        <v>69.819999999999993</v>
      </c>
      <c r="BU6" s="21">
        <f t="shared" si="8"/>
        <v>81.27</v>
      </c>
      <c r="BV6" s="21" t="str">
        <f t="shared" si="8"/>
        <v>-</v>
      </c>
      <c r="BW6" s="21" t="str">
        <f t="shared" si="8"/>
        <v>-</v>
      </c>
      <c r="BX6" s="21" t="str">
        <f t="shared" si="8"/>
        <v>-</v>
      </c>
      <c r="BY6" s="21">
        <f t="shared" si="8"/>
        <v>88.25</v>
      </c>
      <c r="BZ6" s="21">
        <f t="shared" si="8"/>
        <v>97.07</v>
      </c>
      <c r="CA6" s="20" t="str">
        <f>IF(CA7="","",IF(CA7="-","【-】","【"&amp;SUBSTITUTE(TEXT(CA7,"#,##0.00"),"-","△")&amp;"】"))</f>
        <v>【99.73】</v>
      </c>
      <c r="CB6" s="21" t="str">
        <f>IF(CB7="",NA(),CB7)</f>
        <v>-</v>
      </c>
      <c r="CC6" s="21" t="str">
        <f t="shared" ref="CC6:CK6" si="9">IF(CC7="",NA(),CC7)</f>
        <v>-</v>
      </c>
      <c r="CD6" s="21" t="str">
        <f t="shared" si="9"/>
        <v>-</v>
      </c>
      <c r="CE6" s="21">
        <f t="shared" si="9"/>
        <v>262.76</v>
      </c>
      <c r="CF6" s="21">
        <f t="shared" si="9"/>
        <v>224.89</v>
      </c>
      <c r="CG6" s="21" t="str">
        <f t="shared" si="9"/>
        <v>-</v>
      </c>
      <c r="CH6" s="21" t="str">
        <f t="shared" si="9"/>
        <v>-</v>
      </c>
      <c r="CI6" s="21" t="str">
        <f t="shared" si="9"/>
        <v>-</v>
      </c>
      <c r="CJ6" s="21">
        <f t="shared" si="9"/>
        <v>176.37</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64.92</v>
      </c>
      <c r="CW6" s="20" t="str">
        <f>IF(CW7="","",IF(CW7="-","【-】","【"&amp;SUBSTITUTE(TEXT(CW7,"#,##0.00"),"-","△")&amp;"】"))</f>
        <v>【59.99】</v>
      </c>
      <c r="CX6" s="21" t="str">
        <f>IF(CX7="",NA(),CX7)</f>
        <v>-</v>
      </c>
      <c r="CY6" s="21" t="str">
        <f t="shared" ref="CY6:DG6" si="11">IF(CY7="",NA(),CY7)</f>
        <v>-</v>
      </c>
      <c r="CZ6" s="21" t="str">
        <f t="shared" si="11"/>
        <v>-</v>
      </c>
      <c r="DA6" s="21">
        <f t="shared" si="11"/>
        <v>93.12</v>
      </c>
      <c r="DB6" s="21">
        <f t="shared" si="11"/>
        <v>92.75</v>
      </c>
      <c r="DC6" s="21" t="str">
        <f t="shared" si="11"/>
        <v>-</v>
      </c>
      <c r="DD6" s="21" t="str">
        <f t="shared" si="11"/>
        <v>-</v>
      </c>
      <c r="DE6" s="21" t="str">
        <f t="shared" si="11"/>
        <v>-</v>
      </c>
      <c r="DF6" s="21">
        <f t="shared" si="11"/>
        <v>90.72</v>
      </c>
      <c r="DG6" s="21">
        <f t="shared" si="11"/>
        <v>92.88</v>
      </c>
      <c r="DH6" s="20" t="str">
        <f>IF(DH7="","",IF(DH7="-","【-】","【"&amp;SUBSTITUTE(TEXT(DH7,"#,##0.00"),"-","△")&amp;"】"))</f>
        <v>【95.72】</v>
      </c>
      <c r="DI6" s="21" t="str">
        <f>IF(DI7="",NA(),DI7)</f>
        <v>-</v>
      </c>
      <c r="DJ6" s="21" t="str">
        <f t="shared" ref="DJ6:DR6" si="12">IF(DJ7="",NA(),DJ7)</f>
        <v>-</v>
      </c>
      <c r="DK6" s="21" t="str">
        <f t="shared" si="12"/>
        <v>-</v>
      </c>
      <c r="DL6" s="21">
        <f t="shared" si="12"/>
        <v>3.25</v>
      </c>
      <c r="DM6" s="21">
        <f t="shared" si="12"/>
        <v>6.42</v>
      </c>
      <c r="DN6" s="21" t="str">
        <f t="shared" si="12"/>
        <v>-</v>
      </c>
      <c r="DO6" s="21" t="str">
        <f t="shared" si="12"/>
        <v>-</v>
      </c>
      <c r="DP6" s="21" t="str">
        <f t="shared" si="12"/>
        <v>-</v>
      </c>
      <c r="DQ6" s="21">
        <f t="shared" si="12"/>
        <v>20.78</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0.17</v>
      </c>
      <c r="EO6" s="20" t="str">
        <f>IF(EO7="","",IF(EO7="-","【-】","【"&amp;SUBSTITUTE(TEXT(EO7,"#,##0.00"),"-","△")&amp;"】"))</f>
        <v>【0.24】</v>
      </c>
    </row>
    <row r="7" spans="1:148" s="22" customFormat="1" x14ac:dyDescent="0.15">
      <c r="A7" s="14"/>
      <c r="B7" s="23">
        <v>2021</v>
      </c>
      <c r="C7" s="23">
        <v>43231</v>
      </c>
      <c r="D7" s="23">
        <v>46</v>
      </c>
      <c r="E7" s="23">
        <v>17</v>
      </c>
      <c r="F7" s="23">
        <v>1</v>
      </c>
      <c r="G7" s="23">
        <v>0</v>
      </c>
      <c r="H7" s="23" t="s">
        <v>96</v>
      </c>
      <c r="I7" s="23" t="s">
        <v>97</v>
      </c>
      <c r="J7" s="23" t="s">
        <v>98</v>
      </c>
      <c r="K7" s="23" t="s">
        <v>99</v>
      </c>
      <c r="L7" s="23" t="s">
        <v>100</v>
      </c>
      <c r="M7" s="23" t="s">
        <v>101</v>
      </c>
      <c r="N7" s="24" t="s">
        <v>102</v>
      </c>
      <c r="O7" s="24">
        <v>69.010000000000005</v>
      </c>
      <c r="P7" s="24">
        <v>81.209999999999994</v>
      </c>
      <c r="Q7" s="24">
        <v>84.2</v>
      </c>
      <c r="R7" s="24">
        <v>3300</v>
      </c>
      <c r="S7" s="24">
        <v>37267</v>
      </c>
      <c r="T7" s="24">
        <v>54.03</v>
      </c>
      <c r="U7" s="24">
        <v>689.75</v>
      </c>
      <c r="V7" s="24">
        <v>30157</v>
      </c>
      <c r="W7" s="24">
        <v>7.6</v>
      </c>
      <c r="X7" s="24">
        <v>3968.03</v>
      </c>
      <c r="Y7" s="24" t="s">
        <v>102</v>
      </c>
      <c r="Z7" s="24" t="s">
        <v>102</v>
      </c>
      <c r="AA7" s="24" t="s">
        <v>102</v>
      </c>
      <c r="AB7" s="24">
        <v>106.4</v>
      </c>
      <c r="AC7" s="24">
        <v>103.91</v>
      </c>
      <c r="AD7" s="24" t="s">
        <v>102</v>
      </c>
      <c r="AE7" s="24" t="s">
        <v>102</v>
      </c>
      <c r="AF7" s="24" t="s">
        <v>102</v>
      </c>
      <c r="AG7" s="24">
        <v>106.5</v>
      </c>
      <c r="AH7" s="24">
        <v>108.04</v>
      </c>
      <c r="AI7" s="24">
        <v>107.02</v>
      </c>
      <c r="AJ7" s="24" t="s">
        <v>102</v>
      </c>
      <c r="AK7" s="24" t="s">
        <v>102</v>
      </c>
      <c r="AL7" s="24" t="s">
        <v>102</v>
      </c>
      <c r="AM7" s="24">
        <v>0</v>
      </c>
      <c r="AN7" s="24">
        <v>0</v>
      </c>
      <c r="AO7" s="24" t="s">
        <v>102</v>
      </c>
      <c r="AP7" s="24" t="s">
        <v>102</v>
      </c>
      <c r="AQ7" s="24" t="s">
        <v>102</v>
      </c>
      <c r="AR7" s="24">
        <v>18.36</v>
      </c>
      <c r="AS7" s="24">
        <v>4.49</v>
      </c>
      <c r="AT7" s="24">
        <v>3.09</v>
      </c>
      <c r="AU7" s="24" t="s">
        <v>102</v>
      </c>
      <c r="AV7" s="24" t="s">
        <v>102</v>
      </c>
      <c r="AW7" s="24" t="s">
        <v>102</v>
      </c>
      <c r="AX7" s="24">
        <v>35.68</v>
      </c>
      <c r="AY7" s="24">
        <v>50.24</v>
      </c>
      <c r="AZ7" s="24" t="s">
        <v>102</v>
      </c>
      <c r="BA7" s="24" t="s">
        <v>102</v>
      </c>
      <c r="BB7" s="24" t="s">
        <v>102</v>
      </c>
      <c r="BC7" s="24">
        <v>55.6</v>
      </c>
      <c r="BD7" s="24">
        <v>68.53</v>
      </c>
      <c r="BE7" s="24">
        <v>71.39</v>
      </c>
      <c r="BF7" s="24" t="s">
        <v>102</v>
      </c>
      <c r="BG7" s="24" t="s">
        <v>102</v>
      </c>
      <c r="BH7" s="24" t="s">
        <v>102</v>
      </c>
      <c r="BI7" s="24">
        <v>558.51</v>
      </c>
      <c r="BJ7" s="24">
        <v>556.24</v>
      </c>
      <c r="BK7" s="24" t="s">
        <v>102</v>
      </c>
      <c r="BL7" s="24" t="s">
        <v>102</v>
      </c>
      <c r="BM7" s="24" t="s">
        <v>102</v>
      </c>
      <c r="BN7" s="24">
        <v>789.08</v>
      </c>
      <c r="BO7" s="24">
        <v>825.1</v>
      </c>
      <c r="BP7" s="24">
        <v>669.11</v>
      </c>
      <c r="BQ7" s="24" t="s">
        <v>102</v>
      </c>
      <c r="BR7" s="24" t="s">
        <v>102</v>
      </c>
      <c r="BS7" s="24" t="s">
        <v>102</v>
      </c>
      <c r="BT7" s="24">
        <v>69.819999999999993</v>
      </c>
      <c r="BU7" s="24">
        <v>81.27</v>
      </c>
      <c r="BV7" s="24" t="s">
        <v>102</v>
      </c>
      <c r="BW7" s="24" t="s">
        <v>102</v>
      </c>
      <c r="BX7" s="24" t="s">
        <v>102</v>
      </c>
      <c r="BY7" s="24">
        <v>88.25</v>
      </c>
      <c r="BZ7" s="24">
        <v>97.07</v>
      </c>
      <c r="CA7" s="24">
        <v>99.73</v>
      </c>
      <c r="CB7" s="24" t="s">
        <v>102</v>
      </c>
      <c r="CC7" s="24" t="s">
        <v>102</v>
      </c>
      <c r="CD7" s="24" t="s">
        <v>102</v>
      </c>
      <c r="CE7" s="24">
        <v>262.76</v>
      </c>
      <c r="CF7" s="24">
        <v>224.89</v>
      </c>
      <c r="CG7" s="24" t="s">
        <v>102</v>
      </c>
      <c r="CH7" s="24" t="s">
        <v>102</v>
      </c>
      <c r="CI7" s="24" t="s">
        <v>102</v>
      </c>
      <c r="CJ7" s="24">
        <v>176.37</v>
      </c>
      <c r="CK7" s="24">
        <v>157.81</v>
      </c>
      <c r="CL7" s="24">
        <v>134.97999999999999</v>
      </c>
      <c r="CM7" s="24" t="s">
        <v>102</v>
      </c>
      <c r="CN7" s="24" t="s">
        <v>102</v>
      </c>
      <c r="CO7" s="24" t="s">
        <v>102</v>
      </c>
      <c r="CP7" s="24" t="s">
        <v>102</v>
      </c>
      <c r="CQ7" s="24" t="s">
        <v>102</v>
      </c>
      <c r="CR7" s="24" t="s">
        <v>102</v>
      </c>
      <c r="CS7" s="24" t="s">
        <v>102</v>
      </c>
      <c r="CT7" s="24" t="s">
        <v>102</v>
      </c>
      <c r="CU7" s="24">
        <v>56.72</v>
      </c>
      <c r="CV7" s="24">
        <v>64.92</v>
      </c>
      <c r="CW7" s="24">
        <v>59.99</v>
      </c>
      <c r="CX7" s="24" t="s">
        <v>102</v>
      </c>
      <c r="CY7" s="24" t="s">
        <v>102</v>
      </c>
      <c r="CZ7" s="24" t="s">
        <v>102</v>
      </c>
      <c r="DA7" s="24">
        <v>93.12</v>
      </c>
      <c r="DB7" s="24">
        <v>92.75</v>
      </c>
      <c r="DC7" s="24" t="s">
        <v>102</v>
      </c>
      <c r="DD7" s="24" t="s">
        <v>102</v>
      </c>
      <c r="DE7" s="24" t="s">
        <v>102</v>
      </c>
      <c r="DF7" s="24">
        <v>90.72</v>
      </c>
      <c r="DG7" s="24">
        <v>92.88</v>
      </c>
      <c r="DH7" s="24">
        <v>95.72</v>
      </c>
      <c r="DI7" s="24" t="s">
        <v>102</v>
      </c>
      <c r="DJ7" s="24" t="s">
        <v>102</v>
      </c>
      <c r="DK7" s="24" t="s">
        <v>102</v>
      </c>
      <c r="DL7" s="24">
        <v>3.25</v>
      </c>
      <c r="DM7" s="24">
        <v>6.42</v>
      </c>
      <c r="DN7" s="24" t="s">
        <v>102</v>
      </c>
      <c r="DO7" s="24" t="s">
        <v>102</v>
      </c>
      <c r="DP7" s="24" t="s">
        <v>102</v>
      </c>
      <c r="DQ7" s="24">
        <v>20.78</v>
      </c>
      <c r="DR7" s="24">
        <v>25.66</v>
      </c>
      <c r="DS7" s="24">
        <v>38.17</v>
      </c>
      <c r="DT7" s="24" t="s">
        <v>102</v>
      </c>
      <c r="DU7" s="24" t="s">
        <v>102</v>
      </c>
      <c r="DV7" s="24" t="s">
        <v>102</v>
      </c>
      <c r="DW7" s="24">
        <v>0</v>
      </c>
      <c r="DX7" s="24">
        <v>0</v>
      </c>
      <c r="DY7" s="24" t="s">
        <v>102</v>
      </c>
      <c r="DZ7" s="24" t="s">
        <v>102</v>
      </c>
      <c r="EA7" s="24" t="s">
        <v>102</v>
      </c>
      <c r="EB7" s="24">
        <v>1.34</v>
      </c>
      <c r="EC7" s="24">
        <v>1.61</v>
      </c>
      <c r="ED7" s="24">
        <v>6.54</v>
      </c>
      <c r="EE7" s="24" t="s">
        <v>102</v>
      </c>
      <c r="EF7" s="24" t="s">
        <v>102</v>
      </c>
      <c r="EG7" s="24" t="s">
        <v>102</v>
      </c>
      <c r="EH7" s="24">
        <v>0</v>
      </c>
      <c r="EI7" s="24">
        <v>0</v>
      </c>
      <c r="EJ7" s="24" t="s">
        <v>102</v>
      </c>
      <c r="EK7" s="24" t="s">
        <v>102</v>
      </c>
      <c r="EL7" s="24" t="s">
        <v>102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2023-02-07T08:13:51Z</cp:lastPrinted>
  <dcterms:created xsi:type="dcterms:W3CDTF">2023-01-12T23:26:43Z</dcterms:created>
  <dcterms:modified xsi:type="dcterms:W3CDTF">2023-02-07T08:13:54Z</dcterms:modified>
  <cp:category/>
</cp:coreProperties>
</file>