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t0172\Desktop\【1月27日まで】公営企業に係る経営比較分析表（令和３年度決算）の分析等について(依頼）\農林建設課回答\"/>
    </mc:Choice>
  </mc:AlternateContent>
  <xr:revisionPtr revIDLastSave="0" documentId="13_ncr:1_{EED544C3-C68D-463D-A2D3-916080AFF8EA}" xr6:coauthVersionLast="47" xr6:coauthVersionMax="47" xr10:uidLastSave="{00000000-0000-0000-0000-000000000000}"/>
  <workbookProtection workbookAlgorithmName="SHA-512" workbookHashValue="h+veZmTfMmK95CbYJ6XVraz7t2w5ur4bVyeBM2FMHwRCjiV2GkQVUbijAPD9UvjGj/U1JaV3rLdQ3RR6xLZ4iQ==" workbookSaltValue="IdEd8V6IUv5neWefJ5e2F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E85" i="4"/>
  <c r="AT10" i="4"/>
  <c r="AL10" i="4"/>
  <c r="P10" i="4"/>
  <c r="B10" i="4"/>
  <c r="BB8" i="4"/>
  <c r="AT8" i="4"/>
  <c r="AL8" i="4"/>
  <c r="W8" i="4"/>
  <c r="P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<sst xmlns="http://schemas.openxmlformats.org/spreadsheetml/2006/main" count="233" uniqueCount="117">
  <si>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</si>
  <si>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</si>
  <si>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</si>
  <si>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</si>
  <si>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</si>
  <si>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</si>
  <si>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</si>
  <si>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</si>
  <si>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</si>
  <si>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</si>
  <si>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</si>
  <si>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</si>
  <si>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</si>
  <si>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</si>
  <si>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</si>
  <si>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</si>
  <si>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</si>
  <si>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</si>
  <si>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</si>
  <si>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</si>
  <si>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</si>
  <si>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</si>
  <si>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</si>
  <si>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</si>
  <si>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</si>
  <si>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</si>
  <si>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</si>
  <si>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</si>
  <si>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</si>
  <si>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</si>
  <si>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</si>
  <si>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</si>
  <si>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</si>
  <si>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</si>
  <si>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</si>
  <si>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</si>
  <si>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</si>
  <si>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</si>
  <si>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</si>
  <si>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</si>
  <si>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</si>
  <si>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</si>
  <si>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</si>
  <si>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</si>
  <si>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</si>
  <si>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</si>
  <si>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</si>
  <si>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</si>
  <si>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</si>
  <si>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</si>
  <si>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</si>
  <si>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</si>
  <si>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</si>
  <si>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</si>
  <si>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</si>
  <si>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</si>
  <si>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</si>
  <si>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</si>
  <si>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</si>
  <si>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</si>
  <si>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</si>
  <si>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</si>
  <si>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</si>
  <si>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</si>
  <si>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</si>
  <si>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</si>
  <si>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</si>
  <si>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</si>
  <si>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</si>
  <si>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</si>
  <si>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</si>
  <si>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</si>
  <si>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</si>
  <si>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</si>
  <si>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</si>
  <si>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</si>
  <si>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</si>
  <si>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</si>
  <si>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</si>
  <si>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</si>
  <si>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</si>
  <si>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</si>
  <si>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</si>
  <si>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</si>
  <si>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</si>
  <si>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</si>
  <si>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</si>
  <si>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</si>
  <si>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</si>
  <si>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</si>
  <si>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</si>
  <si>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</si>
  <si>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</si>
  <si>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</si>
  <si>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</si>
  <si>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</si>
  <si>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</si>
  <si>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</si>
  <si>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</si>
  <si>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</si>
  <si>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</si>
  <si>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</si>
  <si>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</si>
  <si>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</si>
  <si>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</si>
  <si>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</si>
  <si>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</si>
  <si>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</si>
  <si>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</si>
  <si>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</si>
  <si>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</si>
  <si>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</si>
  <si>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</si>
  <si>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</si>
  <si>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いく。</t>
  </si>
  <si>
    <t>今後は、先延ばししてきた管路及び施設の更新を開始した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t>
  </si>
  <si>
    <r>
      <t>①令和3年度の収益的収支比率は全国平均69.05％のところ44.12％となっており、R2年度に続きR3年度決算でも大きく減少している。これは、新型コロナウイルス感染症に係る経済対策として基本料金の減免を行ったことによるものであり、減免分については新型コロナウイルス感染症対応地方創生臨時交付金を活用し一般会計から繰り入れて</t>
    </r>
    <r>
      <rPr>
        <sz val="11"/>
        <rFont val="ＭＳ ゴシック"/>
        <family val="3"/>
        <charset val="128"/>
      </rPr>
      <t xml:space="preserve">財源の補填を行った。また、平成28年度から改良事業を開始したため、今後発生する修繕料の減額が見込まれる。
④企業債残高対給水収益比率（以下、債務残高。）は平成28年度より老朽化対策として改良事業を開始したため、債務残高が増加しており、類似団体と比較すると高い値となっている。今後も水道管の更新事業を実施する計画であるため、債務残高が上昇していくと予想される。
</t>
    </r>
    <r>
      <rPr>
        <sz val="11"/>
        <color theme="1"/>
        <rFont val="ＭＳ ゴシック"/>
        <family val="3"/>
        <charset val="128"/>
      </rPr>
      <t>⑤料金回収率は100%を下回っており、繰入金等で賄っ</t>
    </r>
    <r>
      <rPr>
        <sz val="11"/>
        <rFont val="ＭＳ ゴシック"/>
        <family val="3"/>
        <charset val="128"/>
      </rPr>
      <t>ている状況である。未納入者への周知を強化し回収率の増加を図る。例年と比較すると割合が低い理由としては、前述した新型コロナウイルス感染症対策としての水道料金の減免が挙げられる。
⑦施設利用率は43.7%と前年度と比較すると大きく減少しており、理由としては新型コロナウイルスにより、入浴施設等の商業施設が稼動を停止したことで集客が減少したことが挙げられる。また、給水人口は年々減少しているため、将来的にはダウンサイジング等の施設効率等の改善が求められる。
⑧有収率は、52.41%と全国平均、類似団体と比べ大きく下回っている。計画的に、老朽化した管渠等の更新を行い、有収率の上昇を図る。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</si>
</sst>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67-468A-B85D-E5B0F2984CA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E667-468A-B85D-E5B0F2984CA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45.81</c:v>
                </c:pt>
                <c:pt idx="1">
                  <c:v>45.15</c:v>
                </c:pt>
                <c:pt idx="2">
                  <c:v>48.13</c:v>
                </c:pt>
                <c:pt idx="3">
                  <c:v>50.2</c:v>
                </c:pt>
                <c:pt idx="4">
                  <c:v>43.7</c:v>
                </c:pt>
              </c:numCache>
            </c:numRef>
          </c:val>
          <c:extLst>
            <c:ext xmlns:c16="http://schemas.microsoft.com/office/drawing/2014/chart" uri="{C3380CC4-5D6E-409C-BE32-E72D297353CC}">
              <c16:uniqueId val="{00000000-AB92-4B40-9052-CA6C109D173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B92-4B40-9052-CA6C109D173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55.85</c:v>
                </c:pt>
                <c:pt idx="1">
                  <c:v>53.72</c:v>
                </c:pt>
                <c:pt idx="2">
                  <c:v>52.62</c:v>
                </c:pt>
                <c:pt idx="3">
                  <c:v>43.23</c:v>
                </c:pt>
                <c:pt idx="4">
                  <c:v>52.41</c:v>
                </c:pt>
              </c:numCache>
            </c:numRef>
          </c:val>
          <c:extLst>
            <c:ext xmlns:c16="http://schemas.microsoft.com/office/drawing/2014/chart" uri="{C3380CC4-5D6E-409C-BE32-E72D297353CC}">
              <c16:uniqueId val="{00000000-7A12-407D-BEC7-9135A91923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A12-407D-BEC7-9135A91923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80.81</c:v>
                </c:pt>
                <c:pt idx="1">
                  <c:v>82.23</c:v>
                </c:pt>
                <c:pt idx="2">
                  <c:v>78.42</c:v>
                </c:pt>
                <c:pt idx="3">
                  <c:v>59.88</c:v>
                </c:pt>
                <c:pt idx="4">
                  <c:v>44.12</c:v>
                </c:pt>
              </c:numCache>
            </c:numRef>
          </c:val>
          <c:extLst>
            <c:ext xmlns:c16="http://schemas.microsoft.com/office/drawing/2014/chart" uri="{C3380CC4-5D6E-409C-BE32-E72D297353CC}">
              <c16:uniqueId val="{00000000-B13B-415C-B6AC-67E49930194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B13B-415C-B6AC-67E49930194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9-4F73-9D2F-0F651DD77E5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9-4F73-9D2F-0F651DD77E5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59-4D1D-B318-526F76ED4F7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9-4D1D-B318-526F76ED4F7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3-4C16-BB39-F0AF88E375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3-4C16-BB39-F0AF88E375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B-4813-B2E7-C181656FBD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B-4813-B2E7-C181656FBD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498.56</c:v>
                </c:pt>
                <c:pt idx="1">
                  <c:v>715.79</c:v>
                </c:pt>
                <c:pt idx="2">
                  <c:v>1011.57</c:v>
                </c:pt>
                <c:pt idx="3">
                  <c:v>1410.05</c:v>
                </c:pt>
                <c:pt idx="4">
                  <c:v>1263.29</c:v>
                </c:pt>
              </c:numCache>
            </c:numRef>
          </c:val>
          <c:extLst>
            <c:ext xmlns:c16="http://schemas.microsoft.com/office/drawing/2014/chart" uri="{C3380CC4-5D6E-409C-BE32-E72D297353CC}">
              <c16:uniqueId val="{00000000-7D01-44BA-9F89-FDE47A9A646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D01-44BA-9F89-FDE47A9A646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71.86</c:v>
                </c:pt>
                <c:pt idx="1">
                  <c:v>63.11</c:v>
                </c:pt>
                <c:pt idx="2">
                  <c:v>62.42</c:v>
                </c:pt>
                <c:pt idx="3">
                  <c:v>37.619999999999997</c:v>
                </c:pt>
                <c:pt idx="4">
                  <c:v>39.47</c:v>
                </c:pt>
              </c:numCache>
            </c:numRef>
          </c:val>
          <c:extLst>
            <c:ext xmlns:c16="http://schemas.microsoft.com/office/drawing/2014/chart" uri="{C3380CC4-5D6E-409C-BE32-E72D297353CC}">
              <c16:uniqueId val="{00000000-6887-48F8-8A18-8B6D8DC78F2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887-48F8-8A18-8B6D8DC78F2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252.02</c:v>
                </c:pt>
                <c:pt idx="1">
                  <c:v>286.48</c:v>
                </c:pt>
                <c:pt idx="2">
                  <c:v>287.18</c:v>
                </c:pt>
                <c:pt idx="3">
                  <c:v>382</c:v>
                </c:pt>
                <c:pt idx="4">
                  <c:v>379.35</c:v>
                </c:pt>
              </c:numCache>
            </c:numRef>
          </c:val>
          <c:extLst>
            <c:ext xmlns:c16="http://schemas.microsoft.com/office/drawing/2014/chart" uri="{C3380CC4-5D6E-409C-BE32-E72D297353CC}">
              <c16:uniqueId val="{00000000-2542-4FC3-A96F-2E824B7A9D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542-4FC3-A96F-2E824B7A9D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七ケ宿町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1285</v>
      </c>
      <c r="AM8" s="60"/>
      <c r="AN8" s="60"/>
      <c r="AO8" s="60"/>
      <c r="AP8" s="60"/>
      <c r="AQ8" s="60"/>
      <c r="AR8" s="60"/>
      <c r="AS8" s="60"/>
      <c r="AT8" s="36">
        <f>データ!$S$6</f>
        <v>263.08999999999997</v>
      </c>
      <c r="AU8" s="36"/>
      <c r="AV8" s="36"/>
      <c r="AW8" s="36"/>
      <c r="AX8" s="36"/>
      <c r="AY8" s="36"/>
      <c r="AZ8" s="36"/>
      <c r="BA8" s="36"/>
      <c r="BB8" s="36">
        <f>データ!$T$6</f>
        <v>4.88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96.67</v>
      </c>
      <c r="Q10" s="36"/>
      <c r="R10" s="36"/>
      <c r="S10" s="36"/>
      <c r="T10" s="36"/>
      <c r="U10" s="36"/>
      <c r="V10" s="36"/>
      <c r="W10" s="60">
        <f>データ!$Q$6</f>
        <v>3388</v>
      </c>
      <c r="X10" s="60"/>
      <c r="Y10" s="60"/>
      <c r="Z10" s="60"/>
      <c r="AA10" s="60"/>
      <c r="AB10" s="60"/>
      <c r="AC10" s="60"/>
      <c r="AD10" s="2"/>
      <c r="AE10" s="2"/>
      <c r="AF10" s="2"/>
      <c r="AG10" s="2"/>
      <c r="AH10" s="2"/>
      <c r="AI10" s="2"/>
      <c r="AJ10" s="2"/>
      <c r="AK10" s="2"/>
      <c r="AL10" s="60">
        <f>データ!$U$6</f>
        <v>1219</v>
      </c>
      <c r="AM10" s="60"/>
      <c r="AN10" s="60"/>
      <c r="AO10" s="60"/>
      <c r="AP10" s="60"/>
      <c r="AQ10" s="60"/>
      <c r="AR10" s="60"/>
      <c r="AS10" s="60"/>
      <c r="AT10" s="36">
        <f>データ!$V$6</f>
        <v>5.54</v>
      </c>
      <c r="AU10" s="36"/>
      <c r="AV10" s="36"/>
      <c r="AW10" s="36"/>
      <c r="AX10" s="36"/>
      <c r="AY10" s="36"/>
      <c r="AZ10" s="36"/>
      <c r="BA10" s="36"/>
      <c r="BB10" s="36">
        <f>データ!$W$6</f>
        <v>220.04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wBSnFBTB5Wm5Jrc7XZ98Mn3jt4IDhtnI555hN5bJCLkycCD2CjpOvjqOvbsnXgBREKY7kuSmCnqbFKRBo6pVsg==" saltValue="66gsBH9pQq6+TxM2eA02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43028</v>
      </c>
      <c r="D6" s="20">
        <f t="shared" si="3"/>
        <v>47</v>
      </c>
      <c r="E6" s="20">
        <f t="shared" si="3"/>
        <v>1</v>
      </c>
      <c r="F6" s="20">
        <f t="shared" si="3"/>
        <v>0</v>
      </c>
      <c r="G6" s="20">
        <f t="shared" si="3"/>
        <v>0</v>
      </c>
      <c r="H6" s="20" t="str">
        <f t="shared" si="3"/>
        <v>宮城県　七ケ宿町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96.67</v>
      </c>
      <c r="Q6" s="21">
        <f t="shared" si="3"/>
        <v>3388</v>
      </c>
      <c r="R6" s="21">
        <f t="shared" si="3"/>
        <v>1285</v>
      </c>
      <c r="S6" s="21">
        <f t="shared" si="3"/>
        <v>263.08999999999997</v>
      </c>
      <c r="T6" s="21">
        <f t="shared" si="3"/>
        <v>4.88</v>
      </c>
      <c r="U6" s="21">
        <f t="shared" si="3"/>
        <v>1219</v>
      </c>
      <c r="V6" s="21">
        <f t="shared" si="3"/>
        <v>5.54</v>
      </c>
      <c r="W6" s="21">
        <f t="shared" si="3"/>
        <v>220.04</v>
      </c>
      <c r="X6" s="22">
        <f>IF(X7="",NA(),X7)</f>
        <v>80.81</v>
      </c>
      <c r="Y6" s="22">
        <f t="shared" ref="Y6:AG6" si="4">IF(Y7="",NA(),Y7)</f>
        <v>82.23</v>
      </c>
      <c r="Z6" s="22">
        <f t="shared" si="4"/>
        <v>78.42</v>
      </c>
      <c r="AA6" s="22">
        <f t="shared" si="4"/>
        <v>59.88</v>
      </c>
      <c r="AB6" s="22">
        <f t="shared" si="4"/>
        <v>44.12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498.56</v>
      </c>
      <c r="BF6" s="22">
        <f t="shared" ref="BF6:BN6" si="7">IF(BF7="",NA(),BF7)</f>
        <v>715.79</v>
      </c>
      <c r="BG6" s="22">
        <f t="shared" si="7"/>
        <v>1011.57</v>
      </c>
      <c r="BH6" s="22">
        <f t="shared" si="7"/>
        <v>1410.05</v>
      </c>
      <c r="BI6" s="22">
        <f t="shared" si="7"/>
        <v>1263.29</v>
      </c>
      <c r="BJ6" s="22">
        <f t="shared" si="7"/>
        <v>1302.33</v>
      </c>
      <c r="BK6" s="22">
        <f t="shared" si="7"/>
        <v>1274.21</v>
      </c>
      <c r="BL6" s="22">
        <f t="shared" si="7"/>
        <v>1183.92</v>
      </c>
      <c r="BM6" s="22">
        <f t="shared" si="7"/>
        <v>1128.72</v>
      </c>
      <c r="BN6" s="22">
        <f t="shared" si="7"/>
        <v>1125.25</v>
      </c>
      <c r="BO6" s="21" t="str">
        <f>IF(BO7="","",IF(BO7="-","【-】","【"&amp;SUBSTITUTE(TEXT(BO7,"#,##0.00"),"-","△")&amp;"】"))</f>
        <v>【940.88】</v>
      </c>
      <c r="BP6" s="22">
        <f>IF(BP7="",NA(),BP7)</f>
        <v>71.86</v>
      </c>
      <c r="BQ6" s="22">
        <f t="shared" ref="BQ6:BY6" si="8">IF(BQ7="",NA(),BQ7)</f>
        <v>63.11</v>
      </c>
      <c r="BR6" s="22">
        <f t="shared" si="8"/>
        <v>62.42</v>
      </c>
      <c r="BS6" s="22">
        <f t="shared" si="8"/>
        <v>37.619999999999997</v>
      </c>
      <c r="BT6" s="22">
        <f t="shared" si="8"/>
        <v>39.47</v>
      </c>
      <c r="BU6" s="22">
        <f t="shared" si="8"/>
        <v>40.89</v>
      </c>
      <c r="BV6" s="22">
        <f t="shared" si="8"/>
        <v>41.25</v>
      </c>
      <c r="BW6" s="22">
        <f t="shared" si="8"/>
        <v>42.5</v>
      </c>
      <c r="BX6" s="22">
        <f t="shared" si="8"/>
        <v>41.84</v>
      </c>
      <c r="BY6" s="22">
        <f t="shared" si="8"/>
        <v>41.44</v>
      </c>
      <c r="BZ6" s="21" t="str">
        <f>IF(BZ7="","",IF(BZ7="-","【-】","【"&amp;SUBSTITUTE(TEXT(BZ7,"#,##0.00"),"-","△")&amp;"】"))</f>
        <v>【54.59】</v>
      </c>
      <c r="CA6" s="22">
        <f>IF(CA7="",NA(),CA7)</f>
        <v>252.02</v>
      </c>
      <c r="CB6" s="22">
        <f t="shared" ref="CB6:CJ6" si="9">IF(CB7="",NA(),CB7)</f>
        <v>286.48</v>
      </c>
      <c r="CC6" s="22">
        <f t="shared" si="9"/>
        <v>287.18</v>
      </c>
      <c r="CD6" s="22">
        <f t="shared" si="9"/>
        <v>382</v>
      </c>
      <c r="CE6" s="22">
        <f t="shared" si="9"/>
        <v>379.35</v>
      </c>
      <c r="CF6" s="22">
        <f t="shared" si="9"/>
        <v>383.2</v>
      </c>
      <c r="CG6" s="22">
        <f t="shared" si="9"/>
        <v>383.25</v>
      </c>
      <c r="CH6" s="22">
        <f t="shared" si="9"/>
        <v>377.72</v>
      </c>
      <c r="CI6" s="22">
        <f t="shared" si="9"/>
        <v>390.47</v>
      </c>
      <c r="CJ6" s="22">
        <f t="shared" si="9"/>
        <v>403.61</v>
      </c>
      <c r="CK6" s="21" t="str">
        <f>IF(CK7="","",IF(CK7="-","【-】","【"&amp;SUBSTITUTE(TEXT(CK7,"#,##0.00"),"-","△")&amp;"】"))</f>
        <v>【301.20】</v>
      </c>
      <c r="CL6" s="22">
        <f>IF(CL7="",NA(),CL7)</f>
        <v>45.81</v>
      </c>
      <c r="CM6" s="22">
        <f t="shared" ref="CM6:CU6" si="10">IF(CM7="",NA(),CM7)</f>
        <v>45.15</v>
      </c>
      <c r="CN6" s="22">
        <f t="shared" si="10"/>
        <v>48.13</v>
      </c>
      <c r="CO6" s="22">
        <f t="shared" si="10"/>
        <v>50.2</v>
      </c>
      <c r="CP6" s="22">
        <f t="shared" si="10"/>
        <v>43.7</v>
      </c>
      <c r="CQ6" s="22">
        <f t="shared" si="10"/>
        <v>47.95</v>
      </c>
      <c r="CR6" s="22">
        <f t="shared" si="10"/>
        <v>48.26</v>
      </c>
      <c r="CS6" s="22">
        <f t="shared" si="10"/>
        <v>48.01</v>
      </c>
      <c r="CT6" s="22">
        <f t="shared" si="10"/>
        <v>49.08</v>
      </c>
      <c r="CU6" s="22">
        <f t="shared" si="10"/>
        <v>51.46</v>
      </c>
      <c r="CV6" s="21" t="str">
        <f>IF(CV7="","",IF(CV7="-","【-】","【"&amp;SUBSTITUTE(TEXT(CV7,"#,##0.00"),"-","△")&amp;"】"))</f>
        <v>【56.42】</v>
      </c>
      <c r="CW6" s="22">
        <f>IF(CW7="",NA(),CW7)</f>
        <v>55.85</v>
      </c>
      <c r="CX6" s="22">
        <f t="shared" ref="CX6:DF6" si="11">IF(CX7="",NA(),CX7)</f>
        <v>53.72</v>
      </c>
      <c r="CY6" s="22">
        <f t="shared" si="11"/>
        <v>52.62</v>
      </c>
      <c r="CZ6" s="22">
        <f t="shared" si="11"/>
        <v>43.23</v>
      </c>
      <c r="DA6" s="22">
        <f t="shared" si="11"/>
        <v>52.41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43028</v>
      </c>
      <c r="D7" s="24">
        <v>47</v>
      </c>
      <c r="E7" s="24">
        <v>1</v>
      </c>
      <c r="F7" s="24">
        <v>0</v>
      </c>
      <c r="G7" s="24">
        <v>0</v>
      </c>
      <c r="H7" s="24" t="s">
        <v>96</v>
      </c>
      <c r="I7" s="24" t="s">
        <v>97</v>
      </c>
      <c r="J7" s="24" t="s">
        <v>98</v>
      </c>
      <c r="K7" s="24" t="s">
        <v>99</v>
      </c>
      <c r="L7" s="24" t="s">
        <v>100</v>
      </c>
      <c r="M7" s="24" t="s">
        <v>101</v>
      </c>
      <c r="N7" s="25" t="s">
        <v>102</v>
      </c>
      <c r="O7" s="25" t="s">
        <v>103</v>
      </c>
      <c r="P7" s="25">
        <v>96.67</v>
      </c>
      <c r="Q7" s="25">
        <v>3388</v>
      </c>
      <c r="R7" s="25">
        <v>1285</v>
      </c>
      <c r="S7" s="25">
        <v>263.08999999999997</v>
      </c>
      <c r="T7" s="25">
        <v>4.88</v>
      </c>
      <c r="U7" s="25">
        <v>1219</v>
      </c>
      <c r="V7" s="25">
        <v>5.54</v>
      </c>
      <c r="W7" s="25">
        <v>220.04</v>
      </c>
      <c r="X7" s="25">
        <v>80.81</v>
      </c>
      <c r="Y7" s="25">
        <v>82.23</v>
      </c>
      <c r="Z7" s="25">
        <v>78.42</v>
      </c>
      <c r="AA7" s="25">
        <v>59.88</v>
      </c>
      <c r="AB7" s="25">
        <v>44.12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498.56</v>
      </c>
      <c r="BF7" s="25">
        <v>715.79</v>
      </c>
      <c r="BG7" s="25">
        <v>1011.57</v>
      </c>
      <c r="BH7" s="25">
        <v>1410.05</v>
      </c>
      <c r="BI7" s="25">
        <v>1263.29</v>
      </c>
      <c r="BJ7" s="25">
        <v>1302.33</v>
      </c>
      <c r="BK7" s="25">
        <v>1274.21</v>
      </c>
      <c r="BL7" s="25">
        <v>1183.92</v>
      </c>
      <c r="BM7" s="25">
        <v>1128.72</v>
      </c>
      <c r="BN7" s="25">
        <v>1125.25</v>
      </c>
      <c r="BO7" s="25">
        <v>940.88</v>
      </c>
      <c r="BP7" s="25">
        <v>71.86</v>
      </c>
      <c r="BQ7" s="25">
        <v>63.11</v>
      </c>
      <c r="BR7" s="25">
        <v>62.42</v>
      </c>
      <c r="BS7" s="25">
        <v>37.619999999999997</v>
      </c>
      <c r="BT7" s="25">
        <v>39.47</v>
      </c>
      <c r="BU7" s="25">
        <v>40.89</v>
      </c>
      <c r="BV7" s="25">
        <v>41.25</v>
      </c>
      <c r="BW7" s="25">
        <v>42.5</v>
      </c>
      <c r="BX7" s="25">
        <v>41.84</v>
      </c>
      <c r="BY7" s="25">
        <v>41.44</v>
      </c>
      <c r="BZ7" s="25">
        <v>54.59</v>
      </c>
      <c r="CA7" s="25">
        <v>252.02</v>
      </c>
      <c r="CB7" s="25">
        <v>286.48</v>
      </c>
      <c r="CC7" s="25">
        <v>287.18</v>
      </c>
      <c r="CD7" s="25">
        <v>382</v>
      </c>
      <c r="CE7" s="25">
        <v>379.35</v>
      </c>
      <c r="CF7" s="25">
        <v>383.2</v>
      </c>
      <c r="CG7" s="25">
        <v>383.25</v>
      </c>
      <c r="CH7" s="25">
        <v>377.72</v>
      </c>
      <c r="CI7" s="25">
        <v>390.47</v>
      </c>
      <c r="CJ7" s="25">
        <v>403.61</v>
      </c>
      <c r="CK7" s="25">
        <v>301.2</v>
      </c>
      <c r="CL7" s="25">
        <v>45.81</v>
      </c>
      <c r="CM7" s="25">
        <v>45.15</v>
      </c>
      <c r="CN7" s="25">
        <v>48.13</v>
      </c>
      <c r="CO7" s="25">
        <v>50.2</v>
      </c>
      <c r="CP7" s="25">
        <v>43.7</v>
      </c>
      <c r="CQ7" s="25">
        <v>47.95</v>
      </c>
      <c r="CR7" s="25">
        <v>48.26</v>
      </c>
      <c r="CS7" s="25">
        <v>48.01</v>
      </c>
      <c r="CT7" s="25">
        <v>49.08</v>
      </c>
      <c r="CU7" s="25">
        <v>51.46</v>
      </c>
      <c r="CV7" s="25">
        <v>56.42</v>
      </c>
      <c r="CW7" s="25">
        <v>55.85</v>
      </c>
      <c r="CX7" s="25">
        <v>53.72</v>
      </c>
      <c r="CY7" s="25">
        <v>52.62</v>
      </c>
      <c r="CZ7" s="25">
        <v>43.23</v>
      </c>
      <c r="DA7" s="25">
        <v>52.41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2023-01-25T00:11:52Z</cp:lastPrinted>
  <dcterms:created xsi:type="dcterms:W3CDTF">2022-12-01T01:09:04Z</dcterms:created>
  <dcterms:modified xsi:type="dcterms:W3CDTF">2023-01-25T00:15:54Z</dcterms:modified>
  <cp:category/>
</cp:coreProperties>
</file>