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5 蔵王町★★\"/>
    </mc:Choice>
  </mc:AlternateContent>
  <workbookProtection workbookAlgorithmName="SHA-512" workbookHashValue="Qc1BG9vpSqZjt6wclpDzqQQF5znppBlHyV8XdG+C/gq0RVckqWDyCXGii8U1pl59+Ed+YdKsAN9jL6bw/HCCkA==" workbookSaltValue="XpBCzURO51aLqDjHqDUtZ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<sst xmlns="http://schemas.openxmlformats.org/spreadsheetml/2006/main" count="299" uniqueCount="117">
  <si>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</si>
  <si>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</si>
  <si>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</si>
  <si>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</si>
  <si>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</si>
  <si>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</si>
  <si>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</si>
  <si>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</si>
  <si>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</si>
  <si>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</si>
  <si>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</si>
  <si>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</si>
  <si>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</si>
  <si>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</si>
  <si>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</si>
  <si>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</si>
  <si>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</si>
  <si>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</si>
  <si>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</si>
  <si>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</si>
  <si>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</si>
  <si>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</si>
  <si>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</si>
  <si>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</si>
  <si>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</si>
  <si>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</si>
  <si>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</si>
  <si>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</si>
  <si>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</si>
  <si>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</si>
  <si>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</si>
  <si>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</si>
  <si>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</si>
  <si>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</si>
  <si>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</si>
  <si>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</si>
  <si>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</si>
  <si>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</si>
  <si>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</si>
  <si>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</si>
  <si>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</si>
  <si>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</si>
  <si>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</si>
  <si>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</si>
  <si>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</si>
  <si>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</si>
  <si>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</si>
  <si>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</si>
  <si>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</si>
  <si>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</si>
  <si>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</si>
  <si>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</si>
  <si>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</si>
  <si>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</si>
  <si>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</si>
  <si>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</si>
  <si>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</si>
  <si>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</si>
  <si>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</si>
  <si>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</si>
  <si>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</si>
  <si>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</si>
  <si>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</si>
  <si>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</si>
  <si>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</si>
  <si>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</si>
  <si>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</si>
  <si>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</si>
  <si>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</si>
  <si>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</si>
  <si>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</si>
  <si>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</si>
  <si>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</si>
  <si>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</si>
  <si>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</si>
  <si>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</si>
  <si>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</si>
  <si>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</si>
  <si>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</si>
  <si>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</si>
  <si>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</si>
  <si>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</si>
  <si>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</si>
  <si>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</si>
  <si>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</si>
  <si>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</si>
  <si>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</si>
  <si>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</si>
  <si>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</si>
  <si>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</si>
  <si>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</si>
  <si>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</si>
  <si>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</si>
  <si>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</si>
  <si>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</si>
  <si>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</si>
  <si>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</si>
  <si>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</si>
  <si>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</si>
  <si>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</si>
  <si>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</si>
  <si>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</si>
  <si>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</si>
  <si>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</si>
  <si>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</si>
  <si>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</si>
  <si>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</si>
  <si>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</si>
  <si>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</si>
  <si>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</si>
  <si>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</si>
  <si>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</si>
  <si>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</si>
  <si>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</si>
  <si>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類似団体の平均値を大幅に下回っており、資産の老朽化は低い状態にあります。今後、法定耐用年数を超える資産の時期が重なることから、ストックマネジメント計画を活用し、効率的な更新と計画的な老朽化対策を進めていきます。
・②管渠老朽化率及び③管渠改善率については、法定耐用年数を経過していないことや改修等がないため、0％となっています。</t>
    <rPh sb="95" eb="97">
      <t>カツヨウ</t>
    </rPh>
    <rPh sb="99" eb="101">
      <t>コウリツ</t>
    </rPh>
    <rPh sb="101" eb="102">
      <t>テキ</t>
    </rPh>
    <rPh sb="103" eb="105">
      <t>コウシン</t>
    </rPh>
    <phoneticPr fontId="4"/>
  </si>
  <si>
    <t>・令和３年度は、昨年度に続き赤字決算となり不安定な経営基盤となっている状況です。このような状況を改善するため、適切な使用料への見直しを行い一般会計からの出資金の縮減を図ります。また、未普及対策として、下水道全体計画における区域の見直しを行い、費用や投資費用の縮減を図ることで経営改善に取り組んでいきます。</t>
    <rPh sb="8" eb="11">
      <t>サクネンド</t>
    </rPh>
    <rPh sb="12" eb="13">
      <t>ツヅ</t>
    </rPh>
    <rPh sb="55" eb="57">
      <t>テキセツ</t>
    </rPh>
    <rPh sb="58" eb="61">
      <t>シヨウリョウ</t>
    </rPh>
    <rPh sb="63" eb="65">
      <t>ミナオ</t>
    </rPh>
    <rPh sb="67" eb="68">
      <t>オコナ</t>
    </rPh>
    <rPh sb="121" eb="123">
      <t>ヒヨウ</t>
    </rPh>
    <rPh sb="132" eb="133">
      <t>ハカ</t>
    </rPh>
    <rPh sb="137" eb="139">
      <t>ケイエイ</t>
    </rPh>
    <rPh sb="139" eb="141">
      <t>カイゼン</t>
    </rPh>
    <rPh sb="142" eb="143">
      <t>ト</t>
    </rPh>
    <rPh sb="144" eb="145">
      <t>ク</t>
    </rPh>
    <phoneticPr fontId="4"/>
  </si>
  <si>
    <t>・①経常収支比率については、100%を下回っていることから、単年度収支は赤字となっています。主に汚水処理経費に対する使用料収入の不足が要因と考えられますので、今後使用料の見直しを行い経営改善を図っていきます。
・②累積欠損金比率において、利益を上げられる体質になっていないことから、前年度より累積欠損金が増えました。使用料の見直しによる収入の増を図り、累積欠損金の縮減を図っていきます。
・③流動比率について、類似団体の平均値を上回っている状況となっているのは、一般会計から出資を受けたことによるものと考えられます。しかし、100％を下回り、短期的な支払いにおいて資金的に余裕がないことから、流動負債が増加しないよう新規の企業債発行を抑えて改善を図っていきます。
・④企業債残高対事業規模比率について、類似団体と比較して低い数値となっているのは、企業債償還金を一般会計からの繰入金に依存していることによるものです。今後は、企業として、一般会計繰入金の依存度を下げるよう適切な使用料収入への見直しを行い、事業運営を行っていきます。
・⑤経費回収率については、81.62％と本来使用料で回収すべき経費を賄えていないことから、使用料の適正化や経費削減を図り、改善につなげていきます。
・⑥汚水処理原価については、地理的要因で建設費が割高になっていることも想定されますが、ストックマネジメント計画を基に、効率的な投資を行っていきます。
・⑧水洗化率においては、類似団体の平均値となっていますが、普及活動などを通して接続率の向上に努めていきます。</t>
    <rPh sb="79" eb="81">
      <t>コンゴ</t>
    </rPh>
    <rPh sb="89" eb="90">
      <t>オコナ</t>
    </rPh>
    <rPh sb="141" eb="144">
      <t>ゼンネンド</t>
    </rPh>
    <rPh sb="152" eb="153">
      <t>フ</t>
    </rPh>
    <rPh sb="158" eb="161">
      <t>シヨウリョウ</t>
    </rPh>
    <rPh sb="162" eb="164">
      <t>ミナオ</t>
    </rPh>
    <rPh sb="168" eb="170">
      <t>シュウニュウ</t>
    </rPh>
    <rPh sb="171" eb="172">
      <t>ゾウ</t>
    </rPh>
    <rPh sb="173" eb="174">
      <t>ハカ</t>
    </rPh>
    <rPh sb="176" eb="178">
      <t>ルイセキ</t>
    </rPh>
    <rPh sb="178" eb="181">
      <t>ケッソンキン</t>
    </rPh>
    <rPh sb="182" eb="184">
      <t>シュクゲン</t>
    </rPh>
    <rPh sb="185" eb="186">
      <t>ハカ</t>
    </rPh>
    <rPh sb="444" eb="446">
      <t>ミナオ</t>
    </rPh>
    <rPh sb="448" eb="449">
      <t>オコナ</t>
    </rPh>
    <rPh sb="451" eb="453">
      <t>ジギョウ</t>
    </rPh>
    <rPh sb="453" eb="455">
      <t>ウンエイ</t>
    </rPh>
    <rPh sb="456" eb="457">
      <t>オコナ</t>
    </rPh>
    <rPh sb="592" eb="594">
      <t>ケイカク</t>
    </rPh>
    <rPh sb="595" eb="59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</si>
</sst>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88-44DF-8F3A-E91DFD7844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D988-44DF-8F3A-E91DFD7844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C9-4DB7-ABE0-D6957B41D3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D2C9-4DB7-ABE0-D6957B41D3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87.61</c:v>
                </c:pt>
                <c:pt idx="4">
                  <c:v>87.46</c:v>
                </c:pt>
              </c:numCache>
            </c:numRef>
          </c:val>
          <c:extLst>
            <c:ext xmlns:c16="http://schemas.microsoft.com/office/drawing/2014/chart" uri="{C3380CC4-5D6E-409C-BE32-E72D297353CC}">
              <c16:uniqueId val="{00000000-EA61-4F59-8194-B5BC0A0C54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EA61-4F59-8194-B5BC0A0C54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94.1</c:v>
                </c:pt>
                <c:pt idx="4">
                  <c:v>89.73</c:v>
                </c:pt>
              </c:numCache>
            </c:numRef>
          </c:val>
          <c:extLst>
            <c:ext xmlns:c16="http://schemas.microsoft.com/office/drawing/2014/chart" uri="{C3380CC4-5D6E-409C-BE32-E72D297353CC}">
              <c16:uniqueId val="{00000000-A783-46DF-8017-2F42EEDE60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A783-46DF-8017-2F42EEDE60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3.68</c:v>
                </c:pt>
                <c:pt idx="4">
                  <c:v>7.36</c:v>
                </c:pt>
              </c:numCache>
            </c:numRef>
          </c:val>
          <c:extLst>
            <c:ext xmlns:c16="http://schemas.microsoft.com/office/drawing/2014/chart" uri="{C3380CC4-5D6E-409C-BE32-E72D297353CC}">
              <c16:uniqueId val="{00000000-21C7-4CF2-868B-F0DA46E0FD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21C7-4CF2-868B-F0DA46E0FD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9F-43B3-8475-8F309A7B4F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9F-43B3-8475-8F309A7B4F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22.43</c:v>
                </c:pt>
                <c:pt idx="4">
                  <c:v>51.38</c:v>
                </c:pt>
              </c:numCache>
            </c:numRef>
          </c:val>
          <c:extLst>
            <c:ext xmlns:c16="http://schemas.microsoft.com/office/drawing/2014/chart" uri="{C3380CC4-5D6E-409C-BE32-E72D297353CC}">
              <c16:uniqueId val="{00000000-4900-4404-BC48-CB5B2DF4F6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4900-4404-BC48-CB5B2DF4F6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72.66</c:v>
                </c:pt>
                <c:pt idx="4">
                  <c:v>50.82</c:v>
                </c:pt>
              </c:numCache>
            </c:numRef>
          </c:val>
          <c:extLst>
            <c:ext xmlns:c16="http://schemas.microsoft.com/office/drawing/2014/chart" uri="{C3380CC4-5D6E-409C-BE32-E72D297353CC}">
              <c16:uniqueId val="{00000000-BD5A-42FE-83AE-9063BC8BB6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D5A-42FE-83AE-9063BC8BB6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451.03</c:v>
                </c:pt>
                <c:pt idx="4">
                  <c:v>621.91999999999996</c:v>
                </c:pt>
              </c:numCache>
            </c:numRef>
          </c:val>
          <c:extLst>
            <c:ext xmlns:c16="http://schemas.microsoft.com/office/drawing/2014/chart" uri="{C3380CC4-5D6E-409C-BE32-E72D297353CC}">
              <c16:uniqueId val="{00000000-EE6E-420B-B42E-FC5885B319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EE6E-420B-B42E-FC5885B319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82.3</c:v>
                </c:pt>
                <c:pt idx="4">
                  <c:v>81.62</c:v>
                </c:pt>
              </c:numCache>
            </c:numRef>
          </c:val>
          <c:extLst>
            <c:ext xmlns:c16="http://schemas.microsoft.com/office/drawing/2014/chart" uri="{C3380CC4-5D6E-409C-BE32-E72D297353CC}">
              <c16:uniqueId val="{00000000-2FC1-4DB7-B0E5-29AA737189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2FC1-4DB7-B0E5-29AA737189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183.79</c:v>
                </c:pt>
                <c:pt idx="4">
                  <c:v>185.48</c:v>
                </c:pt>
              </c:numCache>
            </c:numRef>
          </c:val>
          <c:extLst>
            <c:ext xmlns:c16="http://schemas.microsoft.com/office/drawing/2014/chart" uri="{C3380CC4-5D6E-409C-BE32-E72D297353CC}">
              <c16:uniqueId val="{00000000-B39D-4773-AD91-4B643542FA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B39D-4773-AD91-4B643542FA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蔵王町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11490</v>
      </c>
      <c r="AM8" s="42"/>
      <c r="AN8" s="42"/>
      <c r="AO8" s="42"/>
      <c r="AP8" s="42"/>
      <c r="AQ8" s="42"/>
      <c r="AR8" s="42"/>
      <c r="AS8" s="42"/>
      <c r="AT8" s="35">
        <f>データ!T6</f>
        <v>152.83000000000001</v>
      </c>
      <c r="AU8" s="35"/>
      <c r="AV8" s="35"/>
      <c r="AW8" s="35"/>
      <c r="AX8" s="35"/>
      <c r="AY8" s="35"/>
      <c r="AZ8" s="35"/>
      <c r="BA8" s="35"/>
      <c r="BB8" s="35">
        <f>データ!U6</f>
        <v>75.180000000000007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55.77</v>
      </c>
      <c r="J10" s="35"/>
      <c r="K10" s="35"/>
      <c r="L10" s="35"/>
      <c r="M10" s="35"/>
      <c r="N10" s="35"/>
      <c r="O10" s="35"/>
      <c r="P10" s="35">
        <f>データ!P6</f>
        <v>51.37</v>
      </c>
      <c r="Q10" s="35"/>
      <c r="R10" s="35"/>
      <c r="S10" s="35"/>
      <c r="T10" s="35"/>
      <c r="U10" s="35"/>
      <c r="V10" s="35"/>
      <c r="W10" s="35">
        <f>データ!Q6</f>
        <v>108.33</v>
      </c>
      <c r="X10" s="35"/>
      <c r="Y10" s="35"/>
      <c r="Z10" s="35"/>
      <c r="AA10" s="35"/>
      <c r="AB10" s="35"/>
      <c r="AC10" s="35"/>
      <c r="AD10" s="42">
        <f>データ!R6</f>
        <v>2862</v>
      </c>
      <c r="AE10" s="42"/>
      <c r="AF10" s="42"/>
      <c r="AG10" s="42"/>
      <c r="AH10" s="42"/>
      <c r="AI10" s="42"/>
      <c r="AJ10" s="42"/>
      <c r="AK10" s="2"/>
      <c r="AL10" s="42">
        <f>データ!V6</f>
        <v>5870</v>
      </c>
      <c r="AM10" s="42"/>
      <c r="AN10" s="42"/>
      <c r="AO10" s="42"/>
      <c r="AP10" s="42"/>
      <c r="AQ10" s="42"/>
      <c r="AR10" s="42"/>
      <c r="AS10" s="42"/>
      <c r="AT10" s="35">
        <f>データ!W6</f>
        <v>4.46</v>
      </c>
      <c r="AU10" s="35"/>
      <c r="AV10" s="35"/>
      <c r="AW10" s="35"/>
      <c r="AX10" s="35"/>
      <c r="AY10" s="35"/>
      <c r="AZ10" s="35"/>
      <c r="BA10" s="35"/>
      <c r="BB10" s="35">
        <f>データ!X6</f>
        <v>1316.14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PUGJks5X89K2VfDvlt/7gFhukyBPuzFd0AjoU2f50btNpwltupgZs7nq7WQ1G7yqY3bE3AS5318/je1hw4RDA==" saltValue="OGsc2yybA3n1rxY5tp1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43010</v>
      </c>
      <c r="D6" s="19">
        <f t="shared" si="3"/>
        <v>46</v>
      </c>
      <c r="E6" s="19">
        <f t="shared" si="3"/>
        <v>17</v>
      </c>
      <c r="F6" s="19">
        <f t="shared" si="3"/>
        <v>4</v>
      </c>
      <c r="G6" s="19">
        <f t="shared" si="3"/>
        <v>0</v>
      </c>
      <c r="H6" s="19" t="str">
        <f t="shared" si="3"/>
        <v>宮城県　蔵王町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55.77</v>
      </c>
      <c r="P6" s="20">
        <f t="shared" si="3"/>
        <v>51.37</v>
      </c>
      <c r="Q6" s="20">
        <f t="shared" si="3"/>
        <v>108.33</v>
      </c>
      <c r="R6" s="20">
        <f t="shared" si="3"/>
        <v>2862</v>
      </c>
      <c r="S6" s="20">
        <f t="shared" si="3"/>
        <v>11490</v>
      </c>
      <c r="T6" s="20">
        <f t="shared" si="3"/>
        <v>152.83000000000001</v>
      </c>
      <c r="U6" s="20">
        <f t="shared" si="3"/>
        <v>75.180000000000007</v>
      </c>
      <c r="V6" s="20">
        <f t="shared" si="3"/>
        <v>5870</v>
      </c>
      <c r="W6" s="20">
        <f t="shared" si="3"/>
        <v>4.46</v>
      </c>
      <c r="X6" s="20">
        <f t="shared" si="3"/>
        <v>1316.14</v>
      </c>
      <c r="Y6" s="21" t="str">
        <f>IF(Y7="",NA(),Y7)</f>
        <v>-</v>
      </c>
      <c r="Z6" s="21" t="str">
        <f t="shared" ref="Z6:AH6" si="4">IF(Z7="",NA(),Z7)</f>
        <v>-</v>
      </c>
      <c r="AA6" s="21" t="str">
        <f t="shared" si="4"/>
        <v>-</v>
      </c>
      <c r="AB6" s="21">
        <f t="shared" si="4"/>
        <v>94.1</v>
      </c>
      <c r="AC6" s="21">
        <f t="shared" si="4"/>
        <v>89.73</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22.43</v>
      </c>
      <c r="AN6" s="21">
        <f t="shared" si="5"/>
        <v>51.38</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72.66</v>
      </c>
      <c r="AY6" s="21">
        <f t="shared" si="6"/>
        <v>50.82</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451.03</v>
      </c>
      <c r="BJ6" s="21">
        <f t="shared" si="7"/>
        <v>621.91999999999996</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82.3</v>
      </c>
      <c r="BU6" s="21">
        <f t="shared" si="8"/>
        <v>81.62</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183.79</v>
      </c>
      <c r="CF6" s="21">
        <f t="shared" si="9"/>
        <v>185.48</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87.61</v>
      </c>
      <c r="DB6" s="21">
        <f t="shared" si="11"/>
        <v>87.46</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3.68</v>
      </c>
      <c r="DM6" s="21">
        <f t="shared" si="12"/>
        <v>7.36</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43010</v>
      </c>
      <c r="D7" s="23">
        <v>46</v>
      </c>
      <c r="E7" s="23">
        <v>17</v>
      </c>
      <c r="F7" s="23">
        <v>4</v>
      </c>
      <c r="G7" s="23">
        <v>0</v>
      </c>
      <c r="H7" s="23" t="s">
        <v>96</v>
      </c>
      <c r="I7" s="23" t="s">
        <v>97</v>
      </c>
      <c r="J7" s="23" t="s">
        <v>98</v>
      </c>
      <c r="K7" s="23" t="s">
        <v>99</v>
      </c>
      <c r="L7" s="23" t="s">
        <v>100</v>
      </c>
      <c r="M7" s="23" t="s">
        <v>101</v>
      </c>
      <c r="N7" s="24" t="s">
        <v>102</v>
      </c>
      <c r="O7" s="24">
        <v>55.77</v>
      </c>
      <c r="P7" s="24">
        <v>51.37</v>
      </c>
      <c r="Q7" s="24">
        <v>108.33</v>
      </c>
      <c r="R7" s="24">
        <v>2862</v>
      </c>
      <c r="S7" s="24">
        <v>11490</v>
      </c>
      <c r="T7" s="24">
        <v>152.83000000000001</v>
      </c>
      <c r="U7" s="24">
        <v>75.180000000000007</v>
      </c>
      <c r="V7" s="24">
        <v>5870</v>
      </c>
      <c r="W7" s="24">
        <v>4.46</v>
      </c>
      <c r="X7" s="24">
        <v>1316.14</v>
      </c>
      <c r="Y7" s="24" t="s">
        <v>102</v>
      </c>
      <c r="Z7" s="24" t="s">
        <v>102</v>
      </c>
      <c r="AA7" s="24" t="s">
        <v>102</v>
      </c>
      <c r="AB7" s="24">
        <v>94.1</v>
      </c>
      <c r="AC7" s="24">
        <v>89.73</v>
      </c>
      <c r="AD7" s="24" t="s">
        <v>102</v>
      </c>
      <c r="AE7" s="24" t="s">
        <v>102</v>
      </c>
      <c r="AF7" s="24" t="s">
        <v>102</v>
      </c>
      <c r="AG7" s="24">
        <v>102.7</v>
      </c>
      <c r="AH7" s="24">
        <v>104.11</v>
      </c>
      <c r="AI7" s="24">
        <v>105.35</v>
      </c>
      <c r="AJ7" s="24" t="s">
        <v>102</v>
      </c>
      <c r="AK7" s="24" t="s">
        <v>102</v>
      </c>
      <c r="AL7" s="24" t="s">
        <v>102</v>
      </c>
      <c r="AM7" s="24">
        <v>22.43</v>
      </c>
      <c r="AN7" s="24">
        <v>51.38</v>
      </c>
      <c r="AO7" s="24" t="s">
        <v>102</v>
      </c>
      <c r="AP7" s="24" t="s">
        <v>102</v>
      </c>
      <c r="AQ7" s="24" t="s">
        <v>102</v>
      </c>
      <c r="AR7" s="24">
        <v>48.2</v>
      </c>
      <c r="AS7" s="24">
        <v>46.91</v>
      </c>
      <c r="AT7" s="24">
        <v>63.89</v>
      </c>
      <c r="AU7" s="24" t="s">
        <v>102</v>
      </c>
      <c r="AV7" s="24" t="s">
        <v>102</v>
      </c>
      <c r="AW7" s="24" t="s">
        <v>102</v>
      </c>
      <c r="AX7" s="24">
        <v>72.66</v>
      </c>
      <c r="AY7" s="24">
        <v>50.82</v>
      </c>
      <c r="AZ7" s="24" t="s">
        <v>102</v>
      </c>
      <c r="BA7" s="24" t="s">
        <v>102</v>
      </c>
      <c r="BB7" s="24" t="s">
        <v>102</v>
      </c>
      <c r="BC7" s="24">
        <v>46.85</v>
      </c>
      <c r="BD7" s="24">
        <v>44.35</v>
      </c>
      <c r="BE7" s="24">
        <v>44.07</v>
      </c>
      <c r="BF7" s="24" t="s">
        <v>102</v>
      </c>
      <c r="BG7" s="24" t="s">
        <v>102</v>
      </c>
      <c r="BH7" s="24" t="s">
        <v>102</v>
      </c>
      <c r="BI7" s="24">
        <v>451.03</v>
      </c>
      <c r="BJ7" s="24">
        <v>621.91999999999996</v>
      </c>
      <c r="BK7" s="24" t="s">
        <v>102</v>
      </c>
      <c r="BL7" s="24" t="s">
        <v>102</v>
      </c>
      <c r="BM7" s="24" t="s">
        <v>102</v>
      </c>
      <c r="BN7" s="24">
        <v>1268.6300000000001</v>
      </c>
      <c r="BO7" s="24">
        <v>1283.69</v>
      </c>
      <c r="BP7" s="24">
        <v>1201.79</v>
      </c>
      <c r="BQ7" s="24" t="s">
        <v>102</v>
      </c>
      <c r="BR7" s="24" t="s">
        <v>102</v>
      </c>
      <c r="BS7" s="24" t="s">
        <v>102</v>
      </c>
      <c r="BT7" s="24">
        <v>82.3</v>
      </c>
      <c r="BU7" s="24">
        <v>81.62</v>
      </c>
      <c r="BV7" s="24" t="s">
        <v>102</v>
      </c>
      <c r="BW7" s="24" t="s">
        <v>102</v>
      </c>
      <c r="BX7" s="24" t="s">
        <v>102</v>
      </c>
      <c r="BY7" s="24">
        <v>82.88</v>
      </c>
      <c r="BZ7" s="24">
        <v>82.53</v>
      </c>
      <c r="CA7" s="24">
        <v>75.31</v>
      </c>
      <c r="CB7" s="24" t="s">
        <v>102</v>
      </c>
      <c r="CC7" s="24" t="s">
        <v>102</v>
      </c>
      <c r="CD7" s="24" t="s">
        <v>102</v>
      </c>
      <c r="CE7" s="24">
        <v>183.79</v>
      </c>
      <c r="CF7" s="24">
        <v>185.48</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87.61</v>
      </c>
      <c r="DB7" s="24">
        <v>87.46</v>
      </c>
      <c r="DC7" s="24" t="s">
        <v>102</v>
      </c>
      <c r="DD7" s="24" t="s">
        <v>102</v>
      </c>
      <c r="DE7" s="24" t="s">
        <v>102</v>
      </c>
      <c r="DF7" s="24">
        <v>87.65</v>
      </c>
      <c r="DG7" s="24">
        <v>88.15</v>
      </c>
      <c r="DH7" s="24">
        <v>85.24</v>
      </c>
      <c r="DI7" s="24" t="s">
        <v>102</v>
      </c>
      <c r="DJ7" s="24" t="s">
        <v>102</v>
      </c>
      <c r="DK7" s="24" t="s">
        <v>102</v>
      </c>
      <c r="DL7" s="24">
        <v>3.68</v>
      </c>
      <c r="DM7" s="24">
        <v>7.36</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2023-01-23T01:53:30Z</cp:lastPrinted>
  <dcterms:created xsi:type="dcterms:W3CDTF">2022-12-01T01:25:58Z</dcterms:created>
  <dcterms:modified xsi:type="dcterms:W3CDTF">2023-02-09T01:13:12Z</dcterms:modified>
  <cp:category/>
</cp:coreProperties>
</file>