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5 蔵王町★★\"/>
    </mc:Choice>
  </mc:AlternateContent>
  <workbookProtection workbookAlgorithmName="SHA-512" workbookHashValue="PV1JqmxO9uoM7rfXIQ1zOy2wwZcbK7stJFxVmYFPV09eO/CClS1r8SoOizZ9XhSMwVPK3XRrA3+2wmMCrqpN8w==" workbookSaltValue="b9iw9fUl/wn5fOazZ9AzLQ=="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<sst xmlns="http://schemas.openxmlformats.org/spreadsheetml/2006/main" count="228" uniqueCount="113">
  <si>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</si>
  <si>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</si>
  <si>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</si>
  <si>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</si>
  <si>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</si>
  <si>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</si>
  <si>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</si>
  <si>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</si>
  <si>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</si>
  <si>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</si>
  <si>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</si>
  <si>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</si>
  <si>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</si>
  <si>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</si>
  <si>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</si>
  <si>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</si>
  <si>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</si>
  <si>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</si>
  <si>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</si>
  <si>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</si>
  <si>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</si>
  <si>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</si>
  <si>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</si>
  <si>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</si>
  <si>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</si>
  <si>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</si>
  <si>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</si>
  <si>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</si>
  <si>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</si>
  <si>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</si>
  <si>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</si>
  <si>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</si>
  <si>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</si>
  <si>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</si>
  <si>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</si>
  <si>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</si>
  <si>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</si>
  <si>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</si>
  <si>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</si>
  <si>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</si>
  <si>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</si>
  <si>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</si>
  <si>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</si>
  <si>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</si>
  <si>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</si>
  <si>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</si>
  <si>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</si>
  <si>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</si>
  <si>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</si>
  <si>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</si>
  <si>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</si>
  <si>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</si>
  <si>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</si>
  <si>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</si>
  <si>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</si>
  <si>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</si>
  <si>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</si>
  <si>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</si>
  <si>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</si>
  <si>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</si>
  <si>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</si>
  <si>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</si>
  <si>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</si>
  <si>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</si>
  <si>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</si>
  <si>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</si>
  <si>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</si>
  <si>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</si>
  <si>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</si>
  <si>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</si>
  <si>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</si>
  <si>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</si>
  <si>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</si>
  <si>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</si>
  <si>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</si>
  <si>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</si>
  <si>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</si>
  <si>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</si>
  <si>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</si>
  <si>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</si>
  <si>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</si>
  <si>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</si>
  <si>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</si>
  <si>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</si>
  <si>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</si>
  <si>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</si>
  <si>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</si>
  <si>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</si>
  <si>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</si>
  <si>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</si>
  <si>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</si>
  <si>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</si>
  <si>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</si>
  <si>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</si>
  <si>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</si>
  <si>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</si>
  <si>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</si>
  <si>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</si>
  <si>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</si>
  <si>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</si>
  <si>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</si>
  <si>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</si>
  <si>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</si>
  <si>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</si>
  <si>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</si>
  <si>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</si>
  <si>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</si>
  <si>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</si>
  <si>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</si>
  <si>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</si>
  <si>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については、数値が類似団体より高いことや年々上昇傾向にあることから、本格的に資産や管路の更新時期を迎えているものと判断しています。施設と管路の老朽化対策を計画的かつ効率的に行うため、アセットマネジメント計画等に基づき、財源と投資バランスを考慮しながら更新計画を進めていきます。
・③管路更新率について、令和2年度から本格的に老朽化や耐震化対策に取り組んでおりますが、技術職員の不足等により類似団体平均を大きく下回っているため、引き続き技術職員の確保を図りながら、計画的に更新事業を行うとともに、日ごろから適切に維持管理等を行っていきます。</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8" eb="30">
      <t>スウチ</t>
    </rPh>
    <rPh sb="31" eb="33">
      <t>ルイジ</t>
    </rPh>
    <rPh sb="33" eb="35">
      <t>ダンタイ</t>
    </rPh>
    <rPh sb="37" eb="38">
      <t>タカ</t>
    </rPh>
    <rPh sb="42" eb="44">
      <t>ネンネン</t>
    </rPh>
    <rPh sb="44" eb="46">
      <t>ジョウショウ</t>
    </rPh>
    <rPh sb="46" eb="48">
      <t>ケイコウ</t>
    </rPh>
    <rPh sb="56" eb="59">
      <t>ホンカクテキ</t>
    </rPh>
    <rPh sb="60" eb="62">
      <t>シサン</t>
    </rPh>
    <rPh sb="63" eb="65">
      <t>カンロ</t>
    </rPh>
    <rPh sb="66" eb="68">
      <t>コウシン</t>
    </rPh>
    <rPh sb="68" eb="70">
      <t>ジキ</t>
    </rPh>
    <rPh sb="71" eb="72">
      <t>ムカ</t>
    </rPh>
    <rPh sb="79" eb="81">
      <t>ハンダン</t>
    </rPh>
    <rPh sb="87" eb="89">
      <t>シセツ</t>
    </rPh>
    <rPh sb="90" eb="92">
      <t>カンロ</t>
    </rPh>
    <rPh sb="93" eb="96">
      <t>ロウキュウカ</t>
    </rPh>
    <rPh sb="96" eb="98">
      <t>タイサク</t>
    </rPh>
    <rPh sb="99" eb="102">
      <t>ケイカクテキ</t>
    </rPh>
    <rPh sb="104" eb="106">
      <t>コウリツ</t>
    </rPh>
    <rPh sb="106" eb="107">
      <t>テキ</t>
    </rPh>
    <rPh sb="108" eb="109">
      <t>オコナ</t>
    </rPh>
    <rPh sb="131" eb="133">
      <t>ザイゲン</t>
    </rPh>
    <rPh sb="134" eb="136">
      <t>トウシ</t>
    </rPh>
    <rPh sb="141" eb="143">
      <t>コウリョ</t>
    </rPh>
    <rPh sb="147" eb="149">
      <t>コウシン</t>
    </rPh>
    <rPh sb="149" eb="151">
      <t>ケイカク</t>
    </rPh>
    <rPh sb="152" eb="153">
      <t>スス</t>
    </rPh>
    <rPh sb="163" eb="165">
      <t>カンロ</t>
    </rPh>
    <rPh sb="165" eb="167">
      <t>コウシン</t>
    </rPh>
    <rPh sb="167" eb="168">
      <t>リツ</t>
    </rPh>
    <rPh sb="173" eb="175">
      <t>レイワ</t>
    </rPh>
    <rPh sb="176" eb="178">
      <t>ネンド</t>
    </rPh>
    <rPh sb="180" eb="183">
      <t>ホンカクテキ</t>
    </rPh>
    <rPh sb="184" eb="187">
      <t>ロウキュウカ</t>
    </rPh>
    <rPh sb="188" eb="191">
      <t>タイシンカ</t>
    </rPh>
    <rPh sb="191" eb="193">
      <t>タイサク</t>
    </rPh>
    <rPh sb="205" eb="207">
      <t>ギジュツ</t>
    </rPh>
    <rPh sb="207" eb="209">
      <t>ショクイン</t>
    </rPh>
    <rPh sb="210" eb="212">
      <t>フソク</t>
    </rPh>
    <rPh sb="212" eb="213">
      <t>トウ</t>
    </rPh>
    <rPh sb="216" eb="220">
      <t>ルイジダンタイ</t>
    </rPh>
    <rPh sb="220" eb="222">
      <t>ヘイキン</t>
    </rPh>
    <rPh sb="223" eb="224">
      <t>オオ</t>
    </rPh>
    <rPh sb="226" eb="227">
      <t>シタ</t>
    </rPh>
    <rPh sb="227" eb="228">
      <t>マワ</t>
    </rPh>
    <rPh sb="235" eb="236">
      <t>ヒ</t>
    </rPh>
    <rPh sb="237" eb="238">
      <t>ツヅ</t>
    </rPh>
    <rPh sb="244" eb="246">
      <t>カクホ</t>
    </rPh>
    <rPh sb="247" eb="248">
      <t>ハカ</t>
    </rPh>
    <rPh sb="253" eb="256">
      <t>ケイカクテキ</t>
    </rPh>
    <rPh sb="257" eb="259">
      <t>コウシン</t>
    </rPh>
    <rPh sb="259" eb="261">
      <t>ジギョウ</t>
    </rPh>
    <rPh sb="262" eb="263">
      <t>オコナ</t>
    </rPh>
    <rPh sb="269" eb="270">
      <t>ヒ</t>
    </rPh>
    <rPh sb="274" eb="276">
      <t>テキセツ</t>
    </rPh>
    <rPh sb="277" eb="279">
      <t>イジ</t>
    </rPh>
    <rPh sb="279" eb="281">
      <t>カンリ</t>
    </rPh>
    <rPh sb="281" eb="282">
      <t>トウ</t>
    </rPh>
    <rPh sb="283" eb="284">
      <t>オコナ</t>
    </rPh>
    <phoneticPr fontId="4"/>
  </si>
  <si>
    <t>　本事業については、人口減少と節水意識等による使用料収入の減少が見込まれる一方で、老朽化に伴う資産の更新費用や維持管理費用の増加が想定されるため、引き続き事業の経営状況と財政状況の把握に努めながら、経営戦略を基に中長期的な視点で安定的な事業経営を図っていきます。</t>
    <rPh sb="1" eb="2">
      <t>ホン</t>
    </rPh>
    <rPh sb="2" eb="4">
      <t>ジギョウ</t>
    </rPh>
    <rPh sb="10" eb="12">
      <t>ジンコウ</t>
    </rPh>
    <rPh sb="12" eb="14">
      <t>ゲンショウ</t>
    </rPh>
    <rPh sb="15" eb="17">
      <t>セッスイ</t>
    </rPh>
    <rPh sb="17" eb="19">
      <t>イシキ</t>
    </rPh>
    <rPh sb="19" eb="20">
      <t>トウ</t>
    </rPh>
    <rPh sb="23" eb="25">
      <t>シヨウ</t>
    </rPh>
    <rPh sb="25" eb="26">
      <t>リョウ</t>
    </rPh>
    <rPh sb="26" eb="28">
      <t>シュウニュウ</t>
    </rPh>
    <rPh sb="29" eb="31">
      <t>ゲンショウ</t>
    </rPh>
    <rPh sb="32" eb="34">
      <t>ミコ</t>
    </rPh>
    <rPh sb="37" eb="39">
      <t>イッポウ</t>
    </rPh>
    <rPh sb="41" eb="43">
      <t>ロウキュウ</t>
    </rPh>
    <rPh sb="43" eb="44">
      <t>カ</t>
    </rPh>
    <rPh sb="45" eb="46">
      <t>トモナ</t>
    </rPh>
    <rPh sb="47" eb="49">
      <t>シサン</t>
    </rPh>
    <rPh sb="50" eb="52">
      <t>コウシン</t>
    </rPh>
    <rPh sb="52" eb="54">
      <t>ヒヨウ</t>
    </rPh>
    <rPh sb="55" eb="57">
      <t>イジ</t>
    </rPh>
    <rPh sb="57" eb="59">
      <t>カンリ</t>
    </rPh>
    <rPh sb="59" eb="61">
      <t>ヒヨウ</t>
    </rPh>
    <rPh sb="62" eb="64">
      <t>ゾウカ</t>
    </rPh>
    <rPh sb="65" eb="67">
      <t>ソウテイ</t>
    </rPh>
    <rPh sb="73" eb="74">
      <t>ヒ</t>
    </rPh>
    <rPh sb="75" eb="76">
      <t>ツヅ</t>
    </rPh>
    <rPh sb="77" eb="79">
      <t>ジギョウ</t>
    </rPh>
    <rPh sb="80" eb="82">
      <t>ケイエイ</t>
    </rPh>
    <rPh sb="82" eb="84">
      <t>ジョウキョウ</t>
    </rPh>
    <rPh sb="85" eb="89">
      <t>ザイセイジョウキョウ</t>
    </rPh>
    <rPh sb="90" eb="92">
      <t>ハアク</t>
    </rPh>
    <rPh sb="93" eb="94">
      <t>ツト</t>
    </rPh>
    <rPh sb="99" eb="101">
      <t>ケイエイ</t>
    </rPh>
    <rPh sb="101" eb="103">
      <t>センリャク</t>
    </rPh>
    <rPh sb="104" eb="105">
      <t>モト</t>
    </rPh>
    <rPh sb="106" eb="110">
      <t>チュウチョウキテキ</t>
    </rPh>
    <rPh sb="111" eb="113">
      <t>シテン</t>
    </rPh>
    <rPh sb="114" eb="116">
      <t>アンテイ</t>
    </rPh>
    <rPh sb="116" eb="117">
      <t>テキ</t>
    </rPh>
    <rPh sb="118" eb="120">
      <t>ジギョウ</t>
    </rPh>
    <rPh sb="120" eb="122">
      <t>ケイエイ</t>
    </rPh>
    <rPh sb="123" eb="124">
      <t>ハカ</t>
    </rPh>
    <phoneticPr fontId="4"/>
  </si>
  <si>
    <t>・①経常収支比率は、恒常的に100％を上回っていることから、財源が確保され健全な経営ができています。
・②累積欠損金比率は、経営の健全性が保たれているため、0％となっています。今後も、欠損金が発生しないよう中長期的な経営を図っていきます。
・③流動比率については、100％を大幅に上回っていることから、これからも安定的な比率を維持できるよう努めていきます。
・④企業債残高対給水収益比率については、これまで新規企業債の発行を抑制してきたことにより、企業債残高が年々減少しているため、類似団体より低いものと想定されます。しかし、今後は施設等の更新に伴う企業債の発行が増加することから、事業費の平準化を図りながら健全な事業経営を行っていきます。
・⑤料金回収率については、経常費用が減少したことに伴い比率が微増となりました。今後も更なる費用削減に努めていきます。
・⑥給水原価は、例年類似団体より高い数値となっていますが、今年度は経常費用の減少等により微減となりました。引き続き適切に更新事業等を実施し、維持管理費等の削減により、数値の改善を図っていきます。
・⑦施設利用率について、年毎に下降していることと同時に類似団体より低い傾向にあるため、更新等の際には、アセットマネジメント計画を基に施設のダウンサイジングを検討していきます。
・⑧有収率は、計画的に漏水箇所の特定をするなどの取組みもあり、類似団体と比較して高い数値を保っている状況ですが、引き続き対策を講じ適切な稼働となるよう努めていきます。</t>
    <rPh sb="62" eb="64">
      <t>ケイエイ</t>
    </rPh>
    <rPh sb="65" eb="68">
      <t>ケンゼンセイ</t>
    </rPh>
    <rPh sb="224" eb="227">
      <t>キギョウサイ</t>
    </rPh>
    <rPh sb="227" eb="229">
      <t>ザンダカ</t>
    </rPh>
    <rPh sb="263" eb="265">
      <t>コンゴ</t>
    </rPh>
    <rPh sb="266" eb="268">
      <t>シセツ</t>
    </rPh>
    <rPh sb="268" eb="269">
      <t>ナド</t>
    </rPh>
    <rPh sb="270" eb="272">
      <t>コウシン</t>
    </rPh>
    <rPh sb="273" eb="274">
      <t>トモナ</t>
    </rPh>
    <rPh sb="275" eb="278">
      <t>キギョウサイ</t>
    </rPh>
    <rPh sb="279" eb="281">
      <t>ハッコウ</t>
    </rPh>
    <rPh sb="291" eb="294">
      <t>ジギョウヒ</t>
    </rPh>
    <rPh sb="295" eb="298">
      <t>ヘイジュンカ</t>
    </rPh>
    <rPh sb="299" eb="300">
      <t>ハカ</t>
    </rPh>
    <rPh sb="304" eb="306">
      <t>ケンゼン</t>
    </rPh>
    <rPh sb="307" eb="309">
      <t>ジギョウ</t>
    </rPh>
    <rPh sb="309" eb="311">
      <t>ケイエイ</t>
    </rPh>
    <rPh sb="312" eb="313">
      <t>オコナ</t>
    </rPh>
    <rPh sb="334" eb="338">
      <t>ケイジョウヒヨウ</t>
    </rPh>
    <rPh sb="339" eb="341">
      <t>ゲンショウ</t>
    </rPh>
    <rPh sb="346" eb="347">
      <t>トモナ</t>
    </rPh>
    <rPh sb="348" eb="350">
      <t>ヒリツ</t>
    </rPh>
    <rPh sb="351" eb="353">
      <t>ビゾウ</t>
    </rPh>
    <rPh sb="360" eb="362">
      <t>コンゴ</t>
    </rPh>
    <rPh sb="363" eb="364">
      <t>サラ</t>
    </rPh>
    <rPh sb="366" eb="370">
      <t>ヒヨウサクゲン</t>
    </rPh>
    <rPh sb="371" eb="372">
      <t>ツト</t>
    </rPh>
    <rPh sb="409" eb="412">
      <t>コンネンド</t>
    </rPh>
    <rPh sb="418" eb="420">
      <t>ゲンショウ</t>
    </rPh>
    <rPh sb="420" eb="421">
      <t>ナド</t>
    </rPh>
    <rPh sb="424" eb="426">
      <t>ビゲン</t>
    </rPh>
    <rPh sb="434" eb="435">
      <t>ナド</t>
    </rPh>
    <rPh sb="436" eb="438">
      <t>ジッシ</t>
    </rPh>
    <rPh sb="452" eb="453">
      <t>トウ</t>
    </rPh>
    <rPh sb="454" eb="456">
      <t>サクゲン</t>
    </rPh>
    <rPh sb="460" eb="462">
      <t>スウチ</t>
    </rPh>
    <rPh sb="463" eb="465">
      <t>カイゼン</t>
    </rPh>
    <rPh sb="466" eb="46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</si>
</sst>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0.37</c:v>
                </c:pt>
                <c:pt idx="4" formatCode="#,##0.00;&quot;△&quot;#,##0.00;&quot;-&quot;">
                  <c:v>0.23</c:v>
                </c:pt>
              </c:numCache>
            </c:numRef>
          </c:val>
          <c:extLst>
            <c:ext xmlns:c16="http://schemas.microsoft.com/office/drawing/2014/chart" uri="{C3380CC4-5D6E-409C-BE32-E72D297353CC}">
              <c16:uniqueId val="{00000000-2CFC-41C8-AFED-29464A6AB8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2CFC-41C8-AFED-29464A6AB8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50.63</c:v>
                </c:pt>
                <c:pt idx="1">
                  <c:v>50.05</c:v>
                </c:pt>
                <c:pt idx="2">
                  <c:v>48.92</c:v>
                </c:pt>
                <c:pt idx="3">
                  <c:v>46.65</c:v>
                </c:pt>
                <c:pt idx="4">
                  <c:v>42.22</c:v>
                </c:pt>
              </c:numCache>
            </c:numRef>
          </c:val>
          <c:extLst>
            <c:ext xmlns:c16="http://schemas.microsoft.com/office/drawing/2014/chart" uri="{C3380CC4-5D6E-409C-BE32-E72D297353CC}">
              <c16:uniqueId val="{00000000-7B27-4D40-A412-127FE341AC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7B27-4D40-A412-127FE341AC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85.61</c:v>
                </c:pt>
                <c:pt idx="1">
                  <c:v>85.58</c:v>
                </c:pt>
                <c:pt idx="2">
                  <c:v>85.69</c:v>
                </c:pt>
                <c:pt idx="3">
                  <c:v>85.74</c:v>
                </c:pt>
                <c:pt idx="4">
                  <c:v>85.5</c:v>
                </c:pt>
              </c:numCache>
            </c:numRef>
          </c:val>
          <c:extLst>
            <c:ext xmlns:c16="http://schemas.microsoft.com/office/drawing/2014/chart" uri="{C3380CC4-5D6E-409C-BE32-E72D297353CC}">
              <c16:uniqueId val="{00000000-21A8-44E5-863C-CF768DB6A2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21A8-44E5-863C-CF768DB6A2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113.61</c:v>
                </c:pt>
                <c:pt idx="1">
                  <c:v>111.48</c:v>
                </c:pt>
                <c:pt idx="2">
                  <c:v>105.63</c:v>
                </c:pt>
                <c:pt idx="3">
                  <c:v>119.04</c:v>
                </c:pt>
                <c:pt idx="4">
                  <c:v>120.9</c:v>
                </c:pt>
              </c:numCache>
            </c:numRef>
          </c:val>
          <c:extLst>
            <c:ext xmlns:c16="http://schemas.microsoft.com/office/drawing/2014/chart" uri="{C3380CC4-5D6E-409C-BE32-E72D297353CC}">
              <c16:uniqueId val="{00000000-B09C-41B4-929C-B8ABFAEA51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09C-41B4-929C-B8ABFAEA51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55.13</c:v>
                </c:pt>
                <c:pt idx="1">
                  <c:v>56.4</c:v>
                </c:pt>
                <c:pt idx="2">
                  <c:v>57.34</c:v>
                </c:pt>
                <c:pt idx="3">
                  <c:v>58.77</c:v>
                </c:pt>
                <c:pt idx="4">
                  <c:v>60.24</c:v>
                </c:pt>
              </c:numCache>
            </c:numRef>
          </c:val>
          <c:extLst>
            <c:ext xmlns:c16="http://schemas.microsoft.com/office/drawing/2014/chart" uri="{C3380CC4-5D6E-409C-BE32-E72D297353CC}">
              <c16:uniqueId val="{00000000-9D39-4EE1-9744-E4D15AF437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9D39-4EE1-9744-E4D15AF437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34.96</c:v>
                </c:pt>
                <c:pt idx="1">
                  <c:v>34.65</c:v>
                </c:pt>
                <c:pt idx="2">
                  <c:v>34.65</c:v>
                </c:pt>
                <c:pt idx="3">
                  <c:v>34.65</c:v>
                </c:pt>
                <c:pt idx="4">
                  <c:v>35.15</c:v>
                </c:pt>
              </c:numCache>
            </c:numRef>
          </c:val>
          <c:extLst>
            <c:ext xmlns:c16="http://schemas.microsoft.com/office/drawing/2014/chart" uri="{C3380CC4-5D6E-409C-BE32-E72D297353CC}">
              <c16:uniqueId val="{00000000-3188-4A2A-97FD-3CE4FB4F70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3188-4A2A-97FD-3CE4FB4F70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66-4CDD-B777-0A703CA713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E166-4CDD-B777-0A703CA713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287.14</c:v>
                </c:pt>
                <c:pt idx="1">
                  <c:v>351.05</c:v>
                </c:pt>
                <c:pt idx="2">
                  <c:v>326.08</c:v>
                </c:pt>
                <c:pt idx="3">
                  <c:v>347.17</c:v>
                </c:pt>
                <c:pt idx="4">
                  <c:v>326.92</c:v>
                </c:pt>
              </c:numCache>
            </c:numRef>
          </c:val>
          <c:extLst>
            <c:ext xmlns:c16="http://schemas.microsoft.com/office/drawing/2014/chart" uri="{C3380CC4-5D6E-409C-BE32-E72D297353CC}">
              <c16:uniqueId val="{00000000-D773-4702-AEB3-E74D79B3D6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D773-4702-AEB3-E74D79B3D6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296.49</c:v>
                </c:pt>
                <c:pt idx="1">
                  <c:v>267.85000000000002</c:v>
                </c:pt>
                <c:pt idx="2">
                  <c:v>263.95999999999998</c:v>
                </c:pt>
                <c:pt idx="3">
                  <c:v>243.48</c:v>
                </c:pt>
                <c:pt idx="4">
                  <c:v>231.2</c:v>
                </c:pt>
              </c:numCache>
            </c:numRef>
          </c:val>
          <c:extLst>
            <c:ext xmlns:c16="http://schemas.microsoft.com/office/drawing/2014/chart" uri="{C3380CC4-5D6E-409C-BE32-E72D297353CC}">
              <c16:uniqueId val="{00000000-DD38-49E5-BB85-2DA4173BD4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DD38-49E5-BB85-2DA4173BD4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103.16</c:v>
                </c:pt>
                <c:pt idx="1">
                  <c:v>102.84</c:v>
                </c:pt>
                <c:pt idx="2">
                  <c:v>96.77</c:v>
                </c:pt>
                <c:pt idx="3">
                  <c:v>109.47</c:v>
                </c:pt>
                <c:pt idx="4">
                  <c:v>112.12</c:v>
                </c:pt>
              </c:numCache>
            </c:numRef>
          </c:val>
          <c:extLst>
            <c:ext xmlns:c16="http://schemas.microsoft.com/office/drawing/2014/chart" uri="{C3380CC4-5D6E-409C-BE32-E72D297353CC}">
              <c16:uniqueId val="{00000000-7EF8-443A-945F-78D29CBAAD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7EF8-443A-945F-78D29CBAAD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246.85</c:v>
                </c:pt>
                <c:pt idx="1">
                  <c:v>248.44</c:v>
                </c:pt>
                <c:pt idx="2">
                  <c:v>266.05</c:v>
                </c:pt>
                <c:pt idx="3">
                  <c:v>236.15</c:v>
                </c:pt>
                <c:pt idx="4">
                  <c:v>232.24</c:v>
                </c:pt>
              </c:numCache>
            </c:numRef>
          </c:val>
          <c:extLst>
            <c:ext xmlns:c16="http://schemas.microsoft.com/office/drawing/2014/chart" uri="{C3380CC4-5D6E-409C-BE32-E72D297353CC}">
              <c16:uniqueId val="{00000000-F825-48A9-BCDA-EF9235DB67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F825-48A9-BCDA-EF9235DB67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蔵王町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11490</v>
      </c>
      <c r="AM8" s="45"/>
      <c r="AN8" s="45"/>
      <c r="AO8" s="45"/>
      <c r="AP8" s="45"/>
      <c r="AQ8" s="45"/>
      <c r="AR8" s="45"/>
      <c r="AS8" s="45"/>
      <c r="AT8" s="46">
        <f>データ!$S$6</f>
        <v>152.83000000000001</v>
      </c>
      <c r="AU8" s="47"/>
      <c r="AV8" s="47"/>
      <c r="AW8" s="47"/>
      <c r="AX8" s="47"/>
      <c r="AY8" s="47"/>
      <c r="AZ8" s="47"/>
      <c r="BA8" s="47"/>
      <c r="BB8" s="48">
        <f>データ!$T$6</f>
        <v>75.180000000000007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75.7</v>
      </c>
      <c r="J10" s="47"/>
      <c r="K10" s="47"/>
      <c r="L10" s="47"/>
      <c r="M10" s="47"/>
      <c r="N10" s="47"/>
      <c r="O10" s="81"/>
      <c r="P10" s="48">
        <f>データ!$P$6</f>
        <v>95.35</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10897</v>
      </c>
      <c r="AM10" s="45"/>
      <c r="AN10" s="45"/>
      <c r="AO10" s="45"/>
      <c r="AP10" s="45"/>
      <c r="AQ10" s="45"/>
      <c r="AR10" s="45"/>
      <c r="AS10" s="45"/>
      <c r="AT10" s="46">
        <f>データ!$V$6</f>
        <v>62.99</v>
      </c>
      <c r="AU10" s="47"/>
      <c r="AV10" s="47"/>
      <c r="AW10" s="47"/>
      <c r="AX10" s="47"/>
      <c r="AY10" s="47"/>
      <c r="AZ10" s="47"/>
      <c r="BA10" s="47"/>
      <c r="BB10" s="48">
        <f>データ!$W$6</f>
        <v>173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nbYeys3dl36C/p8fzw9xXXh5kIgX2bIVbBrdUGqSrRTBtdj3puHuUd3m4DlxiYPQeqod+lcvYi263KxawrnTw==" saltValue="IFbobUDZGWRO+VG5yMCiP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43010</v>
      </c>
      <c r="D6" s="20">
        <f t="shared" si="3"/>
        <v>46</v>
      </c>
      <c r="E6" s="20">
        <f t="shared" si="3"/>
        <v>1</v>
      </c>
      <c r="F6" s="20">
        <f t="shared" si="3"/>
        <v>0</v>
      </c>
      <c r="G6" s="20">
        <f t="shared" si="3"/>
        <v>1</v>
      </c>
      <c r="H6" s="20" t="str">
        <f t="shared" si="3"/>
        <v>宮城県　蔵王町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75.7</v>
      </c>
      <c r="P6" s="21">
        <f t="shared" si="3"/>
        <v>95.35</v>
      </c>
      <c r="Q6" s="21">
        <f t="shared" si="3"/>
        <v>4290</v>
      </c>
      <c r="R6" s="21">
        <f t="shared" si="3"/>
        <v>11490</v>
      </c>
      <c r="S6" s="21">
        <f t="shared" si="3"/>
        <v>152.83000000000001</v>
      </c>
      <c r="T6" s="21">
        <f t="shared" si="3"/>
        <v>75.180000000000007</v>
      </c>
      <c r="U6" s="21">
        <f t="shared" si="3"/>
        <v>10897</v>
      </c>
      <c r="V6" s="21">
        <f t="shared" si="3"/>
        <v>62.99</v>
      </c>
      <c r="W6" s="21">
        <f t="shared" si="3"/>
        <v>173</v>
      </c>
      <c r="X6" s="22">
        <f>IF(X7="",NA(),X7)</f>
        <v>113.61</v>
      </c>
      <c r="Y6" s="22">
        <f t="shared" ref="Y6:AG6" si="4">IF(Y7="",NA(),Y7)</f>
        <v>111.48</v>
      </c>
      <c r="Z6" s="22">
        <f t="shared" si="4"/>
        <v>105.63</v>
      </c>
      <c r="AA6" s="22">
        <f t="shared" si="4"/>
        <v>119.04</v>
      </c>
      <c r="AB6" s="22">
        <f t="shared" si="4"/>
        <v>120.9</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287.14</v>
      </c>
      <c r="AU6" s="22">
        <f t="shared" ref="AU6:BC6" si="6">IF(AU7="",NA(),AU7)</f>
        <v>351.05</v>
      </c>
      <c r="AV6" s="22">
        <f t="shared" si="6"/>
        <v>326.08</v>
      </c>
      <c r="AW6" s="22">
        <f t="shared" si="6"/>
        <v>347.17</v>
      </c>
      <c r="AX6" s="22">
        <f t="shared" si="6"/>
        <v>326.92</v>
      </c>
      <c r="AY6" s="22">
        <f t="shared" si="6"/>
        <v>355.27</v>
      </c>
      <c r="AZ6" s="22">
        <f t="shared" si="6"/>
        <v>359.7</v>
      </c>
      <c r="BA6" s="22">
        <f t="shared" si="6"/>
        <v>362.93</v>
      </c>
      <c r="BB6" s="22">
        <f t="shared" si="6"/>
        <v>371.81</v>
      </c>
      <c r="BC6" s="22">
        <f t="shared" si="6"/>
        <v>384.23</v>
      </c>
      <c r="BD6" s="21" t="str">
        <f>IF(BD7="","",IF(BD7="-","【-】","【"&amp;SUBSTITUTE(TEXT(BD7,"#,##0.00"),"-","△")&amp;"】"))</f>
        <v>【261.51】</v>
      </c>
      <c r="BE6" s="22">
        <f>IF(BE7="",NA(),BE7)</f>
        <v>296.49</v>
      </c>
      <c r="BF6" s="22">
        <f t="shared" ref="BF6:BN6" si="7">IF(BF7="",NA(),BF7)</f>
        <v>267.85000000000002</v>
      </c>
      <c r="BG6" s="22">
        <f t="shared" si="7"/>
        <v>263.95999999999998</v>
      </c>
      <c r="BH6" s="22">
        <f t="shared" si="7"/>
        <v>243.48</v>
      </c>
      <c r="BI6" s="22">
        <f t="shared" si="7"/>
        <v>231.2</v>
      </c>
      <c r="BJ6" s="22">
        <f t="shared" si="7"/>
        <v>458.27</v>
      </c>
      <c r="BK6" s="22">
        <f t="shared" si="7"/>
        <v>447.01</v>
      </c>
      <c r="BL6" s="22">
        <f t="shared" si="7"/>
        <v>439.05</v>
      </c>
      <c r="BM6" s="22">
        <f t="shared" si="7"/>
        <v>465.85</v>
      </c>
      <c r="BN6" s="22">
        <f t="shared" si="7"/>
        <v>439.43</v>
      </c>
      <c r="BO6" s="21" t="str">
        <f>IF(BO7="","",IF(BO7="-","【-】","【"&amp;SUBSTITUTE(TEXT(BO7,"#,##0.00"),"-","△")&amp;"】"))</f>
        <v>【265.16】</v>
      </c>
      <c r="BP6" s="22">
        <f>IF(BP7="",NA(),BP7)</f>
        <v>103.16</v>
      </c>
      <c r="BQ6" s="22">
        <f t="shared" ref="BQ6:BY6" si="8">IF(BQ7="",NA(),BQ7)</f>
        <v>102.84</v>
      </c>
      <c r="BR6" s="22">
        <f t="shared" si="8"/>
        <v>96.77</v>
      </c>
      <c r="BS6" s="22">
        <f t="shared" si="8"/>
        <v>109.47</v>
      </c>
      <c r="BT6" s="22">
        <f t="shared" si="8"/>
        <v>112.12</v>
      </c>
      <c r="BU6" s="22">
        <f t="shared" si="8"/>
        <v>96.77</v>
      </c>
      <c r="BV6" s="22">
        <f t="shared" si="8"/>
        <v>95.81</v>
      </c>
      <c r="BW6" s="22">
        <f t="shared" si="8"/>
        <v>95.26</v>
      </c>
      <c r="BX6" s="22">
        <f t="shared" si="8"/>
        <v>92.39</v>
      </c>
      <c r="BY6" s="22">
        <f t="shared" si="8"/>
        <v>94.41</v>
      </c>
      <c r="BZ6" s="21" t="str">
        <f>IF(BZ7="","",IF(BZ7="-","【-】","【"&amp;SUBSTITUTE(TEXT(BZ7,"#,##0.00"),"-","△")&amp;"】"))</f>
        <v>【102.35】</v>
      </c>
      <c r="CA6" s="22">
        <f>IF(CA7="",NA(),CA7)</f>
        <v>246.85</v>
      </c>
      <c r="CB6" s="22">
        <f t="shared" ref="CB6:CJ6" si="9">IF(CB7="",NA(),CB7)</f>
        <v>248.44</v>
      </c>
      <c r="CC6" s="22">
        <f t="shared" si="9"/>
        <v>266.05</v>
      </c>
      <c r="CD6" s="22">
        <f t="shared" si="9"/>
        <v>236.15</v>
      </c>
      <c r="CE6" s="22">
        <f t="shared" si="9"/>
        <v>232.24</v>
      </c>
      <c r="CF6" s="22">
        <f t="shared" si="9"/>
        <v>187.18</v>
      </c>
      <c r="CG6" s="22">
        <f t="shared" si="9"/>
        <v>189.58</v>
      </c>
      <c r="CH6" s="22">
        <f t="shared" si="9"/>
        <v>192.82</v>
      </c>
      <c r="CI6" s="22">
        <f t="shared" si="9"/>
        <v>192.98</v>
      </c>
      <c r="CJ6" s="22">
        <f t="shared" si="9"/>
        <v>192.13</v>
      </c>
      <c r="CK6" s="21" t="str">
        <f>IF(CK7="","",IF(CK7="-","【-】","【"&amp;SUBSTITUTE(TEXT(CK7,"#,##0.00"),"-","△")&amp;"】"))</f>
        <v>【167.74】</v>
      </c>
      <c r="CL6" s="22">
        <f>IF(CL7="",NA(),CL7)</f>
        <v>50.63</v>
      </c>
      <c r="CM6" s="22">
        <f t="shared" ref="CM6:CU6" si="10">IF(CM7="",NA(),CM7)</f>
        <v>50.05</v>
      </c>
      <c r="CN6" s="22">
        <f t="shared" si="10"/>
        <v>48.92</v>
      </c>
      <c r="CO6" s="22">
        <f t="shared" si="10"/>
        <v>46.65</v>
      </c>
      <c r="CP6" s="22">
        <f t="shared" si="10"/>
        <v>42.22</v>
      </c>
      <c r="CQ6" s="22">
        <f t="shared" si="10"/>
        <v>55.88</v>
      </c>
      <c r="CR6" s="22">
        <f t="shared" si="10"/>
        <v>55.22</v>
      </c>
      <c r="CS6" s="22">
        <f t="shared" si="10"/>
        <v>54.05</v>
      </c>
      <c r="CT6" s="22">
        <f t="shared" si="10"/>
        <v>54.43</v>
      </c>
      <c r="CU6" s="22">
        <f t="shared" si="10"/>
        <v>53.87</v>
      </c>
      <c r="CV6" s="21" t="str">
        <f>IF(CV7="","",IF(CV7="-","【-】","【"&amp;SUBSTITUTE(TEXT(CV7,"#,##0.00"),"-","△")&amp;"】"))</f>
        <v>【60.29】</v>
      </c>
      <c r="CW6" s="22">
        <f>IF(CW7="",NA(),CW7)</f>
        <v>85.61</v>
      </c>
      <c r="CX6" s="22">
        <f t="shared" ref="CX6:DF6" si="11">IF(CX7="",NA(),CX7)</f>
        <v>85.58</v>
      </c>
      <c r="CY6" s="22">
        <f t="shared" si="11"/>
        <v>85.69</v>
      </c>
      <c r="CZ6" s="22">
        <f t="shared" si="11"/>
        <v>85.74</v>
      </c>
      <c r="DA6" s="22">
        <f t="shared" si="11"/>
        <v>85.5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55.13</v>
      </c>
      <c r="DI6" s="22">
        <f t="shared" ref="DI6:DQ6" si="12">IF(DI7="",NA(),DI7)</f>
        <v>56.4</v>
      </c>
      <c r="DJ6" s="22">
        <f t="shared" si="12"/>
        <v>57.34</v>
      </c>
      <c r="DK6" s="22">
        <f t="shared" si="12"/>
        <v>58.77</v>
      </c>
      <c r="DL6" s="22">
        <f t="shared" si="12"/>
        <v>60.24</v>
      </c>
      <c r="DM6" s="22">
        <f t="shared" si="12"/>
        <v>46.61</v>
      </c>
      <c r="DN6" s="22">
        <f t="shared" si="12"/>
        <v>47.97</v>
      </c>
      <c r="DO6" s="22">
        <f t="shared" si="12"/>
        <v>49.12</v>
      </c>
      <c r="DP6" s="22">
        <f t="shared" si="12"/>
        <v>49.39</v>
      </c>
      <c r="DQ6" s="22">
        <f t="shared" si="12"/>
        <v>50.75</v>
      </c>
      <c r="DR6" s="21" t="str">
        <f>IF(DR7="","",IF(DR7="-","【-】","【"&amp;SUBSTITUTE(TEXT(DR7,"#,##0.00"),"-","△")&amp;"】"))</f>
        <v>【50.88】</v>
      </c>
      <c r="DS6" s="22">
        <f>IF(DS7="",NA(),DS7)</f>
        <v>34.96</v>
      </c>
      <c r="DT6" s="22">
        <f t="shared" ref="DT6:EB6" si="13">IF(DT7="",NA(),DT7)</f>
        <v>34.65</v>
      </c>
      <c r="DU6" s="22">
        <f t="shared" si="13"/>
        <v>34.65</v>
      </c>
      <c r="DV6" s="22">
        <f t="shared" si="13"/>
        <v>34.65</v>
      </c>
      <c r="DW6" s="22">
        <f t="shared" si="13"/>
        <v>35.15</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2">
        <f t="shared" si="14"/>
        <v>0.37</v>
      </c>
      <c r="EH6" s="22">
        <f t="shared" si="14"/>
        <v>0.23</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43010</v>
      </c>
      <c r="D7" s="24">
        <v>46</v>
      </c>
      <c r="E7" s="24">
        <v>1</v>
      </c>
      <c r="F7" s="24">
        <v>0</v>
      </c>
      <c r="G7" s="24">
        <v>1</v>
      </c>
      <c r="H7" s="24" t="s">
        <v>93</v>
      </c>
      <c r="I7" s="24" t="s">
        <v>94</v>
      </c>
      <c r="J7" s="24" t="s">
        <v>95</v>
      </c>
      <c r="K7" s="24" t="s">
        <v>96</v>
      </c>
      <c r="L7" s="24" t="s">
        <v>97</v>
      </c>
      <c r="M7" s="24" t="s">
        <v>98</v>
      </c>
      <c r="N7" s="25" t="s">
        <v>99</v>
      </c>
      <c r="O7" s="25">
        <v>75.7</v>
      </c>
      <c r="P7" s="25">
        <v>95.35</v>
      </c>
      <c r="Q7" s="25">
        <v>4290</v>
      </c>
      <c r="R7" s="25">
        <v>11490</v>
      </c>
      <c r="S7" s="25">
        <v>152.83000000000001</v>
      </c>
      <c r="T7" s="25">
        <v>75.180000000000007</v>
      </c>
      <c r="U7" s="25">
        <v>10897</v>
      </c>
      <c r="V7" s="25">
        <v>62.99</v>
      </c>
      <c r="W7" s="25">
        <v>173</v>
      </c>
      <c r="X7" s="25">
        <v>113.61</v>
      </c>
      <c r="Y7" s="25">
        <v>111.48</v>
      </c>
      <c r="Z7" s="25">
        <v>105.63</v>
      </c>
      <c r="AA7" s="25">
        <v>119.04</v>
      </c>
      <c r="AB7" s="25">
        <v>120.9</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287.14</v>
      </c>
      <c r="AU7" s="25">
        <v>351.05</v>
      </c>
      <c r="AV7" s="25">
        <v>326.08</v>
      </c>
      <c r="AW7" s="25">
        <v>347.17</v>
      </c>
      <c r="AX7" s="25">
        <v>326.92</v>
      </c>
      <c r="AY7" s="25">
        <v>355.27</v>
      </c>
      <c r="AZ7" s="25">
        <v>359.7</v>
      </c>
      <c r="BA7" s="25">
        <v>362.93</v>
      </c>
      <c r="BB7" s="25">
        <v>371.81</v>
      </c>
      <c r="BC7" s="25">
        <v>384.23</v>
      </c>
      <c r="BD7" s="25">
        <v>261.51</v>
      </c>
      <c r="BE7" s="25">
        <v>296.49</v>
      </c>
      <c r="BF7" s="25">
        <v>267.85000000000002</v>
      </c>
      <c r="BG7" s="25">
        <v>263.95999999999998</v>
      </c>
      <c r="BH7" s="25">
        <v>243.48</v>
      </c>
      <c r="BI7" s="25">
        <v>231.2</v>
      </c>
      <c r="BJ7" s="25">
        <v>458.27</v>
      </c>
      <c r="BK7" s="25">
        <v>447.01</v>
      </c>
      <c r="BL7" s="25">
        <v>439.05</v>
      </c>
      <c r="BM7" s="25">
        <v>465.85</v>
      </c>
      <c r="BN7" s="25">
        <v>439.43</v>
      </c>
      <c r="BO7" s="25">
        <v>265.16000000000003</v>
      </c>
      <c r="BP7" s="25">
        <v>103.16</v>
      </c>
      <c r="BQ7" s="25">
        <v>102.84</v>
      </c>
      <c r="BR7" s="25">
        <v>96.77</v>
      </c>
      <c r="BS7" s="25">
        <v>109.47</v>
      </c>
      <c r="BT7" s="25">
        <v>112.12</v>
      </c>
      <c r="BU7" s="25">
        <v>96.77</v>
      </c>
      <c r="BV7" s="25">
        <v>95.81</v>
      </c>
      <c r="BW7" s="25">
        <v>95.26</v>
      </c>
      <c r="BX7" s="25">
        <v>92.39</v>
      </c>
      <c r="BY7" s="25">
        <v>94.41</v>
      </c>
      <c r="BZ7" s="25">
        <v>102.35</v>
      </c>
      <c r="CA7" s="25">
        <v>246.85</v>
      </c>
      <c r="CB7" s="25">
        <v>248.44</v>
      </c>
      <c r="CC7" s="25">
        <v>266.05</v>
      </c>
      <c r="CD7" s="25">
        <v>236.15</v>
      </c>
      <c r="CE7" s="25">
        <v>232.24</v>
      </c>
      <c r="CF7" s="25">
        <v>187.18</v>
      </c>
      <c r="CG7" s="25">
        <v>189.58</v>
      </c>
      <c r="CH7" s="25">
        <v>192.82</v>
      </c>
      <c r="CI7" s="25">
        <v>192.98</v>
      </c>
      <c r="CJ7" s="25">
        <v>192.13</v>
      </c>
      <c r="CK7" s="25">
        <v>167.74</v>
      </c>
      <c r="CL7" s="25">
        <v>50.63</v>
      </c>
      <c r="CM7" s="25">
        <v>50.05</v>
      </c>
      <c r="CN7" s="25">
        <v>48.92</v>
      </c>
      <c r="CO7" s="25">
        <v>46.65</v>
      </c>
      <c r="CP7" s="25">
        <v>42.22</v>
      </c>
      <c r="CQ7" s="25">
        <v>55.88</v>
      </c>
      <c r="CR7" s="25">
        <v>55.22</v>
      </c>
      <c r="CS7" s="25">
        <v>54.05</v>
      </c>
      <c r="CT7" s="25">
        <v>54.43</v>
      </c>
      <c r="CU7" s="25">
        <v>53.87</v>
      </c>
      <c r="CV7" s="25">
        <v>60.29</v>
      </c>
      <c r="CW7" s="25">
        <v>85.61</v>
      </c>
      <c r="CX7" s="25">
        <v>85.58</v>
      </c>
      <c r="CY7" s="25">
        <v>85.69</v>
      </c>
      <c r="CZ7" s="25">
        <v>85.74</v>
      </c>
      <c r="DA7" s="25">
        <v>85.5</v>
      </c>
      <c r="DB7" s="25">
        <v>80.989999999999995</v>
      </c>
      <c r="DC7" s="25">
        <v>80.930000000000007</v>
      </c>
      <c r="DD7" s="25">
        <v>80.510000000000005</v>
      </c>
      <c r="DE7" s="25">
        <v>79.44</v>
      </c>
      <c r="DF7" s="25">
        <v>79.489999999999995</v>
      </c>
      <c r="DG7" s="25">
        <v>90.12</v>
      </c>
      <c r="DH7" s="25">
        <v>55.13</v>
      </c>
      <c r="DI7" s="25">
        <v>56.4</v>
      </c>
      <c r="DJ7" s="25">
        <v>57.34</v>
      </c>
      <c r="DK7" s="25">
        <v>58.77</v>
      </c>
      <c r="DL7" s="25">
        <v>60.24</v>
      </c>
      <c r="DM7" s="25">
        <v>46.61</v>
      </c>
      <c r="DN7" s="25">
        <v>47.97</v>
      </c>
      <c r="DO7" s="25">
        <v>49.12</v>
      </c>
      <c r="DP7" s="25">
        <v>49.39</v>
      </c>
      <c r="DQ7" s="25">
        <v>50.75</v>
      </c>
      <c r="DR7" s="25">
        <v>50.88</v>
      </c>
      <c r="DS7" s="25">
        <v>34.96</v>
      </c>
      <c r="DT7" s="25">
        <v>34.65</v>
      </c>
      <c r="DU7" s="25">
        <v>34.65</v>
      </c>
      <c r="DV7" s="25">
        <v>34.65</v>
      </c>
      <c r="DW7" s="25">
        <v>35.15</v>
      </c>
      <c r="DX7" s="25">
        <v>10.84</v>
      </c>
      <c r="DY7" s="25">
        <v>15.33</v>
      </c>
      <c r="DZ7" s="25">
        <v>16.760000000000002</v>
      </c>
      <c r="EA7" s="25">
        <v>18.57</v>
      </c>
      <c r="EB7" s="25">
        <v>21.14</v>
      </c>
      <c r="EC7" s="25">
        <v>22.3</v>
      </c>
      <c r="ED7" s="25">
        <v>0</v>
      </c>
      <c r="EE7" s="25">
        <v>0</v>
      </c>
      <c r="EF7" s="25">
        <v>0</v>
      </c>
      <c r="EG7" s="25">
        <v>0.37</v>
      </c>
      <c r="EH7" s="25">
        <v>0.23</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2023-01-20T05:28:35Z</cp:lastPrinted>
  <dcterms:created xsi:type="dcterms:W3CDTF">2022-12-01T00:53:05Z</dcterms:created>
  <dcterms:modified xsi:type="dcterms:W3CDTF">2023-02-09T01:12:51Z</dcterms:modified>
  <cp:category/>
</cp:coreProperties>
</file>