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O/sffIwmvy0F8eDxS0XCQW4WaLmbhfsgBQZX+0nwZMSLbcWDn2bkvBNxpFrNC2QK+UIXPL1y04sRLB8H6P0kAA==" workbookSaltValue="Rfi70n+mN3ZL1PCf4uoWP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<sst xmlns="http://schemas.openxmlformats.org/spreadsheetml/2006/main" count="297" uniqueCount="115">
  <si>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</si>
  <si>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</si>
  <si>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</si>
  <si>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</si>
  <si>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</si>
  <si>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</si>
  <si>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</si>
  <si>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</si>
  <si>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</si>
  <si>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</si>
  <si>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</si>
  <si>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</si>
  <si>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</si>
  <si>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</si>
  <si>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</si>
  <si>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</si>
  <si>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</si>
  <si>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</si>
  <si>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</si>
  <si>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</si>
  <si>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</si>
  <si>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</si>
  <si>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</si>
  <si>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</si>
  <si>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</si>
  <si>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</si>
  <si>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</si>
  <si>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</si>
  <si>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</si>
  <si>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</si>
  <si>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</si>
  <si>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</si>
  <si>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</si>
  <si>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</si>
  <si>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</si>
  <si>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</si>
  <si>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</si>
  <si>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</si>
  <si>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</si>
  <si>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</si>
  <si>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</si>
  <si>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</si>
  <si>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</si>
  <si>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</si>
  <si>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</si>
  <si>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</si>
  <si>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</si>
  <si>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</si>
  <si>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</si>
  <si>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</si>
  <si>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</si>
  <si>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</si>
  <si>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</si>
  <si>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</si>
  <si>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</si>
  <si>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</si>
  <si>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</si>
  <si>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</si>
  <si>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</si>
  <si>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</si>
  <si>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</si>
  <si>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</si>
  <si>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</si>
  <si>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</si>
  <si>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</si>
  <si>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</si>
  <si>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</si>
  <si>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</si>
  <si>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</si>
  <si>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</si>
  <si>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</si>
  <si>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</si>
  <si>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</si>
  <si>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</si>
  <si>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</si>
  <si>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</si>
  <si>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</si>
  <si>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</si>
  <si>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</si>
  <si>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</si>
  <si>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</si>
  <si>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</si>
  <si>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</si>
  <si>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</si>
  <si>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</si>
  <si>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</si>
  <si>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</si>
  <si>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</si>
  <si>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</si>
  <si>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</si>
  <si>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</si>
  <si>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</si>
  <si>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</si>
  <si>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</si>
  <si>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</si>
  <si>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</si>
  <si>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</si>
  <si>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</si>
  <si>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</si>
  <si>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</si>
  <si>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</si>
  <si>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</si>
  <si>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</si>
  <si>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</si>
  <si>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</si>
  <si>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</si>
  <si>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</si>
  <si>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</si>
  <si>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</si>
  <si>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</si>
  <si>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</si>
  <si>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</si>
  <si>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前年度に比べ，経常収支比率は低下をはじめ，そのほかの経営指標も改善されていない。類似団体，全国平均と比較すると経営の健全性・効率性が確保できているとは言い難く，一般会計への依存により経営していることがわかる。
　令和2年度から地方公営企業法を適用し，損益や資産・負債の状況が明らかになった。小規模な施設であり，使用料減少や経費の増加が経営に影響することから，中長期的な安定経営のため，今後，課題の把握とその改善に努めることが重要と考えている。</t>
    <rPh sb="1" eb="4">
      <t>ゼンネンド</t>
    </rPh>
    <rPh sb="5" eb="7">
      <t>クラ</t>
    </rPh>
    <rPh sb="10" eb="12">
      <t>シュウシ</t>
    </rPh>
    <rPh sb="15" eb="17">
      <t>テイカ</t>
    </rPh>
    <rPh sb="32" eb="34">
      <t>カイゼン</t>
    </rPh>
    <rPh sb="156" eb="161">
      <t>シヨウリョ</t>
    </rPh>
    <phoneticPr fontId="1"/>
  </si>
  <si>
    <t xml:space="preserve">①経常収支比率
　前年度からの減少は主に収益の減によるものである。単年度の収支が黒字であることを示す100％以上であり，類似団体平均と同等である。実態としては基準外繰入金に依存しているため，今後収入確保と支出削減に努める必要がある。
②累積欠損金比率
　純利益を確保したため発生していない。
③流動比率
　流動負債が流動資産を上回っているため望ましい数値である100％以上と乖離が生じている。前年度に比べ改善したものの，流動負債の大半である企業債の翌年度償還額が多額で，その財源は償還年度の一般会計繰入金に依存している状況である。流動資産増加と計画的な企業債借入により償還額を抑制していくことが必要である。
④企業債残高対事業規模比率
　企業債残高の大部分に一般会計負担が見込まれるため，7.89％と低い値となった。類似団体，全国平均と比較しても比率が低い。
⑤経費回収率
　100％以下であり，汚水処理に要する費用を下水道使用料で賄えていない状況である。また，使用料収入の減維持管理にかかる経費の増により，前年度と比べると8.67ポイント減少した。100％以上にするためには，使用料収入の増と維持管理費用の抑制に努める必要がある。
⑥汚水処理原価
　汚水1㎥当たりの処理単価は272.08円で，類似団体と比較すると10.01円少ない。原価が高くなる主な原因は処理場が多く，維持管理に費用がかかることであるが，経費回収率が100％以下となっていることからも，汚水処理原価が高くならないよう留意が必要である。　
⑦施設利用率，⑧水洗化率
　施設利用率は類似団体と比較すると32.24ポイント低い。処理場の規模に対して処理水量が少ないため施設利用率が低くなっている。⑧の水洗化率も似団体と比べ13.76ポイント低い。水洗便所設置済人口を増やすことで水洗化率と施設利用率の向上が見込まれ，公共用水域の保全につながることから，下水道への接続勧奨に取り組む必要がある。
</t>
    <rPh sb="1" eb="3">
      <t>ケイジョウ</t>
    </rPh>
    <rPh sb="3" eb="5">
      <t>シュウシ</t>
    </rPh>
    <rPh sb="5" eb="7">
      <t>ヒリツ</t>
    </rPh>
    <rPh sb="18" eb="19">
      <t>オモ</t>
    </rPh>
    <rPh sb="33" eb="36">
      <t>タンネンド</t>
    </rPh>
    <rPh sb="37" eb="39">
      <t>シュウシ</t>
    </rPh>
    <rPh sb="40" eb="42">
      <t>クロジ</t>
    </rPh>
    <rPh sb="48" eb="49">
      <t>シメ</t>
    </rPh>
    <rPh sb="54" eb="56">
      <t>イジョウ</t>
    </rPh>
    <rPh sb="60" eb="62">
      <t>ルイジ</t>
    </rPh>
    <rPh sb="62" eb="64">
      <t>ダンタイ</t>
    </rPh>
    <rPh sb="64" eb="66">
      <t>ヘイキン</t>
    </rPh>
    <rPh sb="67" eb="69">
      <t>ドウトウ</t>
    </rPh>
    <rPh sb="73" eb="75">
      <t>ジッタイ</t>
    </rPh>
    <rPh sb="79" eb="81">
      <t>キジュン</t>
    </rPh>
    <rPh sb="81" eb="82">
      <t>ガイ</t>
    </rPh>
    <rPh sb="82" eb="83">
      <t>ク</t>
    </rPh>
    <rPh sb="83" eb="84">
      <t>イ</t>
    </rPh>
    <rPh sb="84" eb="85">
      <t>キン</t>
    </rPh>
    <rPh sb="86" eb="88">
      <t>イゾン</t>
    </rPh>
    <rPh sb="95" eb="97">
      <t>コンゴ</t>
    </rPh>
    <rPh sb="97" eb="99">
      <t>シュウニュウ</t>
    </rPh>
    <rPh sb="99" eb="101">
      <t>カクホ</t>
    </rPh>
    <rPh sb="102" eb="104">
      <t>シシュツ</t>
    </rPh>
    <rPh sb="104" eb="106">
      <t>サクゲン</t>
    </rPh>
    <rPh sb="107" eb="108">
      <t>ツト</t>
    </rPh>
    <rPh sb="110" eb="112">
      <t>ヒツヨウ</t>
    </rPh>
    <rPh sb="118" eb="120">
      <t>ルイセキ</t>
    </rPh>
    <rPh sb="120" eb="122">
      <t>ケッソン</t>
    </rPh>
    <rPh sb="122" eb="123">
      <t>キン</t>
    </rPh>
    <rPh sb="123" eb="125">
      <t>ヒリツ</t>
    </rPh>
    <rPh sb="127" eb="130">
      <t>ジュンリエキ</t>
    </rPh>
    <rPh sb="131" eb="133">
      <t>カクホ</t>
    </rPh>
    <rPh sb="137" eb="139">
      <t>ハッセイ</t>
    </rPh>
    <rPh sb="147" eb="149">
      <t>リュウドウ</t>
    </rPh>
    <rPh sb="149" eb="151">
      <t>ヒリツ</t>
    </rPh>
    <rPh sb="305" eb="307">
      <t>キギョウ</t>
    </rPh>
    <rPh sb="307" eb="308">
      <t>サイ</t>
    </rPh>
    <rPh sb="308" eb="310">
      <t>ザンダカ</t>
    </rPh>
    <rPh sb="310" eb="311">
      <t>タイ</t>
    </rPh>
    <rPh sb="311" eb="313">
      <t>ジギョウ</t>
    </rPh>
    <rPh sb="313" eb="315">
      <t>キボ</t>
    </rPh>
    <rPh sb="315" eb="317">
      <t>ヒリツ</t>
    </rPh>
    <rPh sb="325" eb="328">
      <t>ダイブブン</t>
    </rPh>
    <rPh sb="329" eb="333">
      <t>イッパンカイケイ</t>
    </rPh>
    <rPh sb="333" eb="335">
      <t>フタン</t>
    </rPh>
    <rPh sb="336" eb="338">
      <t>ミコ</t>
    </rPh>
    <rPh sb="350" eb="351">
      <t>ヒク</t>
    </rPh>
    <rPh sb="352" eb="353">
      <t>アタイ</t>
    </rPh>
    <rPh sb="358" eb="360">
      <t>ルイジ</t>
    </rPh>
    <rPh sb="360" eb="362">
      <t>ダンタイ</t>
    </rPh>
    <rPh sb="363" eb="365">
      <t>ゼンコク</t>
    </rPh>
    <rPh sb="365" eb="367">
      <t>ヘイキン</t>
    </rPh>
    <rPh sb="368" eb="370">
      <t>ヒカク</t>
    </rPh>
    <rPh sb="373" eb="375">
      <t>ヒリツ</t>
    </rPh>
    <rPh sb="376" eb="377">
      <t>ヒク</t>
    </rPh>
    <rPh sb="381" eb="383">
      <t>ケイヒ</t>
    </rPh>
    <rPh sb="383" eb="385">
      <t>カイシュウ</t>
    </rPh>
    <rPh sb="385" eb="386">
      <t>リツ</t>
    </rPh>
    <rPh sb="392" eb="394">
      <t>イカ</t>
    </rPh>
    <rPh sb="398" eb="400">
      <t>オスイ</t>
    </rPh>
    <rPh sb="400" eb="402">
      <t>ショリ</t>
    </rPh>
    <rPh sb="403" eb="404">
      <t>ヨウ</t>
    </rPh>
    <rPh sb="406" eb="408">
      <t>ヒヨウ</t>
    </rPh>
    <rPh sb="409" eb="412">
      <t>ゲスイドウ</t>
    </rPh>
    <rPh sb="412" eb="415">
      <t>シヨウリョウ</t>
    </rPh>
    <rPh sb="416" eb="417">
      <t>マカナ</t>
    </rPh>
    <rPh sb="422" eb="424">
      <t>ジョウキョウ</t>
    </rPh>
    <rPh sb="431" eb="436">
      <t>シヨウリョウシュウニュウ</t>
    </rPh>
    <rPh sb="437" eb="438">
      <t>ゲ</t>
    </rPh>
    <rPh sb="438" eb="442">
      <t>イジカンリ</t>
    </rPh>
    <rPh sb="446" eb="448">
      <t>ケイヒ</t>
    </rPh>
    <rPh sb="449" eb="450">
      <t>ゾウ</t>
    </rPh>
    <rPh sb="454" eb="457">
      <t>ゼンネンド</t>
    </rPh>
    <rPh sb="470" eb="472">
      <t>ゲンショウ</t>
    </rPh>
    <rPh sb="479" eb="481">
      <t>イジョウ</t>
    </rPh>
    <rPh sb="489" eb="492">
      <t>シヨウリョウ</t>
    </rPh>
    <rPh sb="492" eb="494">
      <t>シュウニュウ</t>
    </rPh>
    <rPh sb="495" eb="496">
      <t>ゾウ</t>
    </rPh>
    <rPh sb="497" eb="501">
      <t>イジカ</t>
    </rPh>
    <rPh sb="501" eb="503">
      <t>ヒヨウ</t>
    </rPh>
    <rPh sb="504" eb="506">
      <t>ヨクセイ</t>
    </rPh>
    <rPh sb="507" eb="508">
      <t>ツト</t>
    </rPh>
    <rPh sb="510" eb="512">
      <t>ヒツヨウ</t>
    </rPh>
    <rPh sb="518" eb="520">
      <t>オスイ</t>
    </rPh>
    <rPh sb="520" eb="522">
      <t>ショリ</t>
    </rPh>
    <rPh sb="522" eb="524">
      <t>ゲンカ</t>
    </rPh>
    <rPh sb="526" eb="528">
      <t>オスイ</t>
    </rPh>
    <rPh sb="530" eb="531">
      <t>ア</t>
    </rPh>
    <rPh sb="534" eb="536">
      <t>ショリ</t>
    </rPh>
    <rPh sb="536" eb="538">
      <t>タンカ</t>
    </rPh>
    <rPh sb="545" eb="546">
      <t>エン</t>
    </rPh>
    <rPh sb="548" eb="550">
      <t>ルイジ</t>
    </rPh>
    <rPh sb="550" eb="552">
      <t>ダンタイ</t>
    </rPh>
    <rPh sb="553" eb="555">
      <t>ヒカク</t>
    </rPh>
    <rPh sb="563" eb="564">
      <t>エン</t>
    </rPh>
    <rPh sb="564" eb="565">
      <t>スク</t>
    </rPh>
    <rPh sb="568" eb="570">
      <t>ゲンカ</t>
    </rPh>
    <rPh sb="571" eb="572">
      <t>タカ</t>
    </rPh>
    <rPh sb="575" eb="576">
      <t>オモ</t>
    </rPh>
    <rPh sb="577" eb="579">
      <t>ゲンイン</t>
    </rPh>
    <rPh sb="580" eb="583">
      <t>ショリジョウ</t>
    </rPh>
    <rPh sb="584" eb="585">
      <t>オオ</t>
    </rPh>
    <rPh sb="587" eb="589">
      <t>イジ</t>
    </rPh>
    <rPh sb="589" eb="591">
      <t>カンリ</t>
    </rPh>
    <rPh sb="592" eb="594">
      <t>ヒヨウ</t>
    </rPh>
    <rPh sb="605" eb="607">
      <t>ケイヒ</t>
    </rPh>
    <rPh sb="607" eb="609">
      <t>カイシュウ</t>
    </rPh>
    <rPh sb="609" eb="610">
      <t>リツ</t>
    </rPh>
    <rPh sb="615" eb="617">
      <t>イカ</t>
    </rPh>
    <rPh sb="629" eb="631">
      <t>オスイ</t>
    </rPh>
    <rPh sb="631" eb="633">
      <t>ショリ</t>
    </rPh>
    <rPh sb="633" eb="635">
      <t>ゲンカ</t>
    </rPh>
    <rPh sb="644" eb="646">
      <t>リュウイ</t>
    </rPh>
    <rPh sb="647" eb="649">
      <t>ヒツヨウ</t>
    </rPh>
    <rPh sb="656" eb="658">
      <t>シセツ</t>
    </rPh>
    <rPh sb="658" eb="661">
      <t>リヨウリツ</t>
    </rPh>
    <rPh sb="669" eb="671">
      <t>シセツ</t>
    </rPh>
    <rPh sb="671" eb="674">
      <t>リヨウリツ</t>
    </rPh>
    <rPh sb="675" eb="679">
      <t>ルイジダンタイ</t>
    </rPh>
    <rPh sb="680" eb="682">
      <t>ヒカク</t>
    </rPh>
    <rPh sb="694" eb="695">
      <t>ヒク</t>
    </rPh>
    <rPh sb="697" eb="700">
      <t>ショリジョウ</t>
    </rPh>
    <rPh sb="701" eb="703">
      <t>キボ</t>
    </rPh>
    <rPh sb="704" eb="705">
      <t>タイ</t>
    </rPh>
    <rPh sb="712" eb="713">
      <t>スク</t>
    </rPh>
    <rPh sb="717" eb="719">
      <t>シセツ</t>
    </rPh>
    <rPh sb="719" eb="722">
      <t>リヨウリツ</t>
    </rPh>
    <rPh sb="733" eb="736">
      <t>スイセンカ</t>
    </rPh>
    <rPh sb="736" eb="737">
      <t>リツ</t>
    </rPh>
    <rPh sb="739" eb="741">
      <t>ダンタイ</t>
    </rPh>
    <rPh sb="742" eb="743">
      <t>クラ</t>
    </rPh>
    <rPh sb="753" eb="754">
      <t>ヒク</t>
    </rPh>
    <rPh sb="756" eb="758">
      <t>スイセン</t>
    </rPh>
    <rPh sb="758" eb="760">
      <t>ベンジョ</t>
    </rPh>
    <rPh sb="760" eb="762">
      <t>セッチ</t>
    </rPh>
    <rPh sb="762" eb="763">
      <t>ス</t>
    </rPh>
    <rPh sb="763" eb="765">
      <t>ジンコウ</t>
    </rPh>
    <rPh sb="766" eb="767">
      <t>フ</t>
    </rPh>
    <rPh sb="772" eb="775">
      <t>スイセンカ</t>
    </rPh>
    <rPh sb="775" eb="776">
      <t>リツ</t>
    </rPh>
    <rPh sb="777" eb="779">
      <t>シセツ</t>
    </rPh>
    <rPh sb="779" eb="782">
      <t>リヨウリツ</t>
    </rPh>
    <rPh sb="786" eb="788">
      <t>ミコ</t>
    </rPh>
    <rPh sb="791" eb="794">
      <t>コウキョウヨウ</t>
    </rPh>
    <rPh sb="794" eb="796">
      <t>スイイキ</t>
    </rPh>
    <rPh sb="797" eb="799">
      <t>ホゼン</t>
    </rPh>
    <rPh sb="809" eb="812">
      <t>ゲスイドウ</t>
    </rPh>
    <rPh sb="814" eb="816">
      <t>セツゾク</t>
    </rPh>
    <rPh sb="816" eb="818">
      <t>カンショウ</t>
    </rPh>
    <rPh sb="819" eb="820">
      <t>ト</t>
    </rPh>
    <rPh sb="821" eb="822">
      <t>ク</t>
    </rPh>
    <rPh sb="823" eb="825">
      <t>ヒツヨウ</t>
    </rPh>
    <phoneticPr fontId="1"/>
  </si>
  <si>
    <r>
      <t>①有形固定資産減価償却率
②管渠老朽化率
③管渠改善率
　①有形固定資産減価償却率は7.03％で，類似団体と比較すると14.82ポイント低い。これは令和2年度から法適用企業に移行したためである。②管渠老朽化率，③管渠改善率とも発生していない。これは法定耐用年数に達しておらず，また管渠更新等も行われなかったことによるものだが，</t>
    </r>
    <r>
      <rPr>
        <sz val="11"/>
        <rFont val="ＭＳ ゴシック"/>
        <family val="3"/>
        <charset val="128"/>
      </rPr>
      <t>事業開始から30年を経過していることから，今後は管渠や施設，設備の改善に計画的に取り組む必要がある。</t>
    </r>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8" eb="69">
      <t>ヒク</t>
    </rPh>
    <rPh sb="74" eb="75">
      <t>レイ</t>
    </rPh>
    <rPh sb="75" eb="76">
      <t>ワ</t>
    </rPh>
    <rPh sb="77" eb="79">
      <t>ネンド</t>
    </rPh>
    <rPh sb="81" eb="82">
      <t>ホウ</t>
    </rPh>
    <rPh sb="82" eb="84">
      <t>テキヨウ</t>
    </rPh>
    <rPh sb="84" eb="86">
      <t>キギョウ</t>
    </rPh>
    <rPh sb="87" eb="89">
      <t>イコウ</t>
    </rPh>
    <rPh sb="98" eb="100">
      <t>カンキョ</t>
    </rPh>
    <rPh sb="100" eb="103">
      <t>ロウキュウカ</t>
    </rPh>
    <rPh sb="103" eb="104">
      <t>リツ</t>
    </rPh>
    <rPh sb="106" eb="108">
      <t>カンキョ</t>
    </rPh>
    <rPh sb="108" eb="110">
      <t>カイゼン</t>
    </rPh>
    <rPh sb="110" eb="111">
      <t>リツ</t>
    </rPh>
    <rPh sb="113" eb="115">
      <t>ハッセイ</t>
    </rPh>
    <rPh sb="124" eb="126">
      <t>ホウテイ</t>
    </rPh>
    <rPh sb="126" eb="128">
      <t>タイヨウ</t>
    </rPh>
    <rPh sb="128" eb="130">
      <t>ネンスウ</t>
    </rPh>
    <rPh sb="131" eb="132">
      <t>タッ</t>
    </rPh>
    <rPh sb="140" eb="142">
      <t>カンキョ</t>
    </rPh>
    <rPh sb="142" eb="144">
      <t>コウシン</t>
    </rPh>
    <rPh sb="144" eb="145">
      <t>トウ</t>
    </rPh>
    <rPh sb="146" eb="147">
      <t>オコナ</t>
    </rPh>
    <rPh sb="163" eb="165">
      <t>ジギョウ</t>
    </rPh>
    <rPh sb="165" eb="167">
      <t>カイシ</t>
    </rPh>
    <rPh sb="171" eb="172">
      <t>ネン</t>
    </rPh>
    <rPh sb="173" eb="175">
      <t>ケイカ</t>
    </rPh>
    <rPh sb="184" eb="186">
      <t>コンゴ</t>
    </rPh>
    <rPh sb="187" eb="189">
      <t>カンキョ</t>
    </rPh>
    <rPh sb="190" eb="192">
      <t>シセツ</t>
    </rPh>
    <rPh sb="193" eb="195">
      <t>セツビ</t>
    </rPh>
    <rPh sb="196" eb="198">
      <t>カイゼン</t>
    </rPh>
    <rPh sb="199" eb="202">
      <t>ケイカクテキ</t>
    </rPh>
    <rPh sb="203" eb="204">
      <t>ト</t>
    </rPh>
    <rPh sb="205" eb="206">
      <t>ク</t>
    </rPh>
    <rPh sb="207" eb="20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</si>
</sst>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614-4425-82DD-5BDB0014E2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1614-4425-82DD-5BDB0014E2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34.630000000000003</c:v>
                </c:pt>
                <c:pt idx="4">
                  <c:v>34.29</c:v>
                </c:pt>
              </c:numCache>
            </c:numRef>
          </c:val>
          <c:extLst>
            <c:ext xmlns:c16="http://schemas.microsoft.com/office/drawing/2014/chart" uri="{C3380CC4-5D6E-409C-BE32-E72D297353CC}">
              <c16:uniqueId val="{00000000-7423-4D77-9CDC-24CD23B55F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7423-4D77-9CDC-24CD23B55F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70.89</c:v>
                </c:pt>
                <c:pt idx="4">
                  <c:v>70.91</c:v>
                </c:pt>
              </c:numCache>
            </c:numRef>
          </c:val>
          <c:extLst>
            <c:ext xmlns:c16="http://schemas.microsoft.com/office/drawing/2014/chart" uri="{C3380CC4-5D6E-409C-BE32-E72D297353CC}">
              <c16:uniqueId val="{00000000-DF9F-4450-9EA4-0AFD4D0C5E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F9F-4450-9EA4-0AFD4D0C5E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114.6</c:v>
                </c:pt>
                <c:pt idx="4">
                  <c:v>106.9</c:v>
                </c:pt>
              </c:numCache>
            </c:numRef>
          </c:val>
          <c:extLst>
            <c:ext xmlns:c16="http://schemas.microsoft.com/office/drawing/2014/chart" uri="{C3380CC4-5D6E-409C-BE32-E72D297353CC}">
              <c16:uniqueId val="{00000000-A074-4297-8F9F-398F71B979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074-4297-8F9F-398F71B979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3.51</c:v>
                </c:pt>
                <c:pt idx="4">
                  <c:v>7.03</c:v>
                </c:pt>
              </c:numCache>
            </c:numRef>
          </c:val>
          <c:extLst>
            <c:ext xmlns:c16="http://schemas.microsoft.com/office/drawing/2014/chart" uri="{C3380CC4-5D6E-409C-BE32-E72D297353CC}">
              <c16:uniqueId val="{00000000-2C34-4CC5-9D95-239B41F985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2C34-4CC5-9D95-239B41F985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DE-463E-ADBA-8626216045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BDE-463E-ADBA-8626216045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12-4367-AB8B-E2918E69E9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DA12-4367-AB8B-E2918E69E9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37.700000000000003</c:v>
                </c:pt>
                <c:pt idx="4">
                  <c:v>45.82</c:v>
                </c:pt>
              </c:numCache>
            </c:numRef>
          </c:val>
          <c:extLst>
            <c:ext xmlns:c16="http://schemas.microsoft.com/office/drawing/2014/chart" uri="{C3380CC4-5D6E-409C-BE32-E72D297353CC}">
              <c16:uniqueId val="{00000000-A0F3-406F-AF0A-6B1A34CE7D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A0F3-406F-AF0A-6B1A34CE7D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24.31</c:v>
                </c:pt>
                <c:pt idx="4">
                  <c:v>7.89</c:v>
                </c:pt>
              </c:numCache>
            </c:numRef>
          </c:val>
          <c:extLst>
            <c:ext xmlns:c16="http://schemas.microsoft.com/office/drawing/2014/chart" uri="{C3380CC4-5D6E-409C-BE32-E72D297353CC}">
              <c16:uniqueId val="{00000000-0742-4927-A8FF-701E903315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0742-4927-A8FF-701E903315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81.3</c:v>
                </c:pt>
                <c:pt idx="4">
                  <c:v>72.63</c:v>
                </c:pt>
              </c:numCache>
            </c:numRef>
          </c:val>
          <c:extLst>
            <c:ext xmlns:c16="http://schemas.microsoft.com/office/drawing/2014/chart" uri="{C3380CC4-5D6E-409C-BE32-E72D297353CC}">
              <c16:uniqueId val="{00000000-F4AE-439B-B871-D61FEC50EE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4AE-439B-B871-D61FEC50EE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243.62</c:v>
                </c:pt>
                <c:pt idx="4">
                  <c:v>272.08</c:v>
                </c:pt>
              </c:numCache>
            </c:numRef>
          </c:val>
          <c:extLst>
            <c:ext xmlns:c16="http://schemas.microsoft.com/office/drawing/2014/chart" uri="{C3380CC4-5D6E-409C-BE32-E72D297353CC}">
              <c16:uniqueId val="{00000000-44E1-4A18-855F-48C8C845A3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44E1-4A18-855F-48C8C845A3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6"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126836</v>
      </c>
      <c r="AM8" s="36"/>
      <c r="AN8" s="36"/>
      <c r="AO8" s="36"/>
      <c r="AP8" s="36"/>
      <c r="AQ8" s="36"/>
      <c r="AR8" s="36"/>
      <c r="AS8" s="36"/>
      <c r="AT8" s="37">
        <f>データ!T6</f>
        <v>796.81</v>
      </c>
      <c r="AU8" s="37"/>
      <c r="AV8" s="37"/>
      <c r="AW8" s="37"/>
      <c r="AX8" s="37"/>
      <c r="AY8" s="37"/>
      <c r="AZ8" s="37"/>
      <c r="BA8" s="37"/>
      <c r="BB8" s="37">
        <f>データ!U6</f>
        <v>159.18</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61.18</v>
      </c>
      <c r="J10" s="37"/>
      <c r="K10" s="37"/>
      <c r="L10" s="37"/>
      <c r="M10" s="37"/>
      <c r="N10" s="37"/>
      <c r="O10" s="37"/>
      <c r="P10" s="37">
        <f>データ!P6</f>
        <v>9.23</v>
      </c>
      <c r="Q10" s="37"/>
      <c r="R10" s="37"/>
      <c r="S10" s="37"/>
      <c r="T10" s="37"/>
      <c r="U10" s="37"/>
      <c r="V10" s="37"/>
      <c r="W10" s="37">
        <f>データ!Q6</f>
        <v>93.66</v>
      </c>
      <c r="X10" s="37"/>
      <c r="Y10" s="37"/>
      <c r="Z10" s="37"/>
      <c r="AA10" s="37"/>
      <c r="AB10" s="37"/>
      <c r="AC10" s="37"/>
      <c r="AD10" s="36">
        <f>データ!R6</f>
        <v>3740</v>
      </c>
      <c r="AE10" s="36"/>
      <c r="AF10" s="36"/>
      <c r="AG10" s="36"/>
      <c r="AH10" s="36"/>
      <c r="AI10" s="36"/>
      <c r="AJ10" s="36"/>
      <c r="AK10" s="2"/>
      <c r="AL10" s="36">
        <f>データ!V6</f>
        <v>11656</v>
      </c>
      <c r="AM10" s="36"/>
      <c r="AN10" s="36"/>
      <c r="AO10" s="36"/>
      <c r="AP10" s="36"/>
      <c r="AQ10" s="36"/>
      <c r="AR10" s="36"/>
      <c r="AS10" s="36"/>
      <c r="AT10" s="37">
        <f>データ!W6</f>
        <v>14.72</v>
      </c>
      <c r="AU10" s="37"/>
      <c r="AV10" s="37"/>
      <c r="AW10" s="37"/>
      <c r="AX10" s="37"/>
      <c r="AY10" s="37"/>
      <c r="AZ10" s="37"/>
      <c r="BA10" s="37"/>
      <c r="BB10" s="37">
        <f>データ!X6</f>
        <v>791.85</v>
      </c>
      <c r="BC10" s="37"/>
      <c r="BD10" s="37"/>
      <c r="BE10" s="37"/>
      <c r="BF10" s="37"/>
      <c r="BG10" s="37"/>
      <c r="BH10" s="37"/>
      <c r="BI10" s="37"/>
      <c r="BJ10" s="2"/>
      <c r="BK10" s="2"/>
      <c r="BL10" s="46" t="s">
        <v>38</v>
      </c>
      <c r="BM10" s="47"/>
      <c r="BN10" s="48" t="s">
        <v>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8" t="s">
        <v>112</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8"/>
      <c r="BM80" s="79"/>
      <c r="BN80" s="79"/>
      <c r="BO80" s="79"/>
      <c r="BP80" s="79"/>
      <c r="BQ80" s="79"/>
      <c r="BR80" s="79"/>
      <c r="BS80" s="79"/>
      <c r="BT80" s="79"/>
      <c r="BU80" s="79"/>
      <c r="BV80" s="79"/>
      <c r="BW80" s="79"/>
      <c r="BX80" s="79"/>
      <c r="BY80" s="79"/>
      <c r="BZ80" s="80"/>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8"/>
      <c r="BM81" s="79"/>
      <c r="BN81" s="79"/>
      <c r="BO81" s="79"/>
      <c r="BP81" s="79"/>
      <c r="BQ81" s="79"/>
      <c r="BR81" s="79"/>
      <c r="BS81" s="79"/>
      <c r="BT81" s="79"/>
      <c r="BU81" s="79"/>
      <c r="BV81" s="79"/>
      <c r="BW81" s="79"/>
      <c r="BX81" s="79"/>
      <c r="BY81" s="79"/>
      <c r="BZ81" s="80"/>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1"/>
      <c r="BM82" s="82"/>
      <c r="BN82" s="82"/>
      <c r="BO82" s="82"/>
      <c r="BP82" s="82"/>
      <c r="BQ82" s="82"/>
      <c r="BR82" s="82"/>
      <c r="BS82" s="82"/>
      <c r="BT82" s="82"/>
      <c r="BU82" s="82"/>
      <c r="BV82" s="82"/>
      <c r="BW82" s="82"/>
      <c r="BX82" s="82"/>
      <c r="BY82" s="82"/>
      <c r="BZ82" s="83"/>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45</v>
      </c>
      <c r="F84" s="6" t="s">
        <v>47</v>
      </c>
      <c r="G84" s="6" t="s">
        <v>48</v>
      </c>
      <c r="H84" s="6" t="s">
        <v>42</v>
      </c>
      <c r="I84" s="6" t="s">
        <v>12</v>
      </c>
      <c r="J84" s="6" t="s">
        <v>49</v>
      </c>
      <c r="K84" s="6" t="s">
        <v>50</v>
      </c>
      <c r="L84" s="6" t="s">
        <v>33</v>
      </c>
      <c r="M84" s="6" t="s">
        <v>37</v>
      </c>
      <c r="N84" s="6" t="s">
        <v>51</v>
      </c>
      <c r="O84" s="6" t="s">
        <v>53</v>
      </c>
    </row>
    <row r="85" spans="1:78" hidden="1" x14ac:dyDescent="0.1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SdRDKOGJ8jExptKGpwiTqSYVwi0GkGuhzgjjY+nQ/8VObrwuUG8qWZidlT7jmSzYzhqpXk9fdN0Yai2XOUdE6w==" saltValue="M1t6aqs8m2QzMhM1acAFb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34</v>
      </c>
      <c r="C3" s="16" t="s">
        <v>58</v>
      </c>
      <c r="D3" s="16" t="s">
        <v>59</v>
      </c>
      <c r="E3" s="16" t="s">
        <v>6</v>
      </c>
      <c r="F3" s="16" t="s">
        <v>5</v>
      </c>
      <c r="G3" s="16" t="s">
        <v>26</v>
      </c>
      <c r="H3" s="86" t="s">
        <v>60</v>
      </c>
      <c r="I3" s="87"/>
      <c r="J3" s="87"/>
      <c r="K3" s="87"/>
      <c r="L3" s="87"/>
      <c r="M3" s="87"/>
      <c r="N3" s="87"/>
      <c r="O3" s="87"/>
      <c r="P3" s="87"/>
      <c r="Q3" s="87"/>
      <c r="R3" s="87"/>
      <c r="S3" s="87"/>
      <c r="T3" s="87"/>
      <c r="U3" s="87"/>
      <c r="V3" s="87"/>
      <c r="W3" s="87"/>
      <c r="X3" s="88"/>
      <c r="Y3" s="84" t="s">
        <v>54</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10</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15">
      <c r="A4" s="14" t="s">
        <v>61</v>
      </c>
      <c r="B4" s="17"/>
      <c r="C4" s="17"/>
      <c r="D4" s="17"/>
      <c r="E4" s="17"/>
      <c r="F4" s="17"/>
      <c r="G4" s="17"/>
      <c r="H4" s="89"/>
      <c r="I4" s="90"/>
      <c r="J4" s="90"/>
      <c r="K4" s="90"/>
      <c r="L4" s="90"/>
      <c r="M4" s="90"/>
      <c r="N4" s="90"/>
      <c r="O4" s="90"/>
      <c r="P4" s="90"/>
      <c r="Q4" s="90"/>
      <c r="R4" s="90"/>
      <c r="S4" s="90"/>
      <c r="T4" s="90"/>
      <c r="U4" s="90"/>
      <c r="V4" s="90"/>
      <c r="W4" s="90"/>
      <c r="X4" s="91"/>
      <c r="Y4" s="85" t="s">
        <v>52</v>
      </c>
      <c r="Z4" s="85"/>
      <c r="AA4" s="85"/>
      <c r="AB4" s="85"/>
      <c r="AC4" s="85"/>
      <c r="AD4" s="85"/>
      <c r="AE4" s="85"/>
      <c r="AF4" s="85"/>
      <c r="AG4" s="85"/>
      <c r="AH4" s="85"/>
      <c r="AI4" s="85"/>
      <c r="AJ4" s="85" t="s">
        <v>46</v>
      </c>
      <c r="AK4" s="85"/>
      <c r="AL4" s="85"/>
      <c r="AM4" s="85"/>
      <c r="AN4" s="85"/>
      <c r="AO4" s="85"/>
      <c r="AP4" s="85"/>
      <c r="AQ4" s="85"/>
      <c r="AR4" s="85"/>
      <c r="AS4" s="85"/>
      <c r="AT4" s="85"/>
      <c r="AU4" s="85" t="s">
        <v>29</v>
      </c>
      <c r="AV4" s="85"/>
      <c r="AW4" s="85"/>
      <c r="AX4" s="85"/>
      <c r="AY4" s="85"/>
      <c r="AZ4" s="85"/>
      <c r="BA4" s="85"/>
      <c r="BB4" s="85"/>
      <c r="BC4" s="85"/>
      <c r="BD4" s="85"/>
      <c r="BE4" s="85"/>
      <c r="BF4" s="85" t="s">
        <v>62</v>
      </c>
      <c r="BG4" s="85"/>
      <c r="BH4" s="85"/>
      <c r="BI4" s="85"/>
      <c r="BJ4" s="85"/>
      <c r="BK4" s="85"/>
      <c r="BL4" s="85"/>
      <c r="BM4" s="85"/>
      <c r="BN4" s="85"/>
      <c r="BO4" s="85"/>
      <c r="BP4" s="85"/>
      <c r="BQ4" s="85" t="s">
        <v>16</v>
      </c>
      <c r="BR4" s="85"/>
      <c r="BS4" s="85"/>
      <c r="BT4" s="85"/>
      <c r="BU4" s="85"/>
      <c r="BV4" s="85"/>
      <c r="BW4" s="85"/>
      <c r="BX4" s="85"/>
      <c r="BY4" s="85"/>
      <c r="BZ4" s="85"/>
      <c r="CA4" s="85"/>
      <c r="CB4" s="85" t="s">
        <v>63</v>
      </c>
      <c r="CC4" s="85"/>
      <c r="CD4" s="85"/>
      <c r="CE4" s="85"/>
      <c r="CF4" s="85"/>
      <c r="CG4" s="85"/>
      <c r="CH4" s="85"/>
      <c r="CI4" s="85"/>
      <c r="CJ4" s="85"/>
      <c r="CK4" s="85"/>
      <c r="CL4" s="85"/>
      <c r="CM4" s="85" t="s">
        <v>0</v>
      </c>
      <c r="CN4" s="85"/>
      <c r="CO4" s="85"/>
      <c r="CP4" s="85"/>
      <c r="CQ4" s="85"/>
      <c r="CR4" s="85"/>
      <c r="CS4" s="85"/>
      <c r="CT4" s="85"/>
      <c r="CU4" s="85"/>
      <c r="CV4" s="85"/>
      <c r="CW4" s="85"/>
      <c r="CX4" s="85" t="s">
        <v>64</v>
      </c>
      <c r="CY4" s="85"/>
      <c r="CZ4" s="85"/>
      <c r="DA4" s="85"/>
      <c r="DB4" s="85"/>
      <c r="DC4" s="85"/>
      <c r="DD4" s="85"/>
      <c r="DE4" s="85"/>
      <c r="DF4" s="85"/>
      <c r="DG4" s="85"/>
      <c r="DH4" s="85"/>
      <c r="DI4" s="85" t="s">
        <v>65</v>
      </c>
      <c r="DJ4" s="85"/>
      <c r="DK4" s="85"/>
      <c r="DL4" s="85"/>
      <c r="DM4" s="85"/>
      <c r="DN4" s="85"/>
      <c r="DO4" s="85"/>
      <c r="DP4" s="85"/>
      <c r="DQ4" s="85"/>
      <c r="DR4" s="85"/>
      <c r="DS4" s="85"/>
      <c r="DT4" s="85" t="s">
        <v>66</v>
      </c>
      <c r="DU4" s="85"/>
      <c r="DV4" s="85"/>
      <c r="DW4" s="85"/>
      <c r="DX4" s="85"/>
      <c r="DY4" s="85"/>
      <c r="DZ4" s="85"/>
      <c r="EA4" s="85"/>
      <c r="EB4" s="85"/>
      <c r="EC4" s="85"/>
      <c r="ED4" s="85"/>
      <c r="EE4" s="85" t="s">
        <v>67</v>
      </c>
      <c r="EF4" s="85"/>
      <c r="EG4" s="85"/>
      <c r="EH4" s="85"/>
      <c r="EI4" s="85"/>
      <c r="EJ4" s="85"/>
      <c r="EK4" s="85"/>
      <c r="EL4" s="85"/>
      <c r="EM4" s="85"/>
      <c r="EN4" s="85"/>
      <c r="EO4" s="85"/>
    </row>
    <row r="5" spans="1:148" x14ac:dyDescent="0.15">
      <c r="A5" s="14" t="s">
        <v>68</v>
      </c>
      <c r="B5" s="18"/>
      <c r="C5" s="18"/>
      <c r="D5" s="18"/>
      <c r="E5" s="18"/>
      <c r="F5" s="18"/>
      <c r="G5" s="18"/>
      <c r="H5" s="23" t="s">
        <v>57</v>
      </c>
      <c r="I5" s="23" t="s">
        <v>69</v>
      </c>
      <c r="J5" s="23" t="s">
        <v>70</v>
      </c>
      <c r="K5" s="23" t="s">
        <v>71</v>
      </c>
      <c r="L5" s="23" t="s">
        <v>72</v>
      </c>
      <c r="M5" s="23" t="s">
        <v>8</v>
      </c>
      <c r="N5" s="23" t="s">
        <v>73</v>
      </c>
      <c r="O5" s="23" t="s">
        <v>74</v>
      </c>
      <c r="P5" s="23" t="s">
        <v>75</v>
      </c>
      <c r="Q5" s="23" t="s">
        <v>76</v>
      </c>
      <c r="R5" s="23" t="s">
        <v>77</v>
      </c>
      <c r="S5" s="23" t="s">
        <v>78</v>
      </c>
      <c r="T5" s="23" t="s">
        <v>79</v>
      </c>
      <c r="U5" s="23" t="s">
        <v>1</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44</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2021</v>
      </c>
      <c r="C6" s="19">
        <f t="shared" si="1"/>
        <v>42153</v>
      </c>
      <c r="D6" s="19">
        <f t="shared" si="1"/>
        <v>46</v>
      </c>
      <c r="E6" s="19">
        <f t="shared" si="1"/>
        <v>17</v>
      </c>
      <c r="F6" s="19">
        <f t="shared" si="1"/>
        <v>5</v>
      </c>
      <c r="G6" s="19">
        <f t="shared" si="1"/>
        <v>0</v>
      </c>
      <c r="H6" s="19" t="str">
        <f t="shared" si="1"/>
        <v>宮城県　大崎市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61.18</v>
      </c>
      <c r="P6" s="24">
        <f t="shared" si="1"/>
        <v>9.23</v>
      </c>
      <c r="Q6" s="24">
        <f t="shared" si="1"/>
        <v>93.66</v>
      </c>
      <c r="R6" s="24">
        <f t="shared" si="1"/>
        <v>3740</v>
      </c>
      <c r="S6" s="24">
        <f t="shared" si="1"/>
        <v>126836</v>
      </c>
      <c r="T6" s="24">
        <f t="shared" si="1"/>
        <v>796.81</v>
      </c>
      <c r="U6" s="24">
        <f t="shared" si="1"/>
        <v>159.18</v>
      </c>
      <c r="V6" s="24">
        <f t="shared" si="1"/>
        <v>11656</v>
      </c>
      <c r="W6" s="24">
        <f t="shared" si="1"/>
        <v>14.72</v>
      </c>
      <c r="X6" s="24">
        <f t="shared" si="1"/>
        <v>791.85</v>
      </c>
      <c r="Y6" s="28" t="str">
        <f t="shared" ref="Y6:AH6" si="2">IF(Y7="",NA(),Y7)</f>
        <v>-</v>
      </c>
      <c r="Z6" s="28" t="str">
        <f t="shared" si="2"/>
        <v>-</v>
      </c>
      <c r="AA6" s="28" t="str">
        <f t="shared" si="2"/>
        <v>-</v>
      </c>
      <c r="AB6" s="28">
        <f t="shared" si="2"/>
        <v>114.6</v>
      </c>
      <c r="AC6" s="28">
        <f t="shared" si="2"/>
        <v>106.9</v>
      </c>
      <c r="AD6" s="28" t="str">
        <f t="shared" si="2"/>
        <v>-</v>
      </c>
      <c r="AE6" s="28" t="str">
        <f t="shared" si="2"/>
        <v>-</v>
      </c>
      <c r="AF6" s="28" t="str">
        <f t="shared" si="2"/>
        <v>-</v>
      </c>
      <c r="AG6" s="28">
        <f t="shared" si="2"/>
        <v>106.37</v>
      </c>
      <c r="AH6" s="28">
        <f t="shared" si="2"/>
        <v>106.07</v>
      </c>
      <c r="AI6" s="24" t="str">
        <f>IF(AI7="","",IF(AI7="-","【-】","【"&amp;SUBSTITUTE(TEXT(AI7,"#,##0.00"),"-","△")&amp;"】"))</f>
        <v>【104.16】</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139.02000000000001</v>
      </c>
      <c r="AS6" s="28">
        <f t="shared" si="3"/>
        <v>132.04</v>
      </c>
      <c r="AT6" s="24" t="str">
        <f>IF(AT7="","",IF(AT7="-","【-】","【"&amp;SUBSTITUTE(TEXT(AT7,"#,##0.00"),"-","△")&amp;"】"))</f>
        <v>【128.23】</v>
      </c>
      <c r="AU6" s="28" t="str">
        <f t="shared" ref="AU6:BD6" si="4">IF(AU7="",NA(),AU7)</f>
        <v>-</v>
      </c>
      <c r="AV6" s="28" t="str">
        <f t="shared" si="4"/>
        <v>-</v>
      </c>
      <c r="AW6" s="28" t="str">
        <f t="shared" si="4"/>
        <v>-</v>
      </c>
      <c r="AX6" s="28">
        <f t="shared" si="4"/>
        <v>37.700000000000003</v>
      </c>
      <c r="AY6" s="28">
        <f t="shared" si="4"/>
        <v>45.82</v>
      </c>
      <c r="AZ6" s="28" t="str">
        <f t="shared" si="4"/>
        <v>-</v>
      </c>
      <c r="BA6" s="28" t="str">
        <f t="shared" si="4"/>
        <v>-</v>
      </c>
      <c r="BB6" s="28" t="str">
        <f t="shared" si="4"/>
        <v>-</v>
      </c>
      <c r="BC6" s="28">
        <f t="shared" si="4"/>
        <v>29.13</v>
      </c>
      <c r="BD6" s="28">
        <f t="shared" si="4"/>
        <v>35.69</v>
      </c>
      <c r="BE6" s="24" t="str">
        <f>IF(BE7="","",IF(BE7="-","【-】","【"&amp;SUBSTITUTE(TEXT(BE7,"#,##0.00"),"-","△")&amp;"】"))</f>
        <v>【34.77】</v>
      </c>
      <c r="BF6" s="28" t="str">
        <f t="shared" ref="BF6:BO6" si="5">IF(BF7="",NA(),BF7)</f>
        <v>-</v>
      </c>
      <c r="BG6" s="28" t="str">
        <f t="shared" si="5"/>
        <v>-</v>
      </c>
      <c r="BH6" s="28" t="str">
        <f t="shared" si="5"/>
        <v>-</v>
      </c>
      <c r="BI6" s="28">
        <f t="shared" si="5"/>
        <v>24.31</v>
      </c>
      <c r="BJ6" s="28">
        <f t="shared" si="5"/>
        <v>7.89</v>
      </c>
      <c r="BK6" s="28" t="str">
        <f t="shared" si="5"/>
        <v>-</v>
      </c>
      <c r="BL6" s="28" t="str">
        <f t="shared" si="5"/>
        <v>-</v>
      </c>
      <c r="BM6" s="28" t="str">
        <f t="shared" si="5"/>
        <v>-</v>
      </c>
      <c r="BN6" s="28">
        <f t="shared" si="5"/>
        <v>867.83</v>
      </c>
      <c r="BO6" s="28">
        <f t="shared" si="5"/>
        <v>791.76</v>
      </c>
      <c r="BP6" s="24" t="str">
        <f>IF(BP7="","",IF(BP7="-","【-】","【"&amp;SUBSTITUTE(TEXT(BP7,"#,##0.00"),"-","△")&amp;"】"))</f>
        <v>【786.37】</v>
      </c>
      <c r="BQ6" s="28" t="str">
        <f t="shared" ref="BQ6:BZ6" si="6">IF(BQ7="",NA(),BQ7)</f>
        <v>-</v>
      </c>
      <c r="BR6" s="28" t="str">
        <f t="shared" si="6"/>
        <v>-</v>
      </c>
      <c r="BS6" s="28" t="str">
        <f t="shared" si="6"/>
        <v>-</v>
      </c>
      <c r="BT6" s="28">
        <f t="shared" si="6"/>
        <v>81.3</v>
      </c>
      <c r="BU6" s="28">
        <f t="shared" si="6"/>
        <v>72.63</v>
      </c>
      <c r="BV6" s="28" t="str">
        <f t="shared" si="6"/>
        <v>-</v>
      </c>
      <c r="BW6" s="28" t="str">
        <f t="shared" si="6"/>
        <v>-</v>
      </c>
      <c r="BX6" s="28" t="str">
        <f t="shared" si="6"/>
        <v>-</v>
      </c>
      <c r="BY6" s="28">
        <f t="shared" si="6"/>
        <v>57.08</v>
      </c>
      <c r="BZ6" s="28">
        <f t="shared" si="6"/>
        <v>56.26</v>
      </c>
      <c r="CA6" s="24" t="str">
        <f>IF(CA7="","",IF(CA7="-","【-】","【"&amp;SUBSTITUTE(TEXT(CA7,"#,##0.00"),"-","△")&amp;"】"))</f>
        <v>【60.65】</v>
      </c>
      <c r="CB6" s="28" t="str">
        <f t="shared" ref="CB6:CK6" si="7">IF(CB7="",NA(),CB7)</f>
        <v>-</v>
      </c>
      <c r="CC6" s="28" t="str">
        <f t="shared" si="7"/>
        <v>-</v>
      </c>
      <c r="CD6" s="28" t="str">
        <f t="shared" si="7"/>
        <v>-</v>
      </c>
      <c r="CE6" s="28">
        <f t="shared" si="7"/>
        <v>243.62</v>
      </c>
      <c r="CF6" s="28">
        <f t="shared" si="7"/>
        <v>272.08</v>
      </c>
      <c r="CG6" s="28" t="str">
        <f t="shared" si="7"/>
        <v>-</v>
      </c>
      <c r="CH6" s="28" t="str">
        <f t="shared" si="7"/>
        <v>-</v>
      </c>
      <c r="CI6" s="28" t="str">
        <f t="shared" si="7"/>
        <v>-</v>
      </c>
      <c r="CJ6" s="28">
        <f t="shared" si="7"/>
        <v>274.99</v>
      </c>
      <c r="CK6" s="28">
        <f t="shared" si="7"/>
        <v>282.08999999999997</v>
      </c>
      <c r="CL6" s="24" t="str">
        <f>IF(CL7="","",IF(CL7="-","【-】","【"&amp;SUBSTITUTE(TEXT(CL7,"#,##0.00"),"-","△")&amp;"】"))</f>
        <v>【256.97】</v>
      </c>
      <c r="CM6" s="28" t="str">
        <f t="shared" ref="CM6:CV6" si="8">IF(CM7="",NA(),CM7)</f>
        <v>-</v>
      </c>
      <c r="CN6" s="28" t="str">
        <f t="shared" si="8"/>
        <v>-</v>
      </c>
      <c r="CO6" s="28" t="str">
        <f t="shared" si="8"/>
        <v>-</v>
      </c>
      <c r="CP6" s="28">
        <f t="shared" si="8"/>
        <v>34.630000000000003</v>
      </c>
      <c r="CQ6" s="28">
        <f t="shared" si="8"/>
        <v>34.29</v>
      </c>
      <c r="CR6" s="28" t="str">
        <f t="shared" si="8"/>
        <v>-</v>
      </c>
      <c r="CS6" s="28" t="str">
        <f t="shared" si="8"/>
        <v>-</v>
      </c>
      <c r="CT6" s="28" t="str">
        <f t="shared" si="8"/>
        <v>-</v>
      </c>
      <c r="CU6" s="28">
        <f t="shared" si="8"/>
        <v>54.83</v>
      </c>
      <c r="CV6" s="28">
        <f t="shared" si="8"/>
        <v>66.53</v>
      </c>
      <c r="CW6" s="24" t="str">
        <f>IF(CW7="","",IF(CW7="-","【-】","【"&amp;SUBSTITUTE(TEXT(CW7,"#,##0.00"),"-","△")&amp;"】"))</f>
        <v>【61.14】</v>
      </c>
      <c r="CX6" s="28" t="str">
        <f t="shared" ref="CX6:DG6" si="9">IF(CX7="",NA(),CX7)</f>
        <v>-</v>
      </c>
      <c r="CY6" s="28" t="str">
        <f t="shared" si="9"/>
        <v>-</v>
      </c>
      <c r="CZ6" s="28" t="str">
        <f t="shared" si="9"/>
        <v>-</v>
      </c>
      <c r="DA6" s="28">
        <f t="shared" si="9"/>
        <v>70.89</v>
      </c>
      <c r="DB6" s="28">
        <f t="shared" si="9"/>
        <v>70.91</v>
      </c>
      <c r="DC6" s="28" t="str">
        <f t="shared" si="9"/>
        <v>-</v>
      </c>
      <c r="DD6" s="28" t="str">
        <f t="shared" si="9"/>
        <v>-</v>
      </c>
      <c r="DE6" s="28" t="str">
        <f t="shared" si="9"/>
        <v>-</v>
      </c>
      <c r="DF6" s="28">
        <f t="shared" si="9"/>
        <v>84.7</v>
      </c>
      <c r="DG6" s="28">
        <f t="shared" si="9"/>
        <v>84.67</v>
      </c>
      <c r="DH6" s="24" t="str">
        <f>IF(DH7="","",IF(DH7="-","【-】","【"&amp;SUBSTITUTE(TEXT(DH7,"#,##0.00"),"-","△")&amp;"】"))</f>
        <v>【86.91】</v>
      </c>
      <c r="DI6" s="28" t="str">
        <f t="shared" ref="DI6:DR6" si="10">IF(DI7="",NA(),DI7)</f>
        <v>-</v>
      </c>
      <c r="DJ6" s="28" t="str">
        <f t="shared" si="10"/>
        <v>-</v>
      </c>
      <c r="DK6" s="28" t="str">
        <f t="shared" si="10"/>
        <v>-</v>
      </c>
      <c r="DL6" s="28">
        <f t="shared" si="10"/>
        <v>3.51</v>
      </c>
      <c r="DM6" s="28">
        <f t="shared" si="10"/>
        <v>7.03</v>
      </c>
      <c r="DN6" s="28" t="str">
        <f t="shared" si="10"/>
        <v>-</v>
      </c>
      <c r="DO6" s="28" t="str">
        <f t="shared" si="10"/>
        <v>-</v>
      </c>
      <c r="DP6" s="28" t="str">
        <f t="shared" si="10"/>
        <v>-</v>
      </c>
      <c r="DQ6" s="28">
        <f t="shared" si="10"/>
        <v>20.34</v>
      </c>
      <c r="DR6" s="28">
        <f t="shared" si="10"/>
        <v>21.85</v>
      </c>
      <c r="DS6" s="24" t="str">
        <f>IF(DS7="","",IF(DS7="-","【-】","【"&amp;SUBSTITUTE(TEXT(DS7,"#,##0.00"),"-","△")&amp;"】"))</f>
        <v>【24.95】</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【0.00】</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0.25</v>
      </c>
      <c r="EN6" s="28">
        <f t="shared" si="12"/>
        <v>0.05</v>
      </c>
      <c r="EO6" s="24" t="str">
        <f>IF(EO7="","",IF(EO7="-","【-】","【"&amp;SUBSTITUTE(TEXT(EO7,"#,##0.00"),"-","△")&amp;"】"))</f>
        <v>【0.03】</v>
      </c>
    </row>
    <row r="7" spans="1:148" s="13" customFormat="1" x14ac:dyDescent="0.15">
      <c r="A7" s="14"/>
      <c r="B7" s="20">
        <v>2021</v>
      </c>
      <c r="C7" s="20">
        <v>42153</v>
      </c>
      <c r="D7" s="20">
        <v>46</v>
      </c>
      <c r="E7" s="20">
        <v>17</v>
      </c>
      <c r="F7" s="20">
        <v>5</v>
      </c>
      <c r="G7" s="20">
        <v>0</v>
      </c>
      <c r="H7" s="20" t="s">
        <v>95</v>
      </c>
      <c r="I7" s="20" t="s">
        <v>96</v>
      </c>
      <c r="J7" s="20" t="s">
        <v>97</v>
      </c>
      <c r="K7" s="20" t="s">
        <v>98</v>
      </c>
      <c r="L7" s="20" t="s">
        <v>99</v>
      </c>
      <c r="M7" s="20" t="s">
        <v>100</v>
      </c>
      <c r="N7" s="25" t="s">
        <v>101</v>
      </c>
      <c r="O7" s="25">
        <v>61.18</v>
      </c>
      <c r="P7" s="25">
        <v>9.23</v>
      </c>
      <c r="Q7" s="25">
        <v>93.66</v>
      </c>
      <c r="R7" s="25">
        <v>3740</v>
      </c>
      <c r="S7" s="25">
        <v>126836</v>
      </c>
      <c r="T7" s="25">
        <v>796.81</v>
      </c>
      <c r="U7" s="25">
        <v>159.18</v>
      </c>
      <c r="V7" s="25">
        <v>11656</v>
      </c>
      <c r="W7" s="25">
        <v>14.72</v>
      </c>
      <c r="X7" s="25">
        <v>791.85</v>
      </c>
      <c r="Y7" s="25" t="s">
        <v>101</v>
      </c>
      <c r="Z7" s="25" t="s">
        <v>101</v>
      </c>
      <c r="AA7" s="25" t="s">
        <v>101</v>
      </c>
      <c r="AB7" s="25">
        <v>114.6</v>
      </c>
      <c r="AC7" s="25">
        <v>106.9</v>
      </c>
      <c r="AD7" s="25" t="s">
        <v>101</v>
      </c>
      <c r="AE7" s="25" t="s">
        <v>101</v>
      </c>
      <c r="AF7" s="25" t="s">
        <v>101</v>
      </c>
      <c r="AG7" s="25">
        <v>106.37</v>
      </c>
      <c r="AH7" s="25">
        <v>106.07</v>
      </c>
      <c r="AI7" s="25">
        <v>104.16</v>
      </c>
      <c r="AJ7" s="25" t="s">
        <v>101</v>
      </c>
      <c r="AK7" s="25" t="s">
        <v>101</v>
      </c>
      <c r="AL7" s="25" t="s">
        <v>101</v>
      </c>
      <c r="AM7" s="25">
        <v>0</v>
      </c>
      <c r="AN7" s="25">
        <v>0</v>
      </c>
      <c r="AO7" s="25" t="s">
        <v>101</v>
      </c>
      <c r="AP7" s="25" t="s">
        <v>101</v>
      </c>
      <c r="AQ7" s="25" t="s">
        <v>101</v>
      </c>
      <c r="AR7" s="25">
        <v>139.02000000000001</v>
      </c>
      <c r="AS7" s="25">
        <v>132.04</v>
      </c>
      <c r="AT7" s="25">
        <v>128.22999999999999</v>
      </c>
      <c r="AU7" s="25" t="s">
        <v>101</v>
      </c>
      <c r="AV7" s="25" t="s">
        <v>101</v>
      </c>
      <c r="AW7" s="25" t="s">
        <v>101</v>
      </c>
      <c r="AX7" s="25">
        <v>37.700000000000003</v>
      </c>
      <c r="AY7" s="25">
        <v>45.82</v>
      </c>
      <c r="AZ7" s="25" t="s">
        <v>101</v>
      </c>
      <c r="BA7" s="25" t="s">
        <v>101</v>
      </c>
      <c r="BB7" s="25" t="s">
        <v>101</v>
      </c>
      <c r="BC7" s="25">
        <v>29.13</v>
      </c>
      <c r="BD7" s="25">
        <v>35.69</v>
      </c>
      <c r="BE7" s="25">
        <v>34.770000000000003</v>
      </c>
      <c r="BF7" s="25" t="s">
        <v>101</v>
      </c>
      <c r="BG7" s="25" t="s">
        <v>101</v>
      </c>
      <c r="BH7" s="25" t="s">
        <v>101</v>
      </c>
      <c r="BI7" s="25">
        <v>24.31</v>
      </c>
      <c r="BJ7" s="25">
        <v>7.89</v>
      </c>
      <c r="BK7" s="25" t="s">
        <v>101</v>
      </c>
      <c r="BL7" s="25" t="s">
        <v>101</v>
      </c>
      <c r="BM7" s="25" t="s">
        <v>101</v>
      </c>
      <c r="BN7" s="25">
        <v>867.83</v>
      </c>
      <c r="BO7" s="25">
        <v>791.76</v>
      </c>
      <c r="BP7" s="25">
        <v>786.37</v>
      </c>
      <c r="BQ7" s="25" t="s">
        <v>101</v>
      </c>
      <c r="BR7" s="25" t="s">
        <v>101</v>
      </c>
      <c r="BS7" s="25" t="s">
        <v>101</v>
      </c>
      <c r="BT7" s="25">
        <v>81.3</v>
      </c>
      <c r="BU7" s="25">
        <v>72.63</v>
      </c>
      <c r="BV7" s="25" t="s">
        <v>101</v>
      </c>
      <c r="BW7" s="25" t="s">
        <v>101</v>
      </c>
      <c r="BX7" s="25" t="s">
        <v>101</v>
      </c>
      <c r="BY7" s="25">
        <v>57.08</v>
      </c>
      <c r="BZ7" s="25">
        <v>56.26</v>
      </c>
      <c r="CA7" s="25">
        <v>60.65</v>
      </c>
      <c r="CB7" s="25" t="s">
        <v>101</v>
      </c>
      <c r="CC7" s="25" t="s">
        <v>101</v>
      </c>
      <c r="CD7" s="25" t="s">
        <v>101</v>
      </c>
      <c r="CE7" s="25">
        <v>243.62</v>
      </c>
      <c r="CF7" s="25">
        <v>272.08</v>
      </c>
      <c r="CG7" s="25" t="s">
        <v>101</v>
      </c>
      <c r="CH7" s="25" t="s">
        <v>101</v>
      </c>
      <c r="CI7" s="25" t="s">
        <v>101</v>
      </c>
      <c r="CJ7" s="25">
        <v>274.99</v>
      </c>
      <c r="CK7" s="25">
        <v>282.08999999999997</v>
      </c>
      <c r="CL7" s="25">
        <v>256.97000000000003</v>
      </c>
      <c r="CM7" s="25" t="s">
        <v>101</v>
      </c>
      <c r="CN7" s="25" t="s">
        <v>101</v>
      </c>
      <c r="CO7" s="25" t="s">
        <v>101</v>
      </c>
      <c r="CP7" s="25">
        <v>34.630000000000003</v>
      </c>
      <c r="CQ7" s="25">
        <v>34.29</v>
      </c>
      <c r="CR7" s="25" t="s">
        <v>101</v>
      </c>
      <c r="CS7" s="25" t="s">
        <v>101</v>
      </c>
      <c r="CT7" s="25" t="s">
        <v>101</v>
      </c>
      <c r="CU7" s="25">
        <v>54.83</v>
      </c>
      <c r="CV7" s="25">
        <v>66.53</v>
      </c>
      <c r="CW7" s="25">
        <v>61.14</v>
      </c>
      <c r="CX7" s="25" t="s">
        <v>101</v>
      </c>
      <c r="CY7" s="25" t="s">
        <v>101</v>
      </c>
      <c r="CZ7" s="25" t="s">
        <v>101</v>
      </c>
      <c r="DA7" s="25">
        <v>70.89</v>
      </c>
      <c r="DB7" s="25">
        <v>70.91</v>
      </c>
      <c r="DC7" s="25" t="s">
        <v>101</v>
      </c>
      <c r="DD7" s="25" t="s">
        <v>101</v>
      </c>
      <c r="DE7" s="25" t="s">
        <v>101</v>
      </c>
      <c r="DF7" s="25">
        <v>84.7</v>
      </c>
      <c r="DG7" s="25">
        <v>84.67</v>
      </c>
      <c r="DH7" s="25">
        <v>86.91</v>
      </c>
      <c r="DI7" s="25" t="s">
        <v>101</v>
      </c>
      <c r="DJ7" s="25" t="s">
        <v>101</v>
      </c>
      <c r="DK7" s="25" t="s">
        <v>101</v>
      </c>
      <c r="DL7" s="25">
        <v>3.51</v>
      </c>
      <c r="DM7" s="25">
        <v>7.03</v>
      </c>
      <c r="DN7" s="25" t="s">
        <v>101</v>
      </c>
      <c r="DO7" s="25" t="s">
        <v>101</v>
      </c>
      <c r="DP7" s="25" t="s">
        <v>101</v>
      </c>
      <c r="DQ7" s="25">
        <v>20.34</v>
      </c>
      <c r="DR7" s="25">
        <v>21.85</v>
      </c>
      <c r="DS7" s="25">
        <v>24.95</v>
      </c>
      <c r="DT7" s="25" t="s">
        <v>101</v>
      </c>
      <c r="DU7" s="25" t="s">
        <v>101</v>
      </c>
      <c r="DV7" s="25" t="s">
        <v>101</v>
      </c>
      <c r="DW7" s="25">
        <v>0</v>
      </c>
      <c r="DX7" s="25">
        <v>0</v>
      </c>
      <c r="DY7" s="25" t="s">
        <v>101</v>
      </c>
      <c r="DZ7" s="25" t="s">
        <v>101</v>
      </c>
      <c r="EA7" s="25" t="s">
        <v>101</v>
      </c>
      <c r="EB7" s="25">
        <v>0</v>
      </c>
      <c r="EC7" s="25">
        <v>0</v>
      </c>
      <c r="ED7" s="25">
        <v>0</v>
      </c>
      <c r="EE7" s="25" t="s">
        <v>101</v>
      </c>
      <c r="EF7" s="25" t="s">
        <v>101</v>
      </c>
      <c r="EG7" s="25" t="s">
        <v>101</v>
      </c>
      <c r="EH7" s="25">
        <v>0</v>
      </c>
      <c r="EI7" s="25">
        <v>0</v>
      </c>
      <c r="EJ7" s="25" t="s">
        <v>101</v>
      </c>
      <c r="EK7" s="25" t="s">
        <v>101</v>
      </c>
      <c r="EL7" s="25" t="s">
        <v>101</v>
      </c>
      <c r="EM7" s="25">
        <v>0.25</v>
      </c>
      <c r="EN7" s="25">
        <v>0.05</v>
      </c>
      <c r="EO7" s="25">
        <v>0.03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平間　崇規</dc:creator>
  <cp:lastModifiedBy>宮城県</cp:lastModifiedBy>
  <cp:lastPrinted>2023-02-09T04:17:27Z</cp:lastPrinted>
  <dcterms:created xsi:type="dcterms:W3CDTF">2023-01-20T08:51:17Z</dcterms:created>
  <dcterms:modified xsi:type="dcterms:W3CDTF">2023-02-09T04:17:36Z</dcterms:modified>
</cp:coreProperties>
</file>