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0 登米市★☆\"/>
    </mc:Choice>
  </mc:AlternateContent>
  <workbookProtection workbookAlgorithmName="SHA-512" workbookHashValue="aJ64uYZwrcfrihGFGQkJWb4fImVQQuEO3GWByVpKKZv7ozToP780mgNIb2TwEslW9dArijdMrEUfMy96NxZDYg==" workbookSaltValue="M1FasALOb15HL+BYPoh+BA=="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W10" i="4" s="1"/>
  <c r="P6" i="5"/>
  <c r="O6" i="5"/>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AT10" i="4"/>
  <c r="AL10" i="4"/>
  <c r="AD10" i="4"/>
  <c r="P10" i="4"/>
  <c r="I10" i="4"/>
  <c r="I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<sst xmlns="http://schemas.openxmlformats.org/spreadsheetml/2006/main" count="307" uniqueCount="117">
  <si>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</si>
  <si>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</si>
  <si>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</si>
  <si>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</si>
  <si>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</si>
  <si>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</si>
  <si>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</si>
  <si>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</si>
  <si>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</si>
  <si>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</si>
  <si>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</si>
  <si>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</si>
  <si>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</si>
  <si>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</si>
  <si>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</si>
  <si>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</si>
  <si>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</si>
  <si>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</si>
  <si>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</si>
  <si>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</si>
  <si>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</si>
  <si>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</si>
  <si>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</si>
  <si>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</si>
  <si>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</si>
  <si>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</si>
  <si>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</si>
  <si>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</si>
  <si>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</si>
  <si>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</si>
  <si>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</si>
  <si>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</si>
  <si>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</si>
  <si>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</si>
  <si>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</si>
  <si>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</si>
  <si>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</si>
  <si>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</si>
  <si>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</si>
  <si>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</si>
  <si>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</si>
  <si>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</si>
  <si>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</si>
  <si>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</si>
  <si>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</si>
  <si>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</si>
  <si>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</si>
  <si>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</si>
  <si>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</si>
  <si>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</si>
  <si>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</si>
  <si>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</si>
  <si>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</si>
  <si>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</si>
  <si>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</si>
  <si>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</si>
  <si>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</si>
  <si>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</si>
  <si>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</si>
  <si>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</si>
  <si>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</si>
  <si>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</si>
  <si>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</si>
  <si>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</si>
  <si>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</si>
  <si>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</si>
  <si>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</si>
  <si>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</si>
  <si>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</si>
  <si>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</si>
  <si>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</si>
  <si>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</si>
  <si>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</si>
  <si>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</si>
  <si>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</si>
  <si>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</si>
  <si>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</si>
  <si>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</si>
  <si>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</si>
  <si>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</si>
  <si>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</si>
  <si>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</si>
  <si>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</si>
  <si>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</si>
  <si>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</si>
  <si>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</si>
  <si>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</si>
  <si>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</si>
  <si>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</si>
  <si>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</si>
  <si>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</si>
  <si>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</si>
  <si>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</si>
  <si>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</si>
  <si>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</si>
  <si>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</si>
  <si>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</si>
  <si>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</si>
  <si>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</si>
  <si>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</si>
  <si>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</si>
  <si>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</si>
  <si>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</si>
  <si>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</si>
  <si>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</si>
  <si>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</si>
  <si>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</si>
  <si>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</si>
  <si>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</si>
  <si>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</si>
  <si>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</si>
  <si>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</si>
  <si>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</si>
  <si>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</si>
  <si>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「①有形固定資産減価償却率」は、地方公営企業法適用前の減価償却累計額を控除した額を開始時点の資産として計上しているため、減価償却累計額が小さく、平均値を下回っている。
</t>
    <phoneticPr fontId="4"/>
  </si>
  <si>
    <t>　平成14年度より特定地域生活排水処理施設整備に着手し、令和３年度においては86基を整備している。浄化槽の設置コストは低いものの、維持管理コストが嵩み「汚水処理原価」が類似団体より高く、「経費回収率」が低い状況にある。適正な使用料となるよう見直しを行うとともに、汚水処理費の削減を行っていく。
　今後は、施設更新費用の増加や人口減少に伴う使用料の減少等が予測され、的確な経営分析を行い、持続可能な経営に努める必要がある。</t>
    <rPh sb="1" eb="3">
      <t>ヘイセイ</t>
    </rPh>
    <rPh sb="5" eb="7">
      <t>ネンド</t>
    </rPh>
    <rPh sb="9" eb="13">
      <t>トクテイチイキ</t>
    </rPh>
    <rPh sb="13" eb="17">
      <t>セイカツハイスイ</t>
    </rPh>
    <rPh sb="17" eb="23">
      <t>ショリシセツセイビ</t>
    </rPh>
    <rPh sb="24" eb="26">
      <t>チャクシュ</t>
    </rPh>
    <rPh sb="28" eb="30">
      <t>レイワ</t>
    </rPh>
    <rPh sb="31" eb="33">
      <t>ネンド</t>
    </rPh>
    <rPh sb="40" eb="41">
      <t>キ</t>
    </rPh>
    <rPh sb="42" eb="44">
      <t>セイビ</t>
    </rPh>
    <rPh sb="49" eb="52">
      <t>ジョウカソウ</t>
    </rPh>
    <rPh sb="53" eb="55">
      <t>セッチ</t>
    </rPh>
    <rPh sb="59" eb="60">
      <t>ヒク</t>
    </rPh>
    <rPh sb="65" eb="69">
      <t>イジカンリ</t>
    </rPh>
    <rPh sb="73" eb="74">
      <t>カサ</t>
    </rPh>
    <rPh sb="76" eb="82">
      <t>オスイショリゲンカ</t>
    </rPh>
    <rPh sb="84" eb="88">
      <t>ルイジダンタイ</t>
    </rPh>
    <rPh sb="112" eb="115">
      <t>シヨウリョウ</t>
    </rPh>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</si>
  <si>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「②累積欠損金比率」は発生していない。
「③流動比率」は、①により現金が前年度より増加し、平均値を上回っている。今後も流動資産の確保に努めていく。
「④企業債残高対事業規模比率」は、建設投資において、自己資金が少ないため借入金に依存してきたことにより、企業債残高が高く平均値を大きく上回っている。
「⑥汚水処理原価」は、委託料等の増により前年度より増加し平均値より高く、使用料単価も低いことから、「⑤経費回収率」は平均値を下回っている。汚水処理費の削減と使用料改定を行い、回収率の改善を図っていく。
「⑦施設利用率」は平均値を下回っている。新規整備により浄化槽の基数は年々増加しているが、１基あたりの処理水量は増加しない傾向となっている。
「⑧水洗化率」は、本市では、排水設備工事申請と浄化槽設置申請を同時に提出することにより浄化槽工事を実施しているため、100％となっている。</t>
    <rPh sb="114" eb="115">
      <t>キン</t>
    </rPh>
    <rPh sb="119" eb="121">
      <t>ハッセイ</t>
    </rPh>
    <rPh sb="141" eb="143">
      <t>ゲンキン</t>
    </rPh>
    <rPh sb="153" eb="156">
      <t>ヘイキンチ</t>
    </rPh>
    <rPh sb="157" eb="159">
      <t>ウワマワ</t>
    </rPh>
    <rPh sb="164" eb="166">
      <t>コンゴ</t>
    </rPh>
    <rPh sb="268" eb="271">
      <t>イタクリョウ</t>
    </rPh>
    <rPh sb="273" eb="274">
      <t>ゾウ</t>
    </rPh>
    <rPh sb="282" eb="284">
      <t>ゾウカ</t>
    </rPh>
    <rPh sb="285" eb="288">
      <t>ヘイキンチ</t>
    </rPh>
    <rPh sb="315" eb="318">
      <t>ヘイキンチ</t>
    </rPh>
    <rPh sb="319" eb="321">
      <t>シタマワ</t>
    </rPh>
    <rPh sb="378" eb="380">
      <t>シンキ</t>
    </rPh>
    <rPh sb="380" eb="382">
      <t>セイビ</t>
    </rPh>
    <rPh sb="385" eb="388">
      <t>ジョウカソウ</t>
    </rPh>
    <rPh sb="389" eb="391">
      <t>キスウ</t>
    </rPh>
    <rPh sb="392" eb="394">
      <t>ネンネン</t>
    </rPh>
    <rPh sb="394" eb="396">
      <t>ゾウカ</t>
    </rPh>
    <rPh sb="403" eb="404">
      <t>キ</t>
    </rPh>
    <rPh sb="408" eb="412">
      <t>ショリスイリョウ</t>
    </rPh>
    <rPh sb="413" eb="415">
      <t>ゾウカ</t>
    </rPh>
    <rPh sb="418" eb="420">
      <t>ケイコウ</t>
    </rPh>
    <rPh sb="437" eb="439">
      <t>ホンシ</t>
    </rPh>
    <rPh sb="442" eb="446">
      <t>ハイスイセツビ</t>
    </rPh>
    <rPh sb="446" eb="448">
      <t>コウジ</t>
    </rPh>
    <rPh sb="448" eb="450">
      <t>シンセイ</t>
    </rPh>
    <rPh sb="451" eb="454">
      <t>ジョウカソウ</t>
    </rPh>
    <rPh sb="454" eb="456">
      <t>セッチ</t>
    </rPh>
    <rPh sb="456" eb="458">
      <t>シンセイ</t>
    </rPh>
    <rPh sb="459" eb="461">
      <t>ドウジ</t>
    </rPh>
    <rPh sb="462" eb="464">
      <t>テイシュツ</t>
    </rPh>
    <rPh sb="471" eb="474">
      <t>ジョウカソウ</t>
    </rPh>
    <rPh sb="474" eb="476">
      <t>コウジ</t>
    </rPh>
    <rPh sb="477" eb="47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</si>
</sst>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8-47CB-B2D3-9935C2A969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C8-47CB-B2D3-9935C2A969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51.45</c:v>
                </c:pt>
                <c:pt idx="4">
                  <c:v>50.95</c:v>
                </c:pt>
              </c:numCache>
            </c:numRef>
          </c:val>
          <c:extLst>
            <c:ext xmlns:c16="http://schemas.microsoft.com/office/drawing/2014/chart" uri="{C3380CC4-5D6E-409C-BE32-E72D297353CC}">
              <c16:uniqueId val="{00000000-235E-4F52-A1B2-C781E6C88E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235E-4F52-A1B2-C781E6C88E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7D2-4A46-B7F8-EB60172736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87D2-4A46-B7F8-EB60172736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104.2</c:v>
                </c:pt>
                <c:pt idx="4">
                  <c:v>106.12</c:v>
                </c:pt>
              </c:numCache>
            </c:numRef>
          </c:val>
          <c:extLst>
            <c:ext xmlns:c16="http://schemas.microsoft.com/office/drawing/2014/chart" uri="{C3380CC4-5D6E-409C-BE32-E72D297353CC}">
              <c16:uniqueId val="{00000000-ADE3-4F3B-8CBD-CC9B33FC49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ADE3-4F3B-8CBD-CC9B33FC49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c:v>
                </c:pt>
                <c:pt idx="4">
                  <c:v>8.27</c:v>
                </c:pt>
              </c:numCache>
            </c:numRef>
          </c:val>
          <c:extLst>
            <c:ext xmlns:c16="http://schemas.microsoft.com/office/drawing/2014/chart" uri="{C3380CC4-5D6E-409C-BE32-E72D297353CC}">
              <c16:uniqueId val="{00000000-82B9-497A-9784-4A7E93202F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82B9-497A-9784-4A7E93202F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39-4B84-8E76-13725FA380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39-4B84-8E76-13725FA380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9E-4DD5-8813-66968D877C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639E-4DD5-8813-66968D877C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119.47</c:v>
                </c:pt>
                <c:pt idx="4">
                  <c:v>150.41</c:v>
                </c:pt>
              </c:numCache>
            </c:numRef>
          </c:val>
          <c:extLst>
            <c:ext xmlns:c16="http://schemas.microsoft.com/office/drawing/2014/chart" uri="{C3380CC4-5D6E-409C-BE32-E72D297353CC}">
              <c16:uniqueId val="{00000000-6C86-447F-9BD8-39783AACD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6C86-447F-9BD8-39783AACD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1327.87</c:v>
                </c:pt>
                <c:pt idx="4">
                  <c:v>1315.41</c:v>
                </c:pt>
              </c:numCache>
            </c:numRef>
          </c:val>
          <c:extLst>
            <c:ext xmlns:c16="http://schemas.microsoft.com/office/drawing/2014/chart" uri="{C3380CC4-5D6E-409C-BE32-E72D297353CC}">
              <c16:uniqueId val="{00000000-F7F5-47DC-B798-9A7DD774B8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F7F5-47DC-B798-9A7DD774B8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47.72</c:v>
                </c:pt>
                <c:pt idx="4">
                  <c:v>47.1</c:v>
                </c:pt>
              </c:numCache>
            </c:numRef>
          </c:val>
          <c:extLst>
            <c:ext xmlns:c16="http://schemas.microsoft.com/office/drawing/2014/chart" uri="{C3380CC4-5D6E-409C-BE32-E72D297353CC}">
              <c16:uniqueId val="{00000000-60AB-4C60-8FBD-7E32D1232C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60AB-4C60-8FBD-7E32D1232C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314.23</c:v>
                </c:pt>
                <c:pt idx="4">
                  <c:v>318.86</c:v>
                </c:pt>
              </c:numCache>
            </c:numRef>
          </c:val>
          <c:extLst>
            <c:ext xmlns:c16="http://schemas.microsoft.com/office/drawing/2014/chart" uri="{C3380CC4-5D6E-409C-BE32-E72D297353CC}">
              <c16:uniqueId val="{00000000-6612-4F22-8151-58EE2CE5ED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6612-4F22-8151-58EE2CE5ED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76120</v>
      </c>
      <c r="AM8" s="42"/>
      <c r="AN8" s="42"/>
      <c r="AO8" s="42"/>
      <c r="AP8" s="42"/>
      <c r="AQ8" s="42"/>
      <c r="AR8" s="42"/>
      <c r="AS8" s="42"/>
      <c r="AT8" s="35">
        <f>データ!T6</f>
        <v>536.12</v>
      </c>
      <c r="AU8" s="35"/>
      <c r="AV8" s="35"/>
      <c r="AW8" s="35"/>
      <c r="AX8" s="35"/>
      <c r="AY8" s="35"/>
      <c r="AZ8" s="35"/>
      <c r="BA8" s="35"/>
      <c r="BB8" s="35">
        <f>データ!U6</f>
        <v>141.97999999999999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36.270000000000003</v>
      </c>
      <c r="J10" s="35"/>
      <c r="K10" s="35"/>
      <c r="L10" s="35"/>
      <c r="M10" s="35"/>
      <c r="N10" s="35"/>
      <c r="O10" s="35"/>
      <c r="P10" s="35">
        <f>データ!P6</f>
        <v>9.02</v>
      </c>
      <c r="Q10" s="35"/>
      <c r="R10" s="35"/>
      <c r="S10" s="35"/>
      <c r="T10" s="35"/>
      <c r="U10" s="35"/>
      <c r="V10" s="35"/>
      <c r="W10" s="35">
        <f>データ!Q6</f>
        <v>100</v>
      </c>
      <c r="X10" s="35"/>
      <c r="Y10" s="35"/>
      <c r="Z10" s="35"/>
      <c r="AA10" s="35"/>
      <c r="AB10" s="35"/>
      <c r="AC10" s="35"/>
      <c r="AD10" s="42">
        <f>データ!R6</f>
        <v>3141</v>
      </c>
      <c r="AE10" s="42"/>
      <c r="AF10" s="42"/>
      <c r="AG10" s="42"/>
      <c r="AH10" s="42"/>
      <c r="AI10" s="42"/>
      <c r="AJ10" s="42"/>
      <c r="AK10" s="2"/>
      <c r="AL10" s="42">
        <f>データ!V6</f>
        <v>6820</v>
      </c>
      <c r="AM10" s="42"/>
      <c r="AN10" s="42"/>
      <c r="AO10" s="42"/>
      <c r="AP10" s="42"/>
      <c r="AQ10" s="42"/>
      <c r="AR10" s="42"/>
      <c r="AS10" s="42"/>
      <c r="AT10" s="35">
        <f>データ!W6</f>
        <v>1.86</v>
      </c>
      <c r="AU10" s="35"/>
      <c r="AV10" s="35"/>
      <c r="AW10" s="35"/>
      <c r="AX10" s="35"/>
      <c r="AY10" s="35"/>
      <c r="AZ10" s="35"/>
      <c r="BA10" s="35"/>
      <c r="BB10" s="35">
        <f>データ!X6</f>
        <v>3666.67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b5wWlS19tfBB0Zt9dUE8huZlnS5rQZAalRHfbMC9nUTKedlJUQ9ZmlVBaZgN3lH0BFHtCkowIWl/Odr3ngH8+Q==" saltValue="zW3xSDaz41n5AbaGVC1c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18</v>
      </c>
      <c r="F6" s="19">
        <f t="shared" si="3"/>
        <v>0</v>
      </c>
      <c r="G6" s="19">
        <f t="shared" si="3"/>
        <v>0</v>
      </c>
      <c r="H6" s="19" t="str">
        <f t="shared" si="3"/>
        <v>宮城県　登米市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36.270000000000003</v>
      </c>
      <c r="P6" s="20">
        <f t="shared" si="3"/>
        <v>9.02</v>
      </c>
      <c r="Q6" s="20">
        <f t="shared" si="3"/>
        <v>100</v>
      </c>
      <c r="R6" s="20">
        <f t="shared" si="3"/>
        <v>3141</v>
      </c>
      <c r="S6" s="20">
        <f t="shared" si="3"/>
        <v>76120</v>
      </c>
      <c r="T6" s="20">
        <f t="shared" si="3"/>
        <v>536.12</v>
      </c>
      <c r="U6" s="20">
        <f t="shared" si="3"/>
        <v>141.97999999999999</v>
      </c>
      <c r="V6" s="20">
        <f t="shared" si="3"/>
        <v>6820</v>
      </c>
      <c r="W6" s="20">
        <f t="shared" si="3"/>
        <v>1.86</v>
      </c>
      <c r="X6" s="20">
        <f t="shared" si="3"/>
        <v>3666.67</v>
      </c>
      <c r="Y6" s="21" t="str">
        <f>IF(Y7="",NA(),Y7)</f>
        <v>-</v>
      </c>
      <c r="Z6" s="21" t="str">
        <f t="shared" ref="Z6:AH6" si="4">IF(Z7="",NA(),Z7)</f>
        <v>-</v>
      </c>
      <c r="AA6" s="21" t="str">
        <f t="shared" si="4"/>
        <v>-</v>
      </c>
      <c r="AB6" s="21">
        <f t="shared" si="4"/>
        <v>104.2</v>
      </c>
      <c r="AC6" s="21">
        <f t="shared" si="4"/>
        <v>106.12</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119.47</v>
      </c>
      <c r="AY6" s="21">
        <f t="shared" si="6"/>
        <v>150.41</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1327.87</v>
      </c>
      <c r="BJ6" s="21">
        <f t="shared" si="7"/>
        <v>1315.41</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47.72</v>
      </c>
      <c r="BU6" s="21">
        <f t="shared" si="8"/>
        <v>47.1</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314.23</v>
      </c>
      <c r="CF6" s="21">
        <f t="shared" si="9"/>
        <v>318.86</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51.45</v>
      </c>
      <c r="CQ6" s="21">
        <f t="shared" si="10"/>
        <v>50.95</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4.3</v>
      </c>
      <c r="DM6" s="21">
        <f t="shared" si="12"/>
        <v>8.27</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42129</v>
      </c>
      <c r="D7" s="23">
        <v>46</v>
      </c>
      <c r="E7" s="23">
        <v>18</v>
      </c>
      <c r="F7" s="23">
        <v>0</v>
      </c>
      <c r="G7" s="23">
        <v>0</v>
      </c>
      <c r="H7" s="23" t="s">
        <v>96</v>
      </c>
      <c r="I7" s="23" t="s">
        <v>97</v>
      </c>
      <c r="J7" s="23" t="s">
        <v>98</v>
      </c>
      <c r="K7" s="23" t="s">
        <v>99</v>
      </c>
      <c r="L7" s="23" t="s">
        <v>100</v>
      </c>
      <c r="M7" s="23" t="s">
        <v>101</v>
      </c>
      <c r="N7" s="24" t="s">
        <v>102</v>
      </c>
      <c r="O7" s="24">
        <v>36.270000000000003</v>
      </c>
      <c r="P7" s="24">
        <v>9.02</v>
      </c>
      <c r="Q7" s="24">
        <v>100</v>
      </c>
      <c r="R7" s="24">
        <v>3141</v>
      </c>
      <c r="S7" s="24">
        <v>76120</v>
      </c>
      <c r="T7" s="24">
        <v>536.12</v>
      </c>
      <c r="U7" s="24">
        <v>141.97999999999999</v>
      </c>
      <c r="V7" s="24">
        <v>6820</v>
      </c>
      <c r="W7" s="24">
        <v>1.86</v>
      </c>
      <c r="X7" s="24">
        <v>3666.67</v>
      </c>
      <c r="Y7" s="24" t="s">
        <v>102</v>
      </c>
      <c r="Z7" s="24" t="s">
        <v>102</v>
      </c>
      <c r="AA7" s="24" t="s">
        <v>102</v>
      </c>
      <c r="AB7" s="24">
        <v>104.2</v>
      </c>
      <c r="AC7" s="24">
        <v>106.12</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119.47</v>
      </c>
      <c r="AY7" s="24">
        <v>150.41</v>
      </c>
      <c r="AZ7" s="24" t="s">
        <v>102</v>
      </c>
      <c r="BA7" s="24" t="s">
        <v>102</v>
      </c>
      <c r="BB7" s="24" t="s">
        <v>102</v>
      </c>
      <c r="BC7" s="24">
        <v>100.47</v>
      </c>
      <c r="BD7" s="24">
        <v>122.71</v>
      </c>
      <c r="BE7" s="24">
        <v>112.2</v>
      </c>
      <c r="BF7" s="24" t="s">
        <v>102</v>
      </c>
      <c r="BG7" s="24" t="s">
        <v>102</v>
      </c>
      <c r="BH7" s="24" t="s">
        <v>102</v>
      </c>
      <c r="BI7" s="24">
        <v>1327.87</v>
      </c>
      <c r="BJ7" s="24">
        <v>1315.41</v>
      </c>
      <c r="BK7" s="24" t="s">
        <v>102</v>
      </c>
      <c r="BL7" s="24" t="s">
        <v>102</v>
      </c>
      <c r="BM7" s="24" t="s">
        <v>102</v>
      </c>
      <c r="BN7" s="24">
        <v>294.27</v>
      </c>
      <c r="BO7" s="24">
        <v>294.08999999999997</v>
      </c>
      <c r="BP7" s="24">
        <v>310.14</v>
      </c>
      <c r="BQ7" s="24" t="s">
        <v>102</v>
      </c>
      <c r="BR7" s="24" t="s">
        <v>102</v>
      </c>
      <c r="BS7" s="24" t="s">
        <v>102</v>
      </c>
      <c r="BT7" s="24">
        <v>47.72</v>
      </c>
      <c r="BU7" s="24">
        <v>47.1</v>
      </c>
      <c r="BV7" s="24" t="s">
        <v>102</v>
      </c>
      <c r="BW7" s="24" t="s">
        <v>102</v>
      </c>
      <c r="BX7" s="24" t="s">
        <v>102</v>
      </c>
      <c r="BY7" s="24">
        <v>60.59</v>
      </c>
      <c r="BZ7" s="24">
        <v>60</v>
      </c>
      <c r="CA7" s="24">
        <v>57.71</v>
      </c>
      <c r="CB7" s="24" t="s">
        <v>102</v>
      </c>
      <c r="CC7" s="24" t="s">
        <v>102</v>
      </c>
      <c r="CD7" s="24" t="s">
        <v>102</v>
      </c>
      <c r="CE7" s="24">
        <v>314.23</v>
      </c>
      <c r="CF7" s="24">
        <v>318.86</v>
      </c>
      <c r="CG7" s="24" t="s">
        <v>102</v>
      </c>
      <c r="CH7" s="24" t="s">
        <v>102</v>
      </c>
      <c r="CI7" s="24" t="s">
        <v>102</v>
      </c>
      <c r="CJ7" s="24">
        <v>280.23</v>
      </c>
      <c r="CK7" s="24">
        <v>282.70999999999998</v>
      </c>
      <c r="CL7" s="24">
        <v>286.17</v>
      </c>
      <c r="CM7" s="24" t="s">
        <v>102</v>
      </c>
      <c r="CN7" s="24" t="s">
        <v>102</v>
      </c>
      <c r="CO7" s="24" t="s">
        <v>102</v>
      </c>
      <c r="CP7" s="24">
        <v>51.45</v>
      </c>
      <c r="CQ7" s="24">
        <v>50.95</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4.3</v>
      </c>
      <c r="DM7" s="24">
        <v>8.27</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2023-02-13T00:19:58Z</cp:lastPrinted>
  <dcterms:created xsi:type="dcterms:W3CDTF">2022-12-01T01:40:28Z</dcterms:created>
  <dcterms:modified xsi:type="dcterms:W3CDTF">2023-02-13T00:20:00Z</dcterms:modified>
  <cp:category/>
</cp:coreProperties>
</file>