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50下水道課\普及管理係\【公営企業会計移行後】\決算統計・消費税\令和3年度分\経営比較分析表\"/>
    </mc:Choice>
  </mc:AlternateContent>
  <workbookProtection workbookAlgorithmName="SHA-512" workbookHashValue="72Wk80lbZ/5wBXbafiAGx+LOv/OI0Qq+yZ7ulqnE0l3D5v2wzIrlZsRWwosGNqU9o3NbjAu8L/uNw2Vlx6mRyw==" workbookSaltValue="jxDJ0j+rPvsE9t1SQHN+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<sst xmlns="http://schemas.openxmlformats.org/spreadsheetml/2006/main" count="299" uniqueCount="118">
  <si>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</si>
  <si>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</si>
  <si>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</si>
  <si>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</si>
  <si>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</si>
  <si>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</si>
  <si>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</si>
  <si>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</si>
  <si>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</si>
  <si>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</si>
  <si>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</si>
  <si>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</si>
  <si>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</si>
  <si>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</si>
  <si>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</si>
  <si>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</si>
  <si>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</si>
  <si>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</si>
  <si>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</si>
  <si>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</si>
  <si>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</si>
  <si>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</si>
  <si>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</si>
  <si>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</si>
  <si>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</si>
  <si>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</si>
  <si>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</si>
  <si>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</si>
  <si>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</si>
  <si>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</si>
  <si>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</si>
  <si>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</si>
  <si>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</si>
  <si>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</si>
  <si>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</si>
  <si>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</si>
  <si>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</si>
  <si>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</si>
  <si>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</si>
  <si>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</si>
  <si>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</si>
  <si>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</si>
  <si>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</si>
  <si>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</si>
  <si>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</si>
  <si>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</si>
  <si>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</si>
  <si>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</si>
  <si>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</si>
  <si>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</si>
  <si>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</si>
  <si>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</si>
  <si>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</si>
  <si>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</si>
  <si>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</si>
  <si>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</si>
  <si>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</si>
  <si>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</si>
  <si>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</si>
  <si>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</si>
  <si>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</si>
  <si>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</si>
  <si>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</si>
  <si>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</si>
  <si>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</si>
  <si>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</si>
  <si>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</si>
  <si>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</si>
  <si>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</si>
  <si>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</si>
  <si>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</si>
  <si>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</si>
  <si>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</si>
  <si>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</si>
  <si>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</si>
  <si>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</si>
  <si>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</si>
  <si>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</si>
  <si>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</si>
  <si>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</si>
  <si>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</si>
  <si>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</si>
  <si>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</si>
  <si>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</si>
  <si>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</si>
  <si>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</si>
  <si>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</si>
  <si>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</si>
  <si>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</si>
  <si>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</si>
  <si>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</si>
  <si>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</si>
  <si>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</si>
  <si>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</si>
  <si>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</si>
  <si>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</si>
  <si>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</si>
  <si>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</si>
  <si>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</si>
  <si>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</si>
  <si>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</si>
  <si>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</si>
  <si>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</si>
  <si>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</si>
  <si>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</si>
  <si>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</si>
  <si>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</si>
  <si>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</si>
  <si>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</si>
  <si>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</si>
  <si>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</si>
  <si>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</si>
  <si>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</si>
  <si>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</si>
  <si>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</si>
  <si>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市の公共下水道事業は令和2年4月1日に公営企業会計へ移行したが、各指標とも類似団体平均値には及ばず、その経営は健全とは言い難い状況である。使用料の改定を平成30年度に実施しているが、今後も適正な料金設定により収入を確保するとともに費用を抑制し、公共下水道事業の安定経営を目指していく。</t>
    <phoneticPr fontId="4"/>
  </si>
  <si>
    <t xml:space="preserve">①経常収支比率は99.9％であり100％に近いが、一般会計繰入金によるところが大きい。今後も新規接続による使用料収入の増加と経費削減を図り、改善に努める。
②累積欠損金比率については、法適用に伴い減価償却費等が認識された結果、158.1％と高い水準となった。類似団体平均と比較しても高い水準である。経費削減等により改善に努めていく。
③流動比率は、5.05％であり類似団体平均と比較しても著しく低い水準である。当面は一般会計繰入金により、資金不足に陥らないようにする必要がある。
④企業債残高対事業規模比率は1713.9％である。当市は軟弱な地盤が多く工事費が割高となるため、類似団体平均より高い数値を示している。今後、計画的な事業経営に努めていく。
⑤経費回収率は76.9％である。類似団体と比較して低い水準である。平成30年に使用料の改定をしているが、今後は現状の経費削減より一層改善に努める必要がある。
⑥汚水処理原価は218.4円であり、類似団体平均と比較して高い。今後も経費節減と有収水量の確保に努め、効率的な運営を図っていく。
⑧水洗化率は86.6％であり、類似団体平均には及ばない。今後も積極的に普及促進策を進め、環境衛生の向上を図っていく。
</t>
    <rPh sb="21" eb="22">
      <t>チカ</t>
    </rPh>
    <phoneticPr fontId="4"/>
  </si>
  <si>
    <t xml:space="preserve">①有形固定資産減価償却率は6％と、類似団体との比較においても低くなっているが、令和2年度から法適用したため、法適用前の減価償却累計額を記載していないためである。
③管渠改善率は0％であるが、これは令和3年度に管渠更新を行わなかったためである。平成28年度に角田市下水道ストックマネジメント計画を策定し、当該計画に基づき平成29年度から令和3年度までの5か年の予定で管渠の更新及びマンホール蓋の取替を実施している。
　今後、随時ストックマネジメント計画を更新し、健全な施設の維持を図ることとしている。
</t>
    <rPh sb="98" eb="100">
      <t>レイワ</t>
    </rPh>
    <rPh sb="101" eb="103">
      <t>ネンド</t>
    </rPh>
    <rPh sb="104" eb="106">
      <t>カンキョ</t>
    </rPh>
    <rPh sb="106" eb="108">
      <t>コウシン</t>
    </rPh>
    <rPh sb="109" eb="1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</si>
</sst>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0.2</c:v>
                </c:pt>
                <c:pt idx="4" formatCode="#,##0.00;&quot;△&quot;#,##0.00">
                  <c:v>0</c:v>
                </c:pt>
              </c:numCache>
            </c:numRef>
          </c:val>
          <c:extLst>
            <c:ext xmlns:c16="http://schemas.microsoft.com/office/drawing/2014/chart" uri="{C3380CC4-5D6E-409C-BE32-E72D297353CC}">
              <c16:uniqueId val="{00000000-A617-4975-8C07-7A48E7FCF3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A617-4975-8C07-7A48E7FCF3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A-4C55-889F-1CF29D5A8D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037A-4C55-889F-1CF29D5A8D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85.45</c:v>
                </c:pt>
                <c:pt idx="4">
                  <c:v>86.6</c:v>
                </c:pt>
              </c:numCache>
            </c:numRef>
          </c:val>
          <c:extLst>
            <c:ext xmlns:c16="http://schemas.microsoft.com/office/drawing/2014/chart" uri="{C3380CC4-5D6E-409C-BE32-E72D297353CC}">
              <c16:uniqueId val="{00000000-E5C0-4A35-9123-3957C14D4A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E5C0-4A35-9123-3957C14D4A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101.08</c:v>
                </c:pt>
                <c:pt idx="4">
                  <c:v>99.88</c:v>
                </c:pt>
              </c:numCache>
            </c:numRef>
          </c:val>
          <c:extLst>
            <c:ext xmlns:c16="http://schemas.microsoft.com/office/drawing/2014/chart" uri="{C3380CC4-5D6E-409C-BE32-E72D297353CC}">
              <c16:uniqueId val="{00000000-5E91-4A9E-AD13-97CFDB0E28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5E91-4A9E-AD13-97CFDB0E28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3.04</c:v>
                </c:pt>
                <c:pt idx="4">
                  <c:v>6.04</c:v>
                </c:pt>
              </c:numCache>
            </c:numRef>
          </c:val>
          <c:extLst>
            <c:ext xmlns:c16="http://schemas.microsoft.com/office/drawing/2014/chart" uri="{C3380CC4-5D6E-409C-BE32-E72D297353CC}">
              <c16:uniqueId val="{00000000-8AB5-4AD0-B729-CD7094E958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8AB5-4AD0-B729-CD7094E958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4B-4FD9-9B58-741B81EEF6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0D4B-4FD9-9B58-741B81EEF6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151.22</c:v>
                </c:pt>
                <c:pt idx="4">
                  <c:v>158.11000000000001</c:v>
                </c:pt>
              </c:numCache>
            </c:numRef>
          </c:val>
          <c:extLst>
            <c:ext xmlns:c16="http://schemas.microsoft.com/office/drawing/2014/chart" uri="{C3380CC4-5D6E-409C-BE32-E72D297353CC}">
              <c16:uniqueId val="{00000000-70E4-424B-B766-BD584BF175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70E4-424B-B766-BD584BF175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6.85</c:v>
                </c:pt>
                <c:pt idx="4">
                  <c:v>5.05</c:v>
                </c:pt>
              </c:numCache>
            </c:numRef>
          </c:val>
          <c:extLst>
            <c:ext xmlns:c16="http://schemas.microsoft.com/office/drawing/2014/chart" uri="{C3380CC4-5D6E-409C-BE32-E72D297353CC}">
              <c16:uniqueId val="{00000000-210F-4761-8500-01AA3C7D63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210F-4761-8500-01AA3C7D63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1803.13</c:v>
                </c:pt>
                <c:pt idx="4">
                  <c:v>1713.91</c:v>
                </c:pt>
              </c:numCache>
            </c:numRef>
          </c:val>
          <c:extLst>
            <c:ext xmlns:c16="http://schemas.microsoft.com/office/drawing/2014/chart" uri="{C3380CC4-5D6E-409C-BE32-E72D297353CC}">
              <c16:uniqueId val="{00000000-91B0-45B8-823E-4DA8FB427C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91B0-45B8-823E-4DA8FB427C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41.28</c:v>
                </c:pt>
                <c:pt idx="4">
                  <c:v>76.900000000000006</c:v>
                </c:pt>
              </c:numCache>
            </c:numRef>
          </c:val>
          <c:extLst>
            <c:ext xmlns:c16="http://schemas.microsoft.com/office/drawing/2014/chart" uri="{C3380CC4-5D6E-409C-BE32-E72D297353CC}">
              <c16:uniqueId val="{00000000-9328-4B9B-88F1-355408F0F8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9328-4B9B-88F1-355408F0F8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405.26</c:v>
                </c:pt>
                <c:pt idx="4">
                  <c:v>218.36</c:v>
                </c:pt>
              </c:numCache>
            </c:numRef>
          </c:val>
          <c:extLst>
            <c:ext xmlns:c16="http://schemas.microsoft.com/office/drawing/2014/chart" uri="{C3380CC4-5D6E-409C-BE32-E72D297353CC}">
              <c16:uniqueId val="{00000000-EE9E-41FD-BEFF-5B2F181C2A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EE9E-41FD-BEFF-5B2F181C2A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角田市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27770</v>
      </c>
      <c r="AM8" s="46"/>
      <c r="AN8" s="46"/>
      <c r="AO8" s="46"/>
      <c r="AP8" s="46"/>
      <c r="AQ8" s="46"/>
      <c r="AR8" s="46"/>
      <c r="AS8" s="46"/>
      <c r="AT8" s="45">
        <f>データ!T6</f>
        <v>147.53</v>
      </c>
      <c r="AU8" s="45"/>
      <c r="AV8" s="45"/>
      <c r="AW8" s="45"/>
      <c r="AX8" s="45"/>
      <c r="AY8" s="45"/>
      <c r="AZ8" s="45"/>
      <c r="BA8" s="45"/>
      <c r="BB8" s="45">
        <f>データ!U6</f>
        <v>188.23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49.41</v>
      </c>
      <c r="J10" s="45"/>
      <c r="K10" s="45"/>
      <c r="L10" s="45"/>
      <c r="M10" s="45"/>
      <c r="N10" s="45"/>
      <c r="O10" s="45"/>
      <c r="P10" s="45">
        <f>データ!P6</f>
        <v>57.34</v>
      </c>
      <c r="Q10" s="45"/>
      <c r="R10" s="45"/>
      <c r="S10" s="45"/>
      <c r="T10" s="45"/>
      <c r="U10" s="45"/>
      <c r="V10" s="45"/>
      <c r="W10" s="45">
        <f>データ!Q6</f>
        <v>102.15</v>
      </c>
      <c r="X10" s="45"/>
      <c r="Y10" s="45"/>
      <c r="Z10" s="45"/>
      <c r="AA10" s="45"/>
      <c r="AB10" s="45"/>
      <c r="AC10" s="45"/>
      <c r="AD10" s="46">
        <f>データ!R6</f>
        <v>3130</v>
      </c>
      <c r="AE10" s="46"/>
      <c r="AF10" s="46"/>
      <c r="AG10" s="46"/>
      <c r="AH10" s="46"/>
      <c r="AI10" s="46"/>
      <c r="AJ10" s="46"/>
      <c r="AK10" s="2"/>
      <c r="AL10" s="46">
        <f>データ!V6</f>
        <v>15817</v>
      </c>
      <c r="AM10" s="46"/>
      <c r="AN10" s="46"/>
      <c r="AO10" s="46"/>
      <c r="AP10" s="46"/>
      <c r="AQ10" s="46"/>
      <c r="AR10" s="46"/>
      <c r="AS10" s="46"/>
      <c r="AT10" s="45">
        <f>データ!W6</f>
        <v>6.62</v>
      </c>
      <c r="AU10" s="45"/>
      <c r="AV10" s="45"/>
      <c r="AW10" s="45"/>
      <c r="AX10" s="45"/>
      <c r="AY10" s="45"/>
      <c r="AZ10" s="45"/>
      <c r="BA10" s="45"/>
      <c r="BB10" s="45">
        <f>データ!X6</f>
        <v>2389.27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0yERxLjKqzrPYHQVvkrp86SDE/1lHxyn/9Spz6pRIjIC+fY6hg+OX9X6GmeTB5wErMCmaJTBnsLmpuWIRXKwig==" saltValue="pbSR0HHH9uWbf2pvtbrm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42081</v>
      </c>
      <c r="D6" s="19">
        <f t="shared" si="3"/>
        <v>46</v>
      </c>
      <c r="E6" s="19">
        <f t="shared" si="3"/>
        <v>17</v>
      </c>
      <c r="F6" s="19">
        <f t="shared" si="3"/>
        <v>1</v>
      </c>
      <c r="G6" s="19">
        <f t="shared" si="3"/>
        <v>0</v>
      </c>
      <c r="H6" s="19" t="str">
        <f t="shared" si="3"/>
        <v>宮城県　角田市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49.41</v>
      </c>
      <c r="P6" s="20">
        <f t="shared" si="3"/>
        <v>57.34</v>
      </c>
      <c r="Q6" s="20">
        <f t="shared" si="3"/>
        <v>102.15</v>
      </c>
      <c r="R6" s="20">
        <f t="shared" si="3"/>
        <v>3130</v>
      </c>
      <c r="S6" s="20">
        <f t="shared" si="3"/>
        <v>27770</v>
      </c>
      <c r="T6" s="20">
        <f t="shared" si="3"/>
        <v>147.53</v>
      </c>
      <c r="U6" s="20">
        <f t="shared" si="3"/>
        <v>188.23</v>
      </c>
      <c r="V6" s="20">
        <f t="shared" si="3"/>
        <v>15817</v>
      </c>
      <c r="W6" s="20">
        <f t="shared" si="3"/>
        <v>6.62</v>
      </c>
      <c r="X6" s="20">
        <f t="shared" si="3"/>
        <v>2389.27</v>
      </c>
      <c r="Y6" s="21" t="str">
        <f>IF(Y7="",NA(),Y7)</f>
        <v>-</v>
      </c>
      <c r="Z6" s="21" t="str">
        <f t="shared" ref="Z6:AH6" si="4">IF(Z7="",NA(),Z7)</f>
        <v>-</v>
      </c>
      <c r="AA6" s="21" t="str">
        <f t="shared" si="4"/>
        <v>-</v>
      </c>
      <c r="AB6" s="21">
        <f t="shared" si="4"/>
        <v>101.08</v>
      </c>
      <c r="AC6" s="21">
        <f t="shared" si="4"/>
        <v>99.88</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1">
        <f t="shared" si="5"/>
        <v>151.22</v>
      </c>
      <c r="AN6" s="21">
        <f t="shared" si="5"/>
        <v>158.11000000000001</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6.85</v>
      </c>
      <c r="AY6" s="21">
        <f t="shared" si="6"/>
        <v>5.05</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1803.13</v>
      </c>
      <c r="BJ6" s="21">
        <f t="shared" si="7"/>
        <v>1713.91</v>
      </c>
      <c r="BK6" s="21" t="str">
        <f t="shared" si="7"/>
        <v>-</v>
      </c>
      <c r="BL6" s="21" t="str">
        <f t="shared" si="7"/>
        <v>-</v>
      </c>
      <c r="BM6" s="21" t="str">
        <f t="shared" si="7"/>
        <v>-</v>
      </c>
      <c r="BN6" s="21">
        <f t="shared" si="7"/>
        <v>812.92</v>
      </c>
      <c r="BO6" s="21">
        <f t="shared" si="7"/>
        <v>765.48</v>
      </c>
      <c r="BP6" s="20" t="str">
        <f>IF(BP7="","",IF(BP7="-","【-】","【"&amp;SUBSTITUTE(TEXT(BP7,"#,##0.00"),"-","△")&amp;"】"))</f>
        <v>【669.12】</v>
      </c>
      <c r="BQ6" s="21" t="str">
        <f>IF(BQ7="",NA(),BQ7)</f>
        <v>-</v>
      </c>
      <c r="BR6" s="21" t="str">
        <f t="shared" ref="BR6:BZ6" si="8">IF(BR7="",NA(),BR7)</f>
        <v>-</v>
      </c>
      <c r="BS6" s="21" t="str">
        <f t="shared" si="8"/>
        <v>-</v>
      </c>
      <c r="BT6" s="21">
        <f t="shared" si="8"/>
        <v>41.28</v>
      </c>
      <c r="BU6" s="21">
        <f t="shared" si="8"/>
        <v>76.900000000000006</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405.26</v>
      </c>
      <c r="CF6" s="21">
        <f t="shared" si="9"/>
        <v>218.36</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85.45</v>
      </c>
      <c r="DB6" s="21">
        <f t="shared" si="11"/>
        <v>86.6</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3.04</v>
      </c>
      <c r="DM6" s="21">
        <f t="shared" si="12"/>
        <v>6.04</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1">
        <f t="shared" si="14"/>
        <v>0.2</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42081</v>
      </c>
      <c r="D7" s="23">
        <v>46</v>
      </c>
      <c r="E7" s="23">
        <v>17</v>
      </c>
      <c r="F7" s="23">
        <v>1</v>
      </c>
      <c r="G7" s="23">
        <v>0</v>
      </c>
      <c r="H7" s="23" t="s">
        <v>96</v>
      </c>
      <c r="I7" s="23" t="s">
        <v>97</v>
      </c>
      <c r="J7" s="23" t="s">
        <v>98</v>
      </c>
      <c r="K7" s="23" t="s">
        <v>99</v>
      </c>
      <c r="L7" s="23" t="s">
        <v>100</v>
      </c>
      <c r="M7" s="23" t="s">
        <v>101</v>
      </c>
      <c r="N7" s="24" t="s">
        <v>102</v>
      </c>
      <c r="O7" s="24">
        <v>49.41</v>
      </c>
      <c r="P7" s="24">
        <v>57.34</v>
      </c>
      <c r="Q7" s="24">
        <v>102.15</v>
      </c>
      <c r="R7" s="24">
        <v>3130</v>
      </c>
      <c r="S7" s="24">
        <v>27770</v>
      </c>
      <c r="T7" s="24">
        <v>147.53</v>
      </c>
      <c r="U7" s="24">
        <v>188.23</v>
      </c>
      <c r="V7" s="24">
        <v>15817</v>
      </c>
      <c r="W7" s="24">
        <v>6.62</v>
      </c>
      <c r="X7" s="24">
        <v>2389.27</v>
      </c>
      <c r="Y7" s="24" t="s">
        <v>102</v>
      </c>
      <c r="Z7" s="24" t="s">
        <v>102</v>
      </c>
      <c r="AA7" s="24" t="s">
        <v>102</v>
      </c>
      <c r="AB7" s="24">
        <v>101.08</v>
      </c>
      <c r="AC7" s="24">
        <v>99.88</v>
      </c>
      <c r="AD7" s="24" t="s">
        <v>102</v>
      </c>
      <c r="AE7" s="24" t="s">
        <v>102</v>
      </c>
      <c r="AF7" s="24" t="s">
        <v>102</v>
      </c>
      <c r="AG7" s="24">
        <v>105.41</v>
      </c>
      <c r="AH7" s="24">
        <v>104.64</v>
      </c>
      <c r="AI7" s="24">
        <v>107.02</v>
      </c>
      <c r="AJ7" s="24" t="s">
        <v>102</v>
      </c>
      <c r="AK7" s="24" t="s">
        <v>102</v>
      </c>
      <c r="AL7" s="24" t="s">
        <v>102</v>
      </c>
      <c r="AM7" s="24">
        <v>151.22</v>
      </c>
      <c r="AN7" s="24">
        <v>158.11000000000001</v>
      </c>
      <c r="AO7" s="24" t="s">
        <v>102</v>
      </c>
      <c r="AP7" s="24" t="s">
        <v>102</v>
      </c>
      <c r="AQ7" s="24" t="s">
        <v>102</v>
      </c>
      <c r="AR7" s="24">
        <v>25.86</v>
      </c>
      <c r="AS7" s="24">
        <v>25.76</v>
      </c>
      <c r="AT7" s="24">
        <v>3.09</v>
      </c>
      <c r="AU7" s="24" t="s">
        <v>102</v>
      </c>
      <c r="AV7" s="24" t="s">
        <v>102</v>
      </c>
      <c r="AW7" s="24" t="s">
        <v>102</v>
      </c>
      <c r="AX7" s="24">
        <v>6.85</v>
      </c>
      <c r="AY7" s="24">
        <v>5.05</v>
      </c>
      <c r="AZ7" s="24" t="s">
        <v>102</v>
      </c>
      <c r="BA7" s="24" t="s">
        <v>102</v>
      </c>
      <c r="BB7" s="24" t="s">
        <v>102</v>
      </c>
      <c r="BC7" s="24">
        <v>58.23</v>
      </c>
      <c r="BD7" s="24">
        <v>65.56</v>
      </c>
      <c r="BE7" s="24">
        <v>71.39</v>
      </c>
      <c r="BF7" s="24" t="s">
        <v>102</v>
      </c>
      <c r="BG7" s="24" t="s">
        <v>102</v>
      </c>
      <c r="BH7" s="24" t="s">
        <v>102</v>
      </c>
      <c r="BI7" s="24">
        <v>1803.13</v>
      </c>
      <c r="BJ7" s="24">
        <v>1713.91</v>
      </c>
      <c r="BK7" s="24" t="s">
        <v>102</v>
      </c>
      <c r="BL7" s="24" t="s">
        <v>102</v>
      </c>
      <c r="BM7" s="24" t="s">
        <v>102</v>
      </c>
      <c r="BN7" s="24">
        <v>812.92</v>
      </c>
      <c r="BO7" s="24">
        <v>765.48</v>
      </c>
      <c r="BP7" s="24">
        <v>669.12</v>
      </c>
      <c r="BQ7" s="24" t="s">
        <v>102</v>
      </c>
      <c r="BR7" s="24" t="s">
        <v>102</v>
      </c>
      <c r="BS7" s="24" t="s">
        <v>102</v>
      </c>
      <c r="BT7" s="24">
        <v>41.28</v>
      </c>
      <c r="BU7" s="24">
        <v>76.900000000000006</v>
      </c>
      <c r="BV7" s="24" t="s">
        <v>102</v>
      </c>
      <c r="BW7" s="24" t="s">
        <v>102</v>
      </c>
      <c r="BX7" s="24" t="s">
        <v>102</v>
      </c>
      <c r="BY7" s="24">
        <v>85.4</v>
      </c>
      <c r="BZ7" s="24">
        <v>87.8</v>
      </c>
      <c r="CA7" s="24">
        <v>99.73</v>
      </c>
      <c r="CB7" s="24" t="s">
        <v>102</v>
      </c>
      <c r="CC7" s="24" t="s">
        <v>102</v>
      </c>
      <c r="CD7" s="24" t="s">
        <v>102</v>
      </c>
      <c r="CE7" s="24">
        <v>405.26</v>
      </c>
      <c r="CF7" s="24">
        <v>218.36</v>
      </c>
      <c r="CG7" s="24" t="s">
        <v>102</v>
      </c>
      <c r="CH7" s="24" t="s">
        <v>102</v>
      </c>
      <c r="CI7" s="24" t="s">
        <v>102</v>
      </c>
      <c r="CJ7" s="24">
        <v>188.57</v>
      </c>
      <c r="CK7" s="24">
        <v>187.69</v>
      </c>
      <c r="CL7" s="24">
        <v>134.97999999999999</v>
      </c>
      <c r="CM7" s="24" t="s">
        <v>102</v>
      </c>
      <c r="CN7" s="24" t="s">
        <v>102</v>
      </c>
      <c r="CO7" s="24" t="s">
        <v>102</v>
      </c>
      <c r="CP7" s="24" t="s">
        <v>102</v>
      </c>
      <c r="CQ7" s="24" t="s">
        <v>102</v>
      </c>
      <c r="CR7" s="24" t="s">
        <v>102</v>
      </c>
      <c r="CS7" s="24" t="s">
        <v>102</v>
      </c>
      <c r="CT7" s="24" t="s">
        <v>102</v>
      </c>
      <c r="CU7" s="24">
        <v>55.84</v>
      </c>
      <c r="CV7" s="24">
        <v>55.78</v>
      </c>
      <c r="CW7" s="24">
        <v>59.99</v>
      </c>
      <c r="CX7" s="24" t="s">
        <v>102</v>
      </c>
      <c r="CY7" s="24" t="s">
        <v>102</v>
      </c>
      <c r="CZ7" s="24" t="s">
        <v>102</v>
      </c>
      <c r="DA7" s="24">
        <v>85.45</v>
      </c>
      <c r="DB7" s="24">
        <v>86.6</v>
      </c>
      <c r="DC7" s="24" t="s">
        <v>102</v>
      </c>
      <c r="DD7" s="24" t="s">
        <v>102</v>
      </c>
      <c r="DE7" s="24" t="s">
        <v>102</v>
      </c>
      <c r="DF7" s="24">
        <v>92.34</v>
      </c>
      <c r="DG7" s="24">
        <v>91.78</v>
      </c>
      <c r="DH7" s="24">
        <v>95.72</v>
      </c>
      <c r="DI7" s="24" t="s">
        <v>102</v>
      </c>
      <c r="DJ7" s="24" t="s">
        <v>102</v>
      </c>
      <c r="DK7" s="24" t="s">
        <v>102</v>
      </c>
      <c r="DL7" s="24">
        <v>3.04</v>
      </c>
      <c r="DM7" s="24">
        <v>6.04</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0.2</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2023-01-23T07:17:32Z</cp:lastPrinted>
  <dcterms:created xsi:type="dcterms:W3CDTF">2022-12-01T01:13:28Z</dcterms:created>
  <dcterms:modified xsi:type="dcterms:W3CDTF">2023-01-23T07:24:26Z</dcterms:modified>
  <cp:category/>
</cp:coreProperties>
</file>