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ensetu16\Desktop\新しいフォルダー (7)\"/>
    </mc:Choice>
  </mc:AlternateContent>
  <xr:revisionPtr revIDLastSave="0" documentId="13_ncr:1_{A4EA288E-BFA0-4E4D-B111-B6BA59A3920D}" xr6:coauthVersionLast="44" xr6:coauthVersionMax="44" xr10:uidLastSave="{00000000-0000-0000-0000-000000000000}"/>
  <workbookProtection workbookAlgorithmName="SHA-512" workbookHashValue="9ekrCsnpy+Zpr6fws+ZIm3xPRkUswm0Ro/4o4t7NscSpIt/jLn7zxAWhe3/MuRAZtjv4XcCoT08u1Dx2WouaFg==" workbookSaltValue="1CjCK0jgwBDM6uR05b6US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BB10" i="4"/>
  <c r="AT10" i="4"/>
  <c r="AL10" i="4"/>
  <c r="W10" i="4"/>
  <c r="I10" i="4"/>
  <c r="B10" i="4"/>
  <c r="BB8" i="4"/>
  <c r="W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<sst xmlns="http://schemas.openxmlformats.org/spreadsheetml/2006/main" count="228" uniqueCount="116">
  <si>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</si>
  <si>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</si>
  <si>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</si>
  <si>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</si>
  <si>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</si>
  <si>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</si>
  <si>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</si>
  <si>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</si>
  <si>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</si>
  <si>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</si>
  <si>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</si>
  <si>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</si>
  <si>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</si>
  <si>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</si>
  <si>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</si>
  <si>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</si>
  <si>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</si>
  <si>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</si>
  <si>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</si>
  <si>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</si>
  <si>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</si>
  <si>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</si>
  <si>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</si>
  <si>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</si>
  <si>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</si>
  <si>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</si>
  <si>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</si>
  <si>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</si>
  <si>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</si>
  <si>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</si>
  <si>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</si>
  <si>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</si>
  <si>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</si>
  <si>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</si>
  <si>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</si>
  <si>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</si>
  <si>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</si>
  <si>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</si>
  <si>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</si>
  <si>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</si>
  <si>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</si>
  <si>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</si>
  <si>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</si>
  <si>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</si>
  <si>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</si>
  <si>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</si>
  <si>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</si>
  <si>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</si>
  <si>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</si>
  <si>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</si>
  <si>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</si>
  <si>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</si>
  <si>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</si>
  <si>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</si>
  <si>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</si>
  <si>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</si>
  <si>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</si>
  <si>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</si>
  <si>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</si>
  <si>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</si>
  <si>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</si>
  <si>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</si>
  <si>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</si>
  <si>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</si>
  <si>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</si>
  <si>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</si>
  <si>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</si>
  <si>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</si>
  <si>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</si>
  <si>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</si>
  <si>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</si>
  <si>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</si>
  <si>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</si>
  <si>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</si>
  <si>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</si>
  <si>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</si>
  <si>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</si>
  <si>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</si>
  <si>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</si>
  <si>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</si>
  <si>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</si>
  <si>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</si>
  <si>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</si>
  <si>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</si>
  <si>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</si>
  <si>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</si>
  <si>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</si>
  <si>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</si>
  <si>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</si>
  <si>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</si>
  <si>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</si>
  <si>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</si>
  <si>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</si>
  <si>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</si>
  <si>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</si>
  <si>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</si>
  <si>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</si>
  <si>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</si>
  <si>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</si>
  <si>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</si>
  <si>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</si>
  <si>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</si>
  <si>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</si>
  <si>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</si>
  <si>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</si>
  <si>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</si>
  <si>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</si>
  <si>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</si>
  <si>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</si>
  <si>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</si>
  <si>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</si>
  <si>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</si>
  <si>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</si>
  <si>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①経常収支比率及び⑤料金回収率について
　東日本大震災による人口減少により経常収支比率、料金回収率が低くなっているため、今後は適切な料金設定を検討する。
②累積欠損金比率について
　東日本大震災による料金収入の減少と特別損失の計上が影響して著しく増加傾向にある。今後は欠損金を徐々に減少できるような料金設定を検討する。
④企業債残高対給水収益比率について
　災害復旧事業においては国の交付金を主な財源として施工してきたが、東日本大震災の影響がない地区の配水管布設工事施工のため、企業債の借入が増加している。今後も計画的に布設替工事を施工していくため、工事費に充てられる交付金等を探し、料金への負担を軽減していく。
⑦施設利用率について
　東日本大震災の影響で給水量が減少していることに伴い低くなっている。
⑧有収率について
　今後も漏水調査を進めて修繕を行い、有収水量の増加に努めていく。</t>
    <rPh sb="1" eb="3">
      <t>ケイジョウ</t>
    </rPh>
    <rPh sb="3" eb="5">
      <t>シュウシ</t>
    </rPh>
    <rPh sb="5" eb="7">
      <t>ヒリツ</t>
    </rPh>
    <rPh sb="7" eb="8">
      <t>オヨ</t>
    </rPh>
    <rPh sb="10" eb="12">
      <t>リョウキン</t>
    </rPh>
    <rPh sb="12" eb="15">
      <t>カイシュウリツ</t>
    </rPh>
    <rPh sb="21" eb="24">
      <t>ヒガシニホン</t>
    </rPh>
    <rPh sb="24" eb="27">
      <t>ダイシンサイ</t>
    </rPh>
    <rPh sb="30" eb="32">
      <t>ジンコウ</t>
    </rPh>
    <rPh sb="32" eb="34">
      <t>ゲンショウ</t>
    </rPh>
    <rPh sb="37" eb="39">
      <t>ケイジョウ</t>
    </rPh>
    <rPh sb="39" eb="41">
      <t>シュウシ</t>
    </rPh>
    <rPh sb="41" eb="43">
      <t>ヒリツ</t>
    </rPh>
    <rPh sb="44" eb="46">
      <t>リョウキン</t>
    </rPh>
    <rPh sb="46" eb="49">
      <t>カイシュウリツ</t>
    </rPh>
    <rPh sb="50" eb="51">
      <t>ヒク</t>
    </rPh>
    <rPh sb="60" eb="62">
      <t>コンゴ</t>
    </rPh>
    <rPh sb="63" eb="65">
      <t>テキセツ</t>
    </rPh>
    <rPh sb="66" eb="68">
      <t>リョウキン</t>
    </rPh>
    <rPh sb="68" eb="70">
      <t>セッテイ</t>
    </rPh>
    <rPh sb="71" eb="73">
      <t>ケントウ</t>
    </rPh>
    <rPh sb="79" eb="81">
      <t>ルイセキ</t>
    </rPh>
    <rPh sb="81" eb="84">
      <t>ケッソンキン</t>
    </rPh>
    <rPh sb="84" eb="86">
      <t>ヒリツ</t>
    </rPh>
    <rPh sb="92" eb="95">
      <t>ヒガシニホン</t>
    </rPh>
    <rPh sb="95" eb="98">
      <t>ダイシンサイ</t>
    </rPh>
    <rPh sb="101" eb="103">
      <t>リョウキン</t>
    </rPh>
    <rPh sb="103" eb="105">
      <t>シュウニュウ</t>
    </rPh>
    <rPh sb="106" eb="108">
      <t>ゲンショウ</t>
    </rPh>
    <rPh sb="109" eb="113">
      <t>トクベツソンシツ</t>
    </rPh>
    <rPh sb="114" eb="116">
      <t>ケイジョウ</t>
    </rPh>
    <rPh sb="117" eb="119">
      <t>エイキョウ</t>
    </rPh>
    <rPh sb="121" eb="122">
      <t>イチジル</t>
    </rPh>
    <rPh sb="124" eb="126">
      <t>ゾウカ</t>
    </rPh>
    <rPh sb="126" eb="128">
      <t>ケイコウ</t>
    </rPh>
    <rPh sb="132" eb="134">
      <t>コンゴ</t>
    </rPh>
    <rPh sb="135" eb="138">
      <t>ケッソンキン</t>
    </rPh>
    <rPh sb="139" eb="141">
      <t>ジョジョ</t>
    </rPh>
    <rPh sb="142" eb="144">
      <t>ゲンショウ</t>
    </rPh>
    <rPh sb="150" eb="152">
      <t>リョウキン</t>
    </rPh>
    <rPh sb="152" eb="154">
      <t>セッテイ</t>
    </rPh>
    <rPh sb="155" eb="157">
      <t>ケントウ</t>
    </rPh>
    <rPh sb="163" eb="166">
      <t>キギョウサイ</t>
    </rPh>
    <rPh sb="166" eb="168">
      <t>ザンダカ</t>
    </rPh>
    <rPh sb="168" eb="169">
      <t>タイ</t>
    </rPh>
    <rPh sb="169" eb="171">
      <t>キュウスイ</t>
    </rPh>
    <rPh sb="171" eb="173">
      <t>シュウエキ</t>
    </rPh>
    <rPh sb="173" eb="175">
      <t>ヒリツ</t>
    </rPh>
    <rPh sb="192" eb="193">
      <t>クニ</t>
    </rPh>
    <rPh sb="194" eb="197">
      <t>コウフキン</t>
    </rPh>
    <rPh sb="198" eb="199">
      <t>オモ</t>
    </rPh>
    <rPh sb="200" eb="202">
      <t>ザイゲン</t>
    </rPh>
    <rPh sb="205" eb="207">
      <t>セコウ</t>
    </rPh>
    <rPh sb="213" eb="216">
      <t>ヒガシニホン</t>
    </rPh>
    <rPh sb="216" eb="217">
      <t>ダイ</t>
    </rPh>
    <rPh sb="217" eb="219">
      <t>シンサイ</t>
    </rPh>
    <rPh sb="220" eb="222">
      <t>エイキョウ</t>
    </rPh>
    <rPh sb="225" eb="227">
      <t>チク</t>
    </rPh>
    <rPh sb="228" eb="231">
      <t>ハイスイカン</t>
    </rPh>
    <rPh sb="231" eb="233">
      <t>フセツ</t>
    </rPh>
    <rPh sb="233" eb="235">
      <t>コウジ</t>
    </rPh>
    <rPh sb="235" eb="237">
      <t>セコウ</t>
    </rPh>
    <rPh sb="241" eb="244">
      <t>キギョウサイ</t>
    </rPh>
    <rPh sb="245" eb="247">
      <t>カリイレ</t>
    </rPh>
    <rPh sb="248" eb="250">
      <t>ゾウカ</t>
    </rPh>
    <rPh sb="255" eb="257">
      <t>コンゴ</t>
    </rPh>
    <rPh sb="258" eb="261">
      <t>ケイカクテキ</t>
    </rPh>
    <rPh sb="262" eb="265">
      <t>フセツガ</t>
    </rPh>
    <rPh sb="265" eb="267">
      <t>コウジ</t>
    </rPh>
    <rPh sb="268" eb="270">
      <t>セコウ</t>
    </rPh>
    <rPh sb="277" eb="280">
      <t>コウジヒ</t>
    </rPh>
    <rPh sb="281" eb="282">
      <t>ア</t>
    </rPh>
    <rPh sb="286" eb="289">
      <t>コウフキン</t>
    </rPh>
    <rPh sb="289" eb="290">
      <t>トウ</t>
    </rPh>
    <rPh sb="291" eb="292">
      <t>サガ</t>
    </rPh>
    <rPh sb="294" eb="296">
      <t>リョウキン</t>
    </rPh>
    <rPh sb="298" eb="300">
      <t>フタン</t>
    </rPh>
    <rPh sb="301" eb="303">
      <t>ケイゲン</t>
    </rPh>
    <rPh sb="311" eb="313">
      <t>シセツ</t>
    </rPh>
    <rPh sb="313" eb="316">
      <t>リヨウリツ</t>
    </rPh>
    <rPh sb="322" eb="325">
      <t>ヒガシニホン</t>
    </rPh>
    <rPh sb="325" eb="328">
      <t>ダイシンサイ</t>
    </rPh>
    <rPh sb="329" eb="331">
      <t>エイキョウ</t>
    </rPh>
    <rPh sb="332" eb="335">
      <t>キュウスイリョウ</t>
    </rPh>
    <rPh sb="336" eb="338">
      <t>ゲンショウ</t>
    </rPh>
    <rPh sb="345" eb="346">
      <t>トモナ</t>
    </rPh>
    <rPh sb="347" eb="348">
      <t>ヒク</t>
    </rPh>
    <rPh sb="358" eb="360">
      <t>ユウシュウ</t>
    </rPh>
    <rPh sb="360" eb="361">
      <t>リツ</t>
    </rPh>
    <rPh sb="367" eb="369">
      <t>コンゴ</t>
    </rPh>
    <rPh sb="370" eb="372">
      <t>ロウスイ</t>
    </rPh>
    <rPh sb="372" eb="374">
      <t>チョウサ</t>
    </rPh>
    <rPh sb="375" eb="376">
      <t>スス</t>
    </rPh>
    <rPh sb="378" eb="380">
      <t>シュウゼン</t>
    </rPh>
    <rPh sb="381" eb="382">
      <t>オコナ</t>
    </rPh>
    <rPh sb="384" eb="386">
      <t>ユウシュウ</t>
    </rPh>
    <rPh sb="386" eb="388">
      <t>スイリョウ</t>
    </rPh>
    <rPh sb="389" eb="391">
      <t>ゾウカ</t>
    </rPh>
    <rPh sb="392" eb="393">
      <t>ツト</t>
    </rPh>
    <phoneticPr fontId="4"/>
  </si>
  <si>
    <t>　災害復旧事業により、町内の70～80％が新設管（耐震管）となっており、その部分については当面の間、布設替工事は考えていない。残る20～30％については、令和２年度に策定したアセットマネジメント計画に沿い、令和５年度より優先度の高い順に順次更新していく。</t>
    <rPh sb="1" eb="3">
      <t>サイガイ</t>
    </rPh>
    <rPh sb="3" eb="5">
      <t>フッキュウ</t>
    </rPh>
    <rPh sb="5" eb="7">
      <t>ジギョウ</t>
    </rPh>
    <rPh sb="77" eb="79">
      <t>レイワ</t>
    </rPh>
    <rPh sb="80" eb="82">
      <t>ネンド</t>
    </rPh>
    <rPh sb="83" eb="85">
      <t>サクテイ</t>
    </rPh>
    <rPh sb="97" eb="99">
      <t>ケイカク</t>
    </rPh>
    <rPh sb="100" eb="101">
      <t>ソ</t>
    </rPh>
    <rPh sb="103" eb="105">
      <t>レイワ</t>
    </rPh>
    <rPh sb="106" eb="108">
      <t>ネンド</t>
    </rPh>
    <rPh sb="110" eb="113">
      <t>ユウセンド</t>
    </rPh>
    <rPh sb="114" eb="115">
      <t>タカ</t>
    </rPh>
    <rPh sb="116" eb="117">
      <t>ジュン</t>
    </rPh>
    <rPh sb="118" eb="120">
      <t>ジュンジ</t>
    </rPh>
    <rPh sb="120" eb="122">
      <t>コウシン</t>
    </rPh>
    <phoneticPr fontId="4"/>
  </si>
  <si>
    <t>　東日本大震災前と比べると、水需要の減少など、水道事業を取り巻く状況が著しく変化しているため、町の状況と課題を把握し、時代に沿った経営戦略を持って経営基盤を安定させ、持続可能で安心安全・良質な水の供給を図って行く必要がある。
　</t>
    <rPh sb="9" eb="10">
      <t>クラ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</si>
</sst>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F5-438B-A1C3-0349AA1760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18F5-438B-A1C3-0349AA1760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24.8</c:v>
                </c:pt>
                <c:pt idx="1">
                  <c:v>25.58</c:v>
                </c:pt>
                <c:pt idx="2">
                  <c:v>24.54</c:v>
                </c:pt>
                <c:pt idx="3">
                  <c:v>27.08</c:v>
                </c:pt>
                <c:pt idx="4">
                  <c:v>26.06</c:v>
                </c:pt>
              </c:numCache>
            </c:numRef>
          </c:val>
          <c:extLst>
            <c:ext xmlns:c16="http://schemas.microsoft.com/office/drawing/2014/chart" uri="{C3380CC4-5D6E-409C-BE32-E72D297353CC}">
              <c16:uniqueId val="{00000000-3AFA-4FFE-AD37-295BB3CE9E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3AFA-4FFE-AD37-295BB3CE9E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89.4</c:v>
                </c:pt>
                <c:pt idx="1">
                  <c:v>87.09</c:v>
                </c:pt>
                <c:pt idx="2">
                  <c:v>88.65</c:v>
                </c:pt>
                <c:pt idx="3">
                  <c:v>84.15</c:v>
                </c:pt>
                <c:pt idx="4">
                  <c:v>89.4</c:v>
                </c:pt>
              </c:numCache>
            </c:numRef>
          </c:val>
          <c:extLst>
            <c:ext xmlns:c16="http://schemas.microsoft.com/office/drawing/2014/chart" uri="{C3380CC4-5D6E-409C-BE32-E72D297353CC}">
              <c16:uniqueId val="{00000000-0885-4071-BE4C-8DBBD015860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0885-4071-BE4C-8DBBD015860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82.7</c:v>
                </c:pt>
                <c:pt idx="1">
                  <c:v>85.63</c:v>
                </c:pt>
                <c:pt idx="2">
                  <c:v>74.77</c:v>
                </c:pt>
                <c:pt idx="3">
                  <c:v>95.33</c:v>
                </c:pt>
                <c:pt idx="4">
                  <c:v>93.06</c:v>
                </c:pt>
              </c:numCache>
            </c:numRef>
          </c:val>
          <c:extLst>
            <c:ext xmlns:c16="http://schemas.microsoft.com/office/drawing/2014/chart" uri="{C3380CC4-5D6E-409C-BE32-E72D297353CC}">
              <c16:uniqueId val="{00000000-BE6A-4A84-8E38-8822BD3D81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BE6A-4A84-8E38-8822BD3D81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9.51</c:v>
                </c:pt>
                <c:pt idx="1">
                  <c:v>12.34</c:v>
                </c:pt>
                <c:pt idx="2">
                  <c:v>7.85</c:v>
                </c:pt>
                <c:pt idx="3">
                  <c:v>11.26</c:v>
                </c:pt>
                <c:pt idx="4">
                  <c:v>10.82</c:v>
                </c:pt>
              </c:numCache>
            </c:numRef>
          </c:val>
          <c:extLst>
            <c:ext xmlns:c16="http://schemas.microsoft.com/office/drawing/2014/chart" uri="{C3380CC4-5D6E-409C-BE32-E72D297353CC}">
              <c16:uniqueId val="{00000000-C6A1-4FED-A9B7-01D0BEF83A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C6A1-4FED-A9B7-01D0BEF83A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A6-4511-A63D-0B551EC4C9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D8A6-4511-A63D-0B551EC4C9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426.99</c:v>
                </c:pt>
                <c:pt idx="1">
                  <c:v>465.9</c:v>
                </c:pt>
                <c:pt idx="2">
                  <c:v>610.07000000000005</c:v>
                </c:pt>
                <c:pt idx="3">
                  <c:v>731.27</c:v>
                </c:pt>
                <c:pt idx="4">
                  <c:v>755.43</c:v>
                </c:pt>
              </c:numCache>
            </c:numRef>
          </c:val>
          <c:extLst>
            <c:ext xmlns:c16="http://schemas.microsoft.com/office/drawing/2014/chart" uri="{C3380CC4-5D6E-409C-BE32-E72D297353CC}">
              <c16:uniqueId val="{00000000-22C8-419B-989D-1D32E63774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22C8-419B-989D-1D32E63774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102.14</c:v>
                </c:pt>
                <c:pt idx="1">
                  <c:v>106.86</c:v>
                </c:pt>
                <c:pt idx="2">
                  <c:v>105.92</c:v>
                </c:pt>
                <c:pt idx="3">
                  <c:v>142.15</c:v>
                </c:pt>
                <c:pt idx="4">
                  <c:v>160.94</c:v>
                </c:pt>
              </c:numCache>
            </c:numRef>
          </c:val>
          <c:extLst>
            <c:ext xmlns:c16="http://schemas.microsoft.com/office/drawing/2014/chart" uri="{C3380CC4-5D6E-409C-BE32-E72D297353CC}">
              <c16:uniqueId val="{00000000-D6D9-4D0F-8D77-4D29DA3AAB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D6D9-4D0F-8D77-4D29DA3AAB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229.72</c:v>
                </c:pt>
                <c:pt idx="1">
                  <c:v>283.39</c:v>
                </c:pt>
                <c:pt idx="2">
                  <c:v>307.14999999999998</c:v>
                </c:pt>
                <c:pt idx="3">
                  <c:v>290.42</c:v>
                </c:pt>
                <c:pt idx="4">
                  <c:v>484.15</c:v>
                </c:pt>
              </c:numCache>
            </c:numRef>
          </c:val>
          <c:extLst>
            <c:ext xmlns:c16="http://schemas.microsoft.com/office/drawing/2014/chart" uri="{C3380CC4-5D6E-409C-BE32-E72D297353CC}">
              <c16:uniqueId val="{00000000-8113-4961-8A4B-3E46610886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8113-4961-8A4B-3E46610886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60.24</c:v>
                </c:pt>
                <c:pt idx="1">
                  <c:v>61.56</c:v>
                </c:pt>
                <c:pt idx="2">
                  <c:v>52.12</c:v>
                </c:pt>
                <c:pt idx="3">
                  <c:v>57.83</c:v>
                </c:pt>
                <c:pt idx="4">
                  <c:v>58.88</c:v>
                </c:pt>
              </c:numCache>
            </c:numRef>
          </c:val>
          <c:extLst>
            <c:ext xmlns:c16="http://schemas.microsoft.com/office/drawing/2014/chart" uri="{C3380CC4-5D6E-409C-BE32-E72D297353CC}">
              <c16:uniqueId val="{00000000-C49E-464D-A54E-924D006920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C49E-464D-A54E-924D006920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194.55</c:v>
                </c:pt>
                <c:pt idx="1">
                  <c:v>188.6</c:v>
                </c:pt>
                <c:pt idx="2">
                  <c:v>223.79</c:v>
                </c:pt>
                <c:pt idx="3">
                  <c:v>200.23</c:v>
                </c:pt>
                <c:pt idx="4">
                  <c:v>197.1</c:v>
                </c:pt>
              </c:numCache>
            </c:numRef>
          </c:val>
          <c:extLst>
            <c:ext xmlns:c16="http://schemas.microsoft.com/office/drawing/2014/chart" uri="{C3380CC4-5D6E-409C-BE32-E72D297353CC}">
              <c16:uniqueId val="{00000000-A2A2-4E4E-A039-EDACC08AB4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A2A2-4E4E-A039-EDACC08AB4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宮城県　女川町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6098</v>
      </c>
      <c r="AM8" s="59"/>
      <c r="AN8" s="59"/>
      <c r="AO8" s="59"/>
      <c r="AP8" s="59"/>
      <c r="AQ8" s="59"/>
      <c r="AR8" s="59"/>
      <c r="AS8" s="59"/>
      <c r="AT8" s="56">
        <f>データ!$S$6</f>
        <v>65.349999999999994</v>
      </c>
      <c r="AU8" s="57"/>
      <c r="AV8" s="57"/>
      <c r="AW8" s="57"/>
      <c r="AX8" s="57"/>
      <c r="AY8" s="57"/>
      <c r="AZ8" s="57"/>
      <c r="BA8" s="57"/>
      <c r="BB8" s="46">
        <f>データ!$T$6</f>
        <v>93.31</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2">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2">
      <c r="A10" s="2"/>
      <c r="B10" s="56" t="str">
        <f>データ!$N$6</f>
        <v>-</v>
      </c>
      <c r="C10" s="57"/>
      <c r="D10" s="57"/>
      <c r="E10" s="57"/>
      <c r="F10" s="57"/>
      <c r="G10" s="57"/>
      <c r="H10" s="57"/>
      <c r="I10" s="56">
        <f>データ!$O$6</f>
        <v>92.05</v>
      </c>
      <c r="J10" s="57"/>
      <c r="K10" s="57"/>
      <c r="L10" s="57"/>
      <c r="M10" s="57"/>
      <c r="N10" s="57"/>
      <c r="O10" s="58"/>
      <c r="P10" s="46">
        <f>データ!$P$6</f>
        <v>99.97</v>
      </c>
      <c r="Q10" s="46"/>
      <c r="R10" s="46"/>
      <c r="S10" s="46"/>
      <c r="T10" s="46"/>
      <c r="U10" s="46"/>
      <c r="V10" s="46"/>
      <c r="W10" s="59">
        <f>データ!$Q$6</f>
        <v>2470</v>
      </c>
      <c r="X10" s="59"/>
      <c r="Y10" s="59"/>
      <c r="Z10" s="59"/>
      <c r="AA10" s="59"/>
      <c r="AB10" s="59"/>
      <c r="AC10" s="59"/>
      <c r="AD10" s="2"/>
      <c r="AE10" s="2"/>
      <c r="AF10" s="2"/>
      <c r="AG10" s="2"/>
      <c r="AH10" s="2"/>
      <c r="AI10" s="2"/>
      <c r="AJ10" s="2"/>
      <c r="AK10" s="2"/>
      <c r="AL10" s="59">
        <f>データ!$U$6</f>
        <v>6031</v>
      </c>
      <c r="AM10" s="59"/>
      <c r="AN10" s="59"/>
      <c r="AO10" s="59"/>
      <c r="AP10" s="59"/>
      <c r="AQ10" s="59"/>
      <c r="AR10" s="59"/>
      <c r="AS10" s="59"/>
      <c r="AT10" s="56">
        <f>データ!$V$6</f>
        <v>7.9</v>
      </c>
      <c r="AU10" s="57"/>
      <c r="AV10" s="57"/>
      <c r="AW10" s="57"/>
      <c r="AX10" s="57"/>
      <c r="AY10" s="57"/>
      <c r="AZ10" s="57"/>
      <c r="BA10" s="57"/>
      <c r="BB10" s="46">
        <f>データ!$W$6</f>
        <v>763.42</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2">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114</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115</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YTfTzVU4T7l+Br4V2DBgdEVsdH547TJ2gXvBQJU8OSgYBi9FP7oDs6ecwQ/nJYtLj/FV78uVSoKCupAlxhyMw==" saltValue="Qh2h3GrAoGXert2y/ROn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45811</v>
      </c>
      <c r="D6" s="20">
        <f t="shared" si="3"/>
        <v>46</v>
      </c>
      <c r="E6" s="20">
        <f t="shared" si="3"/>
        <v>1</v>
      </c>
      <c r="F6" s="20">
        <f t="shared" si="3"/>
        <v>0</v>
      </c>
      <c r="G6" s="20">
        <f t="shared" si="3"/>
        <v>1</v>
      </c>
      <c r="H6" s="20" t="str">
        <f t="shared" si="3"/>
        <v>宮城県　女川町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92.05</v>
      </c>
      <c r="P6" s="21">
        <f t="shared" si="3"/>
        <v>99.97</v>
      </c>
      <c r="Q6" s="21">
        <f t="shared" si="3"/>
        <v>2470</v>
      </c>
      <c r="R6" s="21">
        <f t="shared" si="3"/>
        <v>6098</v>
      </c>
      <c r="S6" s="21">
        <f t="shared" si="3"/>
        <v>65.349999999999994</v>
      </c>
      <c r="T6" s="21">
        <f t="shared" si="3"/>
        <v>93.31</v>
      </c>
      <c r="U6" s="21">
        <f t="shared" si="3"/>
        <v>6031</v>
      </c>
      <c r="V6" s="21">
        <f t="shared" si="3"/>
        <v>7.9</v>
      </c>
      <c r="W6" s="21">
        <f t="shared" si="3"/>
        <v>763.42</v>
      </c>
      <c r="X6" s="22">
        <f>IF(X7="",NA(),X7)</f>
        <v>82.7</v>
      </c>
      <c r="Y6" s="22">
        <f t="shared" ref="Y6:AG6" si="4">IF(Y7="",NA(),Y7)</f>
        <v>85.63</v>
      </c>
      <c r="Z6" s="22">
        <f t="shared" si="4"/>
        <v>74.77</v>
      </c>
      <c r="AA6" s="22">
        <f t="shared" si="4"/>
        <v>95.33</v>
      </c>
      <c r="AB6" s="22">
        <f t="shared" si="4"/>
        <v>93.06</v>
      </c>
      <c r="AC6" s="22">
        <f t="shared" si="4"/>
        <v>104.47</v>
      </c>
      <c r="AD6" s="22">
        <f t="shared" si="4"/>
        <v>103.81</v>
      </c>
      <c r="AE6" s="22">
        <f t="shared" si="4"/>
        <v>104.35</v>
      </c>
      <c r="AF6" s="22">
        <f t="shared" si="4"/>
        <v>105.34</v>
      </c>
      <c r="AG6" s="22">
        <f t="shared" si="4"/>
        <v>105.77</v>
      </c>
      <c r="AH6" s="21" t="str">
        <f>IF(AH7="","",IF(AH7="-","【-】","【"&amp;SUBSTITUTE(TEXT(AH7,"#,##0.00"),"-","△")&amp;"】"))</f>
        <v>【111.39】</v>
      </c>
      <c r="AI6" s="22">
        <f>IF(AI7="",NA(),AI7)</f>
        <v>426.99</v>
      </c>
      <c r="AJ6" s="22">
        <f t="shared" ref="AJ6:AR6" si="5">IF(AJ7="",NA(),AJ7)</f>
        <v>465.9</v>
      </c>
      <c r="AK6" s="22">
        <f t="shared" si="5"/>
        <v>610.07000000000005</v>
      </c>
      <c r="AL6" s="22">
        <f t="shared" si="5"/>
        <v>731.27</v>
      </c>
      <c r="AM6" s="22">
        <f t="shared" si="5"/>
        <v>755.43</v>
      </c>
      <c r="AN6" s="22">
        <f t="shared" si="5"/>
        <v>16.399999999999999</v>
      </c>
      <c r="AO6" s="22">
        <f t="shared" si="5"/>
        <v>25.66</v>
      </c>
      <c r="AP6" s="22">
        <f t="shared" si="5"/>
        <v>21.69</v>
      </c>
      <c r="AQ6" s="22">
        <f t="shared" si="5"/>
        <v>24.04</v>
      </c>
      <c r="AR6" s="22">
        <f t="shared" si="5"/>
        <v>28.03</v>
      </c>
      <c r="AS6" s="21" t="str">
        <f>IF(AS7="","",IF(AS7="-","【-】","【"&amp;SUBSTITUTE(TEXT(AS7,"#,##0.00"),"-","△")&amp;"】"))</f>
        <v>【1.30】</v>
      </c>
      <c r="AT6" s="22">
        <f>IF(AT7="",NA(),AT7)</f>
        <v>102.14</v>
      </c>
      <c r="AU6" s="22">
        <f t="shared" ref="AU6:BC6" si="6">IF(AU7="",NA(),AU7)</f>
        <v>106.86</v>
      </c>
      <c r="AV6" s="22">
        <f t="shared" si="6"/>
        <v>105.92</v>
      </c>
      <c r="AW6" s="22">
        <f t="shared" si="6"/>
        <v>142.15</v>
      </c>
      <c r="AX6" s="22">
        <f t="shared" si="6"/>
        <v>160.94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229.72</v>
      </c>
      <c r="BF6" s="22">
        <f t="shared" ref="BF6:BN6" si="7">IF(BF7="",NA(),BF7)</f>
        <v>283.39</v>
      </c>
      <c r="BG6" s="22">
        <f t="shared" si="7"/>
        <v>307.14999999999998</v>
      </c>
      <c r="BH6" s="22">
        <f t="shared" si="7"/>
        <v>290.42</v>
      </c>
      <c r="BI6" s="22">
        <f t="shared" si="7"/>
        <v>484.15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60.24</v>
      </c>
      <c r="BQ6" s="22">
        <f t="shared" ref="BQ6:BY6" si="8">IF(BQ7="",NA(),BQ7)</f>
        <v>61.56</v>
      </c>
      <c r="BR6" s="22">
        <f t="shared" si="8"/>
        <v>52.12</v>
      </c>
      <c r="BS6" s="22">
        <f t="shared" si="8"/>
        <v>57.83</v>
      </c>
      <c r="BT6" s="22">
        <f t="shared" si="8"/>
        <v>58.88</v>
      </c>
      <c r="BU6" s="22">
        <f t="shared" si="8"/>
        <v>87.51</v>
      </c>
      <c r="BV6" s="22">
        <f t="shared" si="8"/>
        <v>84.77</v>
      </c>
      <c r="BW6" s="22">
        <f t="shared" si="8"/>
        <v>87.11</v>
      </c>
      <c r="BX6" s="22">
        <f t="shared" si="8"/>
        <v>82.78</v>
      </c>
      <c r="BY6" s="22">
        <f t="shared" si="8"/>
        <v>84.82</v>
      </c>
      <c r="BZ6" s="21" t="str">
        <f>IF(BZ7="","",IF(BZ7="-","【-】","【"&amp;SUBSTITUTE(TEXT(BZ7,"#,##0.00"),"-","△")&amp;"】"))</f>
        <v>【102.35】</v>
      </c>
      <c r="CA6" s="22">
        <f>IF(CA7="",NA(),CA7)</f>
        <v>194.55</v>
      </c>
      <c r="CB6" s="22">
        <f t="shared" ref="CB6:CJ6" si="9">IF(CB7="",NA(),CB7)</f>
        <v>188.6</v>
      </c>
      <c r="CC6" s="22">
        <f t="shared" si="9"/>
        <v>223.79</v>
      </c>
      <c r="CD6" s="22">
        <f t="shared" si="9"/>
        <v>200.23</v>
      </c>
      <c r="CE6" s="22">
        <f t="shared" si="9"/>
        <v>197.1</v>
      </c>
      <c r="CF6" s="22">
        <f t="shared" si="9"/>
        <v>218.42</v>
      </c>
      <c r="CG6" s="22">
        <f t="shared" si="9"/>
        <v>227.27</v>
      </c>
      <c r="CH6" s="22">
        <f t="shared" si="9"/>
        <v>223.98</v>
      </c>
      <c r="CI6" s="22">
        <f t="shared" si="9"/>
        <v>225.09</v>
      </c>
      <c r="CJ6" s="22">
        <f t="shared" si="9"/>
        <v>224.82</v>
      </c>
      <c r="CK6" s="21" t="str">
        <f>IF(CK7="","",IF(CK7="-","【-】","【"&amp;SUBSTITUTE(TEXT(CK7,"#,##0.00"),"-","△")&amp;"】"))</f>
        <v>【167.74】</v>
      </c>
      <c r="CL6" s="22">
        <f>IF(CL7="",NA(),CL7)</f>
        <v>24.8</v>
      </c>
      <c r="CM6" s="22">
        <f t="shared" ref="CM6:CU6" si="10">IF(CM7="",NA(),CM7)</f>
        <v>25.58</v>
      </c>
      <c r="CN6" s="22">
        <f t="shared" si="10"/>
        <v>24.54</v>
      </c>
      <c r="CO6" s="22">
        <f t="shared" si="10"/>
        <v>27.08</v>
      </c>
      <c r="CP6" s="22">
        <f t="shared" si="10"/>
        <v>26.06</v>
      </c>
      <c r="CQ6" s="22">
        <f t="shared" si="10"/>
        <v>50.24</v>
      </c>
      <c r="CR6" s="22">
        <f t="shared" si="10"/>
        <v>50.29</v>
      </c>
      <c r="CS6" s="22">
        <f t="shared" si="10"/>
        <v>49.64</v>
      </c>
      <c r="CT6" s="22">
        <f t="shared" si="10"/>
        <v>49.38</v>
      </c>
      <c r="CU6" s="22">
        <f t="shared" si="10"/>
        <v>50.09</v>
      </c>
      <c r="CV6" s="21" t="str">
        <f>IF(CV7="","",IF(CV7="-","【-】","【"&amp;SUBSTITUTE(TEXT(CV7,"#,##0.00"),"-","△")&amp;"】"))</f>
        <v>【60.29】</v>
      </c>
      <c r="CW6" s="22">
        <f>IF(CW7="",NA(),CW7)</f>
        <v>89.4</v>
      </c>
      <c r="CX6" s="22">
        <f t="shared" ref="CX6:DF6" si="11">IF(CX7="",NA(),CX7)</f>
        <v>87.09</v>
      </c>
      <c r="CY6" s="22">
        <f t="shared" si="11"/>
        <v>88.65</v>
      </c>
      <c r="CZ6" s="22">
        <f t="shared" si="11"/>
        <v>84.15</v>
      </c>
      <c r="DA6" s="22">
        <f t="shared" si="11"/>
        <v>89.4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9.51</v>
      </c>
      <c r="DI6" s="22">
        <f t="shared" ref="DI6:DQ6" si="12">IF(DI7="",NA(),DI7)</f>
        <v>12.34</v>
      </c>
      <c r="DJ6" s="22">
        <f t="shared" si="12"/>
        <v>7.85</v>
      </c>
      <c r="DK6" s="22">
        <f t="shared" si="12"/>
        <v>11.26</v>
      </c>
      <c r="DL6" s="22">
        <f t="shared" si="12"/>
        <v>10.82</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45811</v>
      </c>
      <c r="D7" s="24">
        <v>46</v>
      </c>
      <c r="E7" s="24">
        <v>1</v>
      </c>
      <c r="F7" s="24">
        <v>0</v>
      </c>
      <c r="G7" s="24">
        <v>1</v>
      </c>
      <c r="H7" s="24" t="s">
        <v>93</v>
      </c>
      <c r="I7" s="24" t="s">
        <v>94</v>
      </c>
      <c r="J7" s="24" t="s">
        <v>95</v>
      </c>
      <c r="K7" s="24" t="s">
        <v>96</v>
      </c>
      <c r="L7" s="24" t="s">
        <v>97</v>
      </c>
      <c r="M7" s="24" t="s">
        <v>98</v>
      </c>
      <c r="N7" s="25" t="s">
        <v>99</v>
      </c>
      <c r="O7" s="25">
        <v>92.05</v>
      </c>
      <c r="P7" s="25">
        <v>99.97</v>
      </c>
      <c r="Q7" s="25">
        <v>2470</v>
      </c>
      <c r="R7" s="25">
        <v>6098</v>
      </c>
      <c r="S7" s="25">
        <v>65.349999999999994</v>
      </c>
      <c r="T7" s="25">
        <v>93.31</v>
      </c>
      <c r="U7" s="25">
        <v>6031</v>
      </c>
      <c r="V7" s="25">
        <v>7.9</v>
      </c>
      <c r="W7" s="25">
        <v>763.42</v>
      </c>
      <c r="X7" s="25">
        <v>82.7</v>
      </c>
      <c r="Y7" s="25">
        <v>85.63</v>
      </c>
      <c r="Z7" s="25">
        <v>74.77</v>
      </c>
      <c r="AA7" s="25">
        <v>95.33</v>
      </c>
      <c r="AB7" s="25">
        <v>93.06</v>
      </c>
      <c r="AC7" s="25">
        <v>104.47</v>
      </c>
      <c r="AD7" s="25">
        <v>103.81</v>
      </c>
      <c r="AE7" s="25">
        <v>104.35</v>
      </c>
      <c r="AF7" s="25">
        <v>105.34</v>
      </c>
      <c r="AG7" s="25">
        <v>105.77</v>
      </c>
      <c r="AH7" s="25">
        <v>111.39</v>
      </c>
      <c r="AI7" s="25">
        <v>426.99</v>
      </c>
      <c r="AJ7" s="25">
        <v>465.9</v>
      </c>
      <c r="AK7" s="25">
        <v>610.07000000000005</v>
      </c>
      <c r="AL7" s="25">
        <v>731.27</v>
      </c>
      <c r="AM7" s="25">
        <v>755.43</v>
      </c>
      <c r="AN7" s="25">
        <v>16.399999999999999</v>
      </c>
      <c r="AO7" s="25">
        <v>25.66</v>
      </c>
      <c r="AP7" s="25">
        <v>21.69</v>
      </c>
      <c r="AQ7" s="25">
        <v>24.04</v>
      </c>
      <c r="AR7" s="25">
        <v>28.03</v>
      </c>
      <c r="AS7" s="25">
        <v>1.3</v>
      </c>
      <c r="AT7" s="25">
        <v>102.14</v>
      </c>
      <c r="AU7" s="25">
        <v>106.86</v>
      </c>
      <c r="AV7" s="25">
        <v>105.92</v>
      </c>
      <c r="AW7" s="25">
        <v>142.15</v>
      </c>
      <c r="AX7" s="25">
        <v>160.94</v>
      </c>
      <c r="AY7" s="25">
        <v>293.23</v>
      </c>
      <c r="AZ7" s="25">
        <v>300.14</v>
      </c>
      <c r="BA7" s="25">
        <v>301.04000000000002</v>
      </c>
      <c r="BB7" s="25">
        <v>305.08</v>
      </c>
      <c r="BC7" s="25">
        <v>305.33999999999997</v>
      </c>
      <c r="BD7" s="25">
        <v>261.51</v>
      </c>
      <c r="BE7" s="25">
        <v>229.72</v>
      </c>
      <c r="BF7" s="25">
        <v>283.39</v>
      </c>
      <c r="BG7" s="25">
        <v>307.14999999999998</v>
      </c>
      <c r="BH7" s="25">
        <v>290.42</v>
      </c>
      <c r="BI7" s="25">
        <v>484.15</v>
      </c>
      <c r="BJ7" s="25">
        <v>542.29999999999995</v>
      </c>
      <c r="BK7" s="25">
        <v>566.65</v>
      </c>
      <c r="BL7" s="25">
        <v>551.62</v>
      </c>
      <c r="BM7" s="25">
        <v>585.59</v>
      </c>
      <c r="BN7" s="25">
        <v>561.34</v>
      </c>
      <c r="BO7" s="25">
        <v>265.16000000000003</v>
      </c>
      <c r="BP7" s="25">
        <v>60.24</v>
      </c>
      <c r="BQ7" s="25">
        <v>61.56</v>
      </c>
      <c r="BR7" s="25">
        <v>52.12</v>
      </c>
      <c r="BS7" s="25">
        <v>57.83</v>
      </c>
      <c r="BT7" s="25">
        <v>58.88</v>
      </c>
      <c r="BU7" s="25">
        <v>87.51</v>
      </c>
      <c r="BV7" s="25">
        <v>84.77</v>
      </c>
      <c r="BW7" s="25">
        <v>87.11</v>
      </c>
      <c r="BX7" s="25">
        <v>82.78</v>
      </c>
      <c r="BY7" s="25">
        <v>84.82</v>
      </c>
      <c r="BZ7" s="25">
        <v>102.35</v>
      </c>
      <c r="CA7" s="25">
        <v>194.55</v>
      </c>
      <c r="CB7" s="25">
        <v>188.6</v>
      </c>
      <c r="CC7" s="25">
        <v>223.79</v>
      </c>
      <c r="CD7" s="25">
        <v>200.23</v>
      </c>
      <c r="CE7" s="25">
        <v>197.1</v>
      </c>
      <c r="CF7" s="25">
        <v>218.42</v>
      </c>
      <c r="CG7" s="25">
        <v>227.27</v>
      </c>
      <c r="CH7" s="25">
        <v>223.98</v>
      </c>
      <c r="CI7" s="25">
        <v>225.09</v>
      </c>
      <c r="CJ7" s="25">
        <v>224.82</v>
      </c>
      <c r="CK7" s="25">
        <v>167.74</v>
      </c>
      <c r="CL7" s="25">
        <v>24.8</v>
      </c>
      <c r="CM7" s="25">
        <v>25.58</v>
      </c>
      <c r="CN7" s="25">
        <v>24.54</v>
      </c>
      <c r="CO7" s="25">
        <v>27.08</v>
      </c>
      <c r="CP7" s="25">
        <v>26.06</v>
      </c>
      <c r="CQ7" s="25">
        <v>50.24</v>
      </c>
      <c r="CR7" s="25">
        <v>50.29</v>
      </c>
      <c r="CS7" s="25">
        <v>49.64</v>
      </c>
      <c r="CT7" s="25">
        <v>49.38</v>
      </c>
      <c r="CU7" s="25">
        <v>50.09</v>
      </c>
      <c r="CV7" s="25">
        <v>60.29</v>
      </c>
      <c r="CW7" s="25">
        <v>89.4</v>
      </c>
      <c r="CX7" s="25">
        <v>87.09</v>
      </c>
      <c r="CY7" s="25">
        <v>88.65</v>
      </c>
      <c r="CZ7" s="25">
        <v>84.15</v>
      </c>
      <c r="DA7" s="25">
        <v>89.4</v>
      </c>
      <c r="DB7" s="25">
        <v>78.650000000000006</v>
      </c>
      <c r="DC7" s="25">
        <v>77.73</v>
      </c>
      <c r="DD7" s="25">
        <v>78.09</v>
      </c>
      <c r="DE7" s="25">
        <v>78.010000000000005</v>
      </c>
      <c r="DF7" s="25">
        <v>77.599999999999994</v>
      </c>
      <c r="DG7" s="25">
        <v>90.12</v>
      </c>
      <c r="DH7" s="25">
        <v>9.51</v>
      </c>
      <c r="DI7" s="25">
        <v>12.34</v>
      </c>
      <c r="DJ7" s="25">
        <v>7.85</v>
      </c>
      <c r="DK7" s="25">
        <v>11.26</v>
      </c>
      <c r="DL7" s="25">
        <v>10.82</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kensetu16</cp:lastModifiedBy>
  <dcterms:created xsi:type="dcterms:W3CDTF">2022-12-01T00:53:17Z</dcterms:created>
  <dcterms:modified xsi:type="dcterms:W3CDTF">2023-01-13T01:05:39Z</dcterms:modified>
  <cp:category/>
</cp:coreProperties>
</file>