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3 美里町★☆\02_修正版\"/>
    </mc:Choice>
  </mc:AlternateContent>
  <workbookProtection workbookAlgorithmName="SHA-512" workbookHashValue="MPK3u2BV8K9ohJppj05S5UPMcT78FUQtmFEs3K0zxXBThzQOXzA9Tvss8kj5l95UkYFldUetrqGiKZOlbIs81A==" workbookSaltValue="4KSXV5bokrBMPNVkvIKrHA==" workbookSpinCount="100000" lockStructure="1"/>
  <bookViews>
    <workbookView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BB10" i="4"/>
  <c r="AD10" i="4"/>
  <c r="P10" i="4"/>
  <c r="B10" i="4"/>
  <c r="AT8" i="4"/>
  <c r="W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<sst xmlns="http://schemas.openxmlformats.org/spreadsheetml/2006/main" count="231" uniqueCount="117">
  <si>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</si>
  <si>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</si>
  <si>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</si>
  <si>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</si>
  <si>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</si>
  <si>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</si>
  <si>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</si>
  <si>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</si>
  <si>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</si>
  <si>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</si>
  <si>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</si>
  <si>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</si>
  <si>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</si>
  <si>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</si>
  <si>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</si>
  <si>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</si>
  <si>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</si>
  <si>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</si>
  <si>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</si>
  <si>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</si>
  <si>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</si>
  <si>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</si>
  <si>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</si>
  <si>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</si>
  <si>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</si>
  <si>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</si>
  <si>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</si>
  <si>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</si>
  <si>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</si>
  <si>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</si>
  <si>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</si>
  <si>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</si>
  <si>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</si>
  <si>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</si>
  <si>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</si>
  <si>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</si>
  <si>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</si>
  <si>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</si>
  <si>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</si>
  <si>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</si>
  <si>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</si>
  <si>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</si>
  <si>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</si>
  <si>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</si>
  <si>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</si>
  <si>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</si>
  <si>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</si>
  <si>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</si>
  <si>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</si>
  <si>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</si>
  <si>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</si>
  <si>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</si>
  <si>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</si>
  <si>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</si>
  <si>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</si>
  <si>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</si>
  <si>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</si>
  <si>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</si>
  <si>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</si>
  <si>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</si>
  <si>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</si>
  <si>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</si>
  <si>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</si>
  <si>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</si>
  <si>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</si>
  <si>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</si>
  <si>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</si>
  <si>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</si>
  <si>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</si>
  <si>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</si>
  <si>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</si>
  <si>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</si>
  <si>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</si>
  <si>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</si>
  <si>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</si>
  <si>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</si>
  <si>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</si>
  <si>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</si>
  <si>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</si>
  <si>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</si>
  <si>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</si>
  <si>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</si>
  <si>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</si>
  <si>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</si>
  <si>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</si>
  <si>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</si>
  <si>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</si>
  <si>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</si>
  <si>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</si>
  <si>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</si>
  <si>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</si>
  <si>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</si>
  <si>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</si>
  <si>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</si>
  <si>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</si>
  <si>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</si>
  <si>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</si>
  <si>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</si>
  <si>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</si>
  <si>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</si>
  <si>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</si>
  <si>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</si>
  <si>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</si>
  <si>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</si>
  <si>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</si>
  <si>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</si>
  <si>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</si>
  <si>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</si>
  <si>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</si>
  <si>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</si>
  <si>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</si>
  <si>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</si>
  <si>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</si>
  <si>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</si>
  <si>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
　処理場施設の機器の多くが耐用年数を迎えようとしている。
　事業開始から20年以上経過している処理場施設について最適整備構想に基づく機能強化を進めているほか、他の処理場については維持管理に多くの費用を要している状況である。
　今後も計画的に順次更新を進めていかなければならない。</t>
    <phoneticPr fontId="4"/>
  </si>
  <si>
    <r>
      <t xml:space="preserve">③流動比率について
　類似団体平均値及び全国平均を上回っているものの、100％を下回っている。使用料及び一般会計繰入金の見直しを行い、資金不足に陥らないように努める。
</t>
    </r>
    <r>
      <rPr>
        <sz val="6"/>
        <color theme="1"/>
        <rFont val="ＭＳ ゴシック"/>
        <family val="3"/>
        <charset val="128"/>
      </rPr>
      <t xml:space="preserve">　
</t>
    </r>
    <r>
      <rPr>
        <sz val="11"/>
        <color theme="1"/>
        <rFont val="ＭＳ ゴシック"/>
        <family val="3"/>
        <charset val="128"/>
      </rPr>
      <t xml:space="preserve">④企業債残高対事業規模比率について
　同規模で推移している。企業債残高は令和５年度がピークで、以後減少する見込みである。
</t>
    </r>
    <r>
      <rPr>
        <sz val="6"/>
        <color theme="1"/>
        <rFont val="ＭＳ ゴシック"/>
        <family val="3"/>
        <charset val="128"/>
      </rPr>
      <t xml:space="preserve">
</t>
    </r>
    <r>
      <rPr>
        <sz val="11"/>
        <color theme="1"/>
        <rFont val="ＭＳ ゴシック"/>
        <family val="3"/>
        <charset val="128"/>
      </rPr>
      <t xml:space="preserve">⑤経費回収率について
　類似団体平均値及び全国平均を上回っているものの、100％を下回っている。使用料の見直しを行い収益の確保に努めるとともに、処理区域の統合及びダウンサイジングについて検討し費用の抑制に努める。
</t>
    </r>
    <r>
      <rPr>
        <sz val="6"/>
        <color theme="1"/>
        <rFont val="ＭＳ ゴシック"/>
        <family val="3"/>
        <charset val="128"/>
      </rPr>
      <t xml:space="preserve">
</t>
    </r>
    <r>
      <rPr>
        <sz val="11"/>
        <color theme="1"/>
        <rFont val="ＭＳ ゴシック"/>
        <family val="3"/>
        <charset val="128"/>
      </rPr>
      <t xml:space="preserve">⑥汚水処理原価について
　類似団体平均値及び全国平均を上回っている。汚水の収集搬送は、真空流送方式を採用しているため、自然流下方式に比べ、コストが高くなっている。
</t>
    </r>
    <r>
      <rPr>
        <sz val="6"/>
        <color theme="1"/>
        <rFont val="ＭＳ ゴシック"/>
        <family val="3"/>
        <charset val="128"/>
      </rPr>
      <t xml:space="preserve">
</t>
    </r>
    <r>
      <rPr>
        <sz val="11"/>
        <color theme="1"/>
        <rFont val="ＭＳ ゴシック"/>
        <family val="3"/>
        <charset val="128"/>
      </rPr>
      <t xml:space="preserve">⑦施設利用率について
　類似団体平均値及び全国平均を下回っている。処理区域の統合及びダウンサイジングの検討を行う。
</t>
    </r>
    <r>
      <rPr>
        <sz val="6"/>
        <color theme="1"/>
        <rFont val="ＭＳ ゴシック"/>
        <family val="3"/>
        <charset val="128"/>
      </rPr>
      <t xml:space="preserve">
</t>
    </r>
    <r>
      <rPr>
        <sz val="11"/>
        <color theme="1"/>
        <rFont val="ＭＳ ゴシック"/>
        <family val="3"/>
        <charset val="128"/>
      </rPr>
      <t>⑧水洗化率について
　類似団体平均値及び全国平均をを下回っている。未接続者に対しさらなる普及活動に努める。</t>
    </r>
    <rPh sb="18" eb="19">
      <t>オヨ</t>
    </rPh>
    <rPh sb="20" eb="22">
      <t>ゼンコク</t>
    </rPh>
    <rPh sb="22" eb="24">
      <t>ヘイキン</t>
    </rPh>
    <rPh sb="25" eb="27">
      <t>ウワマワ</t>
    </rPh>
    <rPh sb="47" eb="50">
      <t>シヨウリョウ</t>
    </rPh>
    <rPh sb="50" eb="51">
      <t>オヨ</t>
    </rPh>
    <rPh sb="52" eb="56">
      <t>イッパンカイケイ</t>
    </rPh>
    <rPh sb="56" eb="59">
      <t>クリイレキン</t>
    </rPh>
    <rPh sb="60" eb="62">
      <t>ミナオ</t>
    </rPh>
    <rPh sb="64" eb="65">
      <t>オコナ</t>
    </rPh>
    <rPh sb="105" eb="108">
      <t>ドウキボ</t>
    </rPh>
    <rPh sb="109" eb="111">
      <t>スイイ</t>
    </rPh>
    <rPh sb="116" eb="119">
      <t>キギョウサイ</t>
    </rPh>
    <rPh sb="119" eb="121">
      <t>ザンダカ</t>
    </rPh>
    <rPh sb="122" eb="124">
      <t>レイワ</t>
    </rPh>
    <rPh sb="125" eb="127">
      <t>ネンド</t>
    </rPh>
    <rPh sb="133" eb="135">
      <t>イゴ</t>
    </rPh>
    <rPh sb="135" eb="137">
      <t>ゲンショウ</t>
    </rPh>
    <rPh sb="139" eb="141">
      <t>ミコ</t>
    </rPh>
    <rPh sb="196" eb="199">
      <t>シヨウリョウ</t>
    </rPh>
    <rPh sb="200" eb="202">
      <t>ミナオ</t>
    </rPh>
    <rPh sb="204" eb="205">
      <t>オコナ</t>
    </rPh>
    <rPh sb="206" eb="208">
      <t>シュウエキ</t>
    </rPh>
    <rPh sb="209" eb="211">
      <t>カクホ</t>
    </rPh>
    <rPh sb="212" eb="213">
      <t>ツト</t>
    </rPh>
    <rPh sb="220" eb="223">
      <t>ショリク</t>
    </rPh>
    <rPh sb="223" eb="224">
      <t>イキ</t>
    </rPh>
    <rPh sb="225" eb="227">
      <t>トウゴウ</t>
    </rPh>
    <rPh sb="241" eb="243">
      <t>ケントウ</t>
    </rPh>
    <rPh sb="244" eb="246">
      <t>ヒヨウ</t>
    </rPh>
    <rPh sb="290" eb="292">
      <t>オスイ</t>
    </rPh>
    <rPh sb="377" eb="379">
      <t>トウゴウ</t>
    </rPh>
    <rPh sb="379" eb="380">
      <t>オヨ</t>
    </rPh>
    <rPh sb="390" eb="392">
      <t>ケントウ</t>
    </rPh>
    <rPh sb="393" eb="394">
      <t>オコナ</t>
    </rPh>
    <phoneticPr fontId="4"/>
  </si>
  <si>
    <t>　短期的な課題としては、流動比率の改善及び水洗化率の向上が挙げられる。
　水洗化率の向上及び使用料の見直し等による流動比率の改善が、経営の安定化に繋がり、また、経費回収率等の他の指標の改善も期待できる。
　中長期的な課題としては、処理場施設のダウンサイジング及び処理区域の統合が挙げられる。
　現在、処理施設機器の更新期であり、順次更新を進めているところである。その中で、今後の処理施設の適正規模の整理を行い、経費の削減を前提にダウンサイジング及び処理区域の統合を進めていかなければならない。</t>
    <rPh sb="12" eb="14">
      <t>リュウドウ</t>
    </rPh>
    <rPh sb="14" eb="16">
      <t>ヒリツ</t>
    </rPh>
    <rPh sb="17" eb="19">
      <t>カイゼン</t>
    </rPh>
    <rPh sb="19" eb="20">
      <t>オヨ</t>
    </rPh>
    <rPh sb="44" eb="45">
      <t>オヨ</t>
    </rPh>
    <rPh sb="46" eb="49">
      <t>シヨウリョウ</t>
    </rPh>
    <rPh sb="50" eb="52">
      <t>ミナオ</t>
    </rPh>
    <rPh sb="53" eb="54">
      <t>トウ</t>
    </rPh>
    <rPh sb="57" eb="59">
      <t>リュウドウ</t>
    </rPh>
    <rPh sb="59" eb="61">
      <t>ヒリツ</t>
    </rPh>
    <rPh sb="62" eb="64">
      <t>カイゼン</t>
    </rPh>
    <rPh sb="73" eb="74">
      <t>ツナ</t>
    </rPh>
    <rPh sb="129" eb="130">
      <t>オヨ</t>
    </rPh>
    <rPh sb="131" eb="135">
      <t>ショリクイキ</t>
    </rPh>
    <rPh sb="136" eb="138">
      <t>トウゴウ</t>
    </rPh>
    <rPh sb="183" eb="184">
      <t>ナカ</t>
    </rPh>
    <rPh sb="186" eb="188">
      <t>コンゴ</t>
    </rPh>
    <rPh sb="189" eb="191">
      <t>ショリ</t>
    </rPh>
    <rPh sb="191" eb="193">
      <t>シセツ</t>
    </rPh>
    <rPh sb="194" eb="198">
      <t>テキセイキボ</t>
    </rPh>
    <rPh sb="199" eb="201">
      <t>セイリ</t>
    </rPh>
    <rPh sb="202" eb="203">
      <t>オコナ</t>
    </rPh>
    <rPh sb="205" eb="207">
      <t>ケイヒ</t>
    </rPh>
    <rPh sb="208" eb="210">
      <t>サクゲン</t>
    </rPh>
    <rPh sb="211" eb="213">
      <t>ゼンテイ</t>
    </rPh>
    <rPh sb="232" eb="23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</si>
</sst>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9-4A27-9232-4223FAA2CD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969-4A27-9232-4223FAA2CD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39.25</c:v>
                </c:pt>
                <c:pt idx="1">
                  <c:v>39.75</c:v>
                </c:pt>
                <c:pt idx="2">
                  <c:v>38.950000000000003</c:v>
                </c:pt>
                <c:pt idx="3">
                  <c:v>39.130000000000003</c:v>
                </c:pt>
                <c:pt idx="4">
                  <c:v>38.92</c:v>
                </c:pt>
              </c:numCache>
            </c:numRef>
          </c:val>
          <c:extLst>
            <c:ext xmlns:c16="http://schemas.microsoft.com/office/drawing/2014/chart" uri="{C3380CC4-5D6E-409C-BE32-E72D297353CC}">
              <c16:uniqueId val="{00000000-FAB2-422D-8C6C-FE7F9E312D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AB2-422D-8C6C-FE7F9E312D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76.13</c:v>
                </c:pt>
                <c:pt idx="1">
                  <c:v>77.59</c:v>
                </c:pt>
                <c:pt idx="2">
                  <c:v>78.94</c:v>
                </c:pt>
                <c:pt idx="3">
                  <c:v>80.06</c:v>
                </c:pt>
                <c:pt idx="4">
                  <c:v>80.72</c:v>
                </c:pt>
              </c:numCache>
            </c:numRef>
          </c:val>
          <c:extLst>
            <c:ext xmlns:c16="http://schemas.microsoft.com/office/drawing/2014/chart" uri="{C3380CC4-5D6E-409C-BE32-E72D297353CC}">
              <c16:uniqueId val="{00000000-A4A5-4C3F-9B69-A56DF32B9D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4A5-4C3F-9B69-A56DF32B9D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100.48</c:v>
                </c:pt>
                <c:pt idx="1">
                  <c:v>100.39</c:v>
                </c:pt>
                <c:pt idx="2">
                  <c:v>99.9</c:v>
                </c:pt>
                <c:pt idx="3">
                  <c:v>102.14</c:v>
                </c:pt>
                <c:pt idx="4">
                  <c:v>102.48</c:v>
                </c:pt>
              </c:numCache>
            </c:numRef>
          </c:val>
          <c:extLst>
            <c:ext xmlns:c16="http://schemas.microsoft.com/office/drawing/2014/chart" uri="{C3380CC4-5D6E-409C-BE32-E72D297353CC}">
              <c16:uniqueId val="{00000000-5503-4CDE-9CEB-8C3F36A92F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5503-4CDE-9CEB-8C3F36A92F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44.35</c:v>
                </c:pt>
                <c:pt idx="1">
                  <c:v>46.04</c:v>
                </c:pt>
                <c:pt idx="2">
                  <c:v>47.14</c:v>
                </c:pt>
                <c:pt idx="3">
                  <c:v>46.84</c:v>
                </c:pt>
                <c:pt idx="4">
                  <c:v>47.54</c:v>
                </c:pt>
              </c:numCache>
            </c:numRef>
          </c:val>
          <c:extLst>
            <c:ext xmlns:c16="http://schemas.microsoft.com/office/drawing/2014/chart" uri="{C3380CC4-5D6E-409C-BE32-E72D297353CC}">
              <c16:uniqueId val="{00000000-0D48-46ED-BB0E-7BBB9BF2D5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0D48-46ED-BB0E-7BBB9BF2D5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A-4B5F-96C3-5F76828B19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EA-4B5F-96C3-5F76828B19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4-4288-88CE-C01CA743B4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D5C4-4288-88CE-C01CA743B4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38.159999999999997</c:v>
                </c:pt>
                <c:pt idx="1">
                  <c:v>44.91</c:v>
                </c:pt>
                <c:pt idx="2">
                  <c:v>57.56</c:v>
                </c:pt>
                <c:pt idx="3">
                  <c:v>26.07</c:v>
                </c:pt>
                <c:pt idx="4">
                  <c:v>48.07</c:v>
                </c:pt>
              </c:numCache>
            </c:numRef>
          </c:val>
          <c:extLst>
            <c:ext xmlns:c16="http://schemas.microsoft.com/office/drawing/2014/chart" uri="{C3380CC4-5D6E-409C-BE32-E72D297353CC}">
              <c16:uniqueId val="{00000000-F213-4D38-8754-FBAF879C39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F213-4D38-8754-FBAF879C39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2430.46</c:v>
                </c:pt>
                <c:pt idx="1">
                  <c:v>2546.27</c:v>
                </c:pt>
                <c:pt idx="2">
                  <c:v>2439.25</c:v>
                </c:pt>
                <c:pt idx="3">
                  <c:v>2482.14</c:v>
                </c:pt>
                <c:pt idx="4">
                  <c:v>2513.73</c:v>
                </c:pt>
              </c:numCache>
            </c:numRef>
          </c:val>
          <c:extLst>
            <c:ext xmlns:c16="http://schemas.microsoft.com/office/drawing/2014/chart" uri="{C3380CC4-5D6E-409C-BE32-E72D297353CC}">
              <c16:uniqueId val="{00000000-C1F3-4C5A-9DEC-5A03AB8474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1F3-4C5A-9DEC-5A03AB8474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63.53</c:v>
                </c:pt>
                <c:pt idx="1">
                  <c:v>52.37</c:v>
                </c:pt>
                <c:pt idx="2">
                  <c:v>55.39</c:v>
                </c:pt>
                <c:pt idx="3">
                  <c:v>59.17</c:v>
                </c:pt>
                <c:pt idx="4">
                  <c:v>62.79</c:v>
                </c:pt>
              </c:numCache>
            </c:numRef>
          </c:val>
          <c:extLst>
            <c:ext xmlns:c16="http://schemas.microsoft.com/office/drawing/2014/chart" uri="{C3380CC4-5D6E-409C-BE32-E72D297353CC}">
              <c16:uniqueId val="{00000000-928A-4EC2-8A4A-F8F0A20AB1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28A-4EC2-8A4A-F8F0A20AB1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307.36</c:v>
                </c:pt>
                <c:pt idx="1">
                  <c:v>371.84</c:v>
                </c:pt>
                <c:pt idx="2">
                  <c:v>350.77</c:v>
                </c:pt>
                <c:pt idx="3">
                  <c:v>328.21</c:v>
                </c:pt>
                <c:pt idx="4">
                  <c:v>311.94</c:v>
                </c:pt>
              </c:numCache>
            </c:numRef>
          </c:val>
          <c:extLst>
            <c:ext xmlns:c16="http://schemas.microsoft.com/office/drawing/2014/chart" uri="{C3380CC4-5D6E-409C-BE32-E72D297353CC}">
              <c16:uniqueId val="{00000000-B848-488B-BA0B-8C54FCB371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848-488B-BA0B-8C54FCB371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23845</v>
      </c>
      <c r="AM8" s="42"/>
      <c r="AN8" s="42"/>
      <c r="AO8" s="42"/>
      <c r="AP8" s="42"/>
      <c r="AQ8" s="42"/>
      <c r="AR8" s="42"/>
      <c r="AS8" s="42"/>
      <c r="AT8" s="35">
        <f>データ!T6</f>
        <v>74.989999999999995</v>
      </c>
      <c r="AU8" s="35"/>
      <c r="AV8" s="35"/>
      <c r="AW8" s="35"/>
      <c r="AX8" s="35"/>
      <c r="AY8" s="35"/>
      <c r="AZ8" s="35"/>
      <c r="BA8" s="35"/>
      <c r="BB8" s="35">
        <f>データ!U6</f>
        <v>317.98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65.3</v>
      </c>
      <c r="J10" s="35"/>
      <c r="K10" s="35"/>
      <c r="L10" s="35"/>
      <c r="M10" s="35"/>
      <c r="N10" s="35"/>
      <c r="O10" s="35"/>
      <c r="P10" s="35">
        <f>データ!P6</f>
        <v>29.72</v>
      </c>
      <c r="Q10" s="35"/>
      <c r="R10" s="35"/>
      <c r="S10" s="35"/>
      <c r="T10" s="35"/>
      <c r="U10" s="35"/>
      <c r="V10" s="35"/>
      <c r="W10" s="35">
        <f>データ!Q6</f>
        <v>93.99</v>
      </c>
      <c r="X10" s="35"/>
      <c r="Y10" s="35"/>
      <c r="Z10" s="35"/>
      <c r="AA10" s="35"/>
      <c r="AB10" s="35"/>
      <c r="AC10" s="35"/>
      <c r="AD10" s="42">
        <f>データ!R6</f>
        <v>3740</v>
      </c>
      <c r="AE10" s="42"/>
      <c r="AF10" s="42"/>
      <c r="AG10" s="42"/>
      <c r="AH10" s="42"/>
      <c r="AI10" s="42"/>
      <c r="AJ10" s="42"/>
      <c r="AK10" s="2"/>
      <c r="AL10" s="42">
        <f>データ!V6</f>
        <v>7048</v>
      </c>
      <c r="AM10" s="42"/>
      <c r="AN10" s="42"/>
      <c r="AO10" s="42"/>
      <c r="AP10" s="42"/>
      <c r="AQ10" s="42"/>
      <c r="AR10" s="42"/>
      <c r="AS10" s="42"/>
      <c r="AT10" s="35">
        <f>データ!W6</f>
        <v>6.73</v>
      </c>
      <c r="AU10" s="35"/>
      <c r="AV10" s="35"/>
      <c r="AW10" s="35"/>
      <c r="AX10" s="35"/>
      <c r="AY10" s="35"/>
      <c r="AZ10" s="35"/>
      <c r="BA10" s="35"/>
      <c r="BB10" s="35">
        <f>データ!X6</f>
        <v>1047.25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BC0MegreOeGh98f2IkYhPMjXOJwsjVLbNP7u22UFTjd/N3s8lSdOqQu1hB7p7BbWiCTK4gv5dh7J72ypxOwQw==" saltValue="wcbyqVXa5cr82svxMKjj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45055</v>
      </c>
      <c r="D6" s="19">
        <f t="shared" si="3"/>
        <v>46</v>
      </c>
      <c r="E6" s="19">
        <f t="shared" si="3"/>
        <v>17</v>
      </c>
      <c r="F6" s="19">
        <f t="shared" si="3"/>
        <v>5</v>
      </c>
      <c r="G6" s="19">
        <f t="shared" si="3"/>
        <v>0</v>
      </c>
      <c r="H6" s="19" t="str">
        <f t="shared" si="3"/>
        <v>宮城県　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65.3</v>
      </c>
      <c r="P6" s="20">
        <f t="shared" si="3"/>
        <v>29.72</v>
      </c>
      <c r="Q6" s="20">
        <f t="shared" si="3"/>
        <v>93.99</v>
      </c>
      <c r="R6" s="20">
        <f t="shared" si="3"/>
        <v>3740</v>
      </c>
      <c r="S6" s="20">
        <f t="shared" si="3"/>
        <v>23845</v>
      </c>
      <c r="T6" s="20">
        <f t="shared" si="3"/>
        <v>74.989999999999995</v>
      </c>
      <c r="U6" s="20">
        <f t="shared" si="3"/>
        <v>317.98</v>
      </c>
      <c r="V6" s="20">
        <f t="shared" si="3"/>
        <v>7048</v>
      </c>
      <c r="W6" s="20">
        <f t="shared" si="3"/>
        <v>6.73</v>
      </c>
      <c r="X6" s="20">
        <f t="shared" si="3"/>
        <v>1047.25</v>
      </c>
      <c r="Y6" s="21">
        <f>IF(Y7="",NA(),Y7)</f>
        <v>100.48</v>
      </c>
      <c r="Z6" s="21">
        <f t="shared" ref="Z6:AH6" si="4">IF(Z7="",NA(),Z7)</f>
        <v>100.39</v>
      </c>
      <c r="AA6" s="21">
        <f t="shared" si="4"/>
        <v>99.9</v>
      </c>
      <c r="AB6" s="21">
        <f t="shared" si="4"/>
        <v>102.14</v>
      </c>
      <c r="AC6" s="21">
        <f t="shared" si="4"/>
        <v>102.48</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38.159999999999997</v>
      </c>
      <c r="AV6" s="21">
        <f t="shared" ref="AV6:BD6" si="6">IF(AV7="",NA(),AV7)</f>
        <v>44.91</v>
      </c>
      <c r="AW6" s="21">
        <f t="shared" si="6"/>
        <v>57.56</v>
      </c>
      <c r="AX6" s="21">
        <f t="shared" si="6"/>
        <v>26.07</v>
      </c>
      <c r="AY6" s="21">
        <f t="shared" si="6"/>
        <v>48.07</v>
      </c>
      <c r="AZ6" s="21">
        <f t="shared" si="6"/>
        <v>29.91</v>
      </c>
      <c r="BA6" s="21">
        <f t="shared" si="6"/>
        <v>29.54</v>
      </c>
      <c r="BB6" s="21">
        <f t="shared" si="6"/>
        <v>26.99</v>
      </c>
      <c r="BC6" s="21">
        <f t="shared" si="6"/>
        <v>29.13</v>
      </c>
      <c r="BD6" s="21">
        <f t="shared" si="6"/>
        <v>35.69</v>
      </c>
      <c r="BE6" s="20" t="str">
        <f>IF(BE7="","",IF(BE7="-","【-】","【"&amp;SUBSTITUTE(TEXT(BE7,"#,##0.00"),"-","△")&amp;"】"))</f>
        <v>【34.77】</v>
      </c>
      <c r="BF6" s="21">
        <f>IF(BF7="",NA(),BF7)</f>
        <v>2430.46</v>
      </c>
      <c r="BG6" s="21">
        <f t="shared" ref="BG6:BO6" si="7">IF(BG7="",NA(),BG7)</f>
        <v>2546.27</v>
      </c>
      <c r="BH6" s="21">
        <f t="shared" si="7"/>
        <v>2439.25</v>
      </c>
      <c r="BI6" s="21">
        <f t="shared" si="7"/>
        <v>2482.14</v>
      </c>
      <c r="BJ6" s="21">
        <f t="shared" si="7"/>
        <v>2513.73</v>
      </c>
      <c r="BK6" s="21">
        <f t="shared" si="7"/>
        <v>855.8</v>
      </c>
      <c r="BL6" s="21">
        <f t="shared" si="7"/>
        <v>789.46</v>
      </c>
      <c r="BM6" s="21">
        <f t="shared" si="7"/>
        <v>826.83</v>
      </c>
      <c r="BN6" s="21">
        <f t="shared" si="7"/>
        <v>867.83</v>
      </c>
      <c r="BO6" s="21">
        <f t="shared" si="7"/>
        <v>791.76</v>
      </c>
      <c r="BP6" s="20" t="str">
        <f>IF(BP7="","",IF(BP7="-","【-】","【"&amp;SUBSTITUTE(TEXT(BP7,"#,##0.00"),"-","△")&amp;"】"))</f>
        <v>【786.37】</v>
      </c>
      <c r="BQ6" s="21">
        <f>IF(BQ7="",NA(),BQ7)</f>
        <v>63.53</v>
      </c>
      <c r="BR6" s="21">
        <f t="shared" ref="BR6:BZ6" si="8">IF(BR7="",NA(),BR7)</f>
        <v>52.37</v>
      </c>
      <c r="BS6" s="21">
        <f t="shared" si="8"/>
        <v>55.39</v>
      </c>
      <c r="BT6" s="21">
        <f t="shared" si="8"/>
        <v>59.17</v>
      </c>
      <c r="BU6" s="21">
        <f t="shared" si="8"/>
        <v>62.79</v>
      </c>
      <c r="BV6" s="21">
        <f t="shared" si="8"/>
        <v>59.8</v>
      </c>
      <c r="BW6" s="21">
        <f t="shared" si="8"/>
        <v>57.77</v>
      </c>
      <c r="BX6" s="21">
        <f t="shared" si="8"/>
        <v>57.31</v>
      </c>
      <c r="BY6" s="21">
        <f t="shared" si="8"/>
        <v>57.08</v>
      </c>
      <c r="BZ6" s="21">
        <f t="shared" si="8"/>
        <v>56.26</v>
      </c>
      <c r="CA6" s="20" t="str">
        <f>IF(CA7="","",IF(CA7="-","【-】","【"&amp;SUBSTITUTE(TEXT(CA7,"#,##0.00"),"-","△")&amp;"】"))</f>
        <v>【60.65】</v>
      </c>
      <c r="CB6" s="21">
        <f>IF(CB7="",NA(),CB7)</f>
        <v>307.36</v>
      </c>
      <c r="CC6" s="21">
        <f t="shared" ref="CC6:CK6" si="9">IF(CC7="",NA(),CC7)</f>
        <v>371.84</v>
      </c>
      <c r="CD6" s="21">
        <f t="shared" si="9"/>
        <v>350.77</v>
      </c>
      <c r="CE6" s="21">
        <f t="shared" si="9"/>
        <v>328.21</v>
      </c>
      <c r="CF6" s="21">
        <f t="shared" si="9"/>
        <v>311.94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39.25</v>
      </c>
      <c r="CN6" s="21">
        <f t="shared" ref="CN6:CV6" si="10">IF(CN7="",NA(),CN7)</f>
        <v>39.75</v>
      </c>
      <c r="CO6" s="21">
        <f t="shared" si="10"/>
        <v>38.950000000000003</v>
      </c>
      <c r="CP6" s="21">
        <f t="shared" si="10"/>
        <v>39.130000000000003</v>
      </c>
      <c r="CQ6" s="21">
        <f t="shared" si="10"/>
        <v>38.92</v>
      </c>
      <c r="CR6" s="21">
        <f t="shared" si="10"/>
        <v>51.75</v>
      </c>
      <c r="CS6" s="21">
        <f t="shared" si="10"/>
        <v>50.68</v>
      </c>
      <c r="CT6" s="21">
        <f t="shared" si="10"/>
        <v>50.14</v>
      </c>
      <c r="CU6" s="21">
        <f t="shared" si="10"/>
        <v>54.83</v>
      </c>
      <c r="CV6" s="21">
        <f t="shared" si="10"/>
        <v>66.53</v>
      </c>
      <c r="CW6" s="20" t="str">
        <f>IF(CW7="","",IF(CW7="-","【-】","【"&amp;SUBSTITUTE(TEXT(CW7,"#,##0.00"),"-","△")&amp;"】"))</f>
        <v>【61.14】</v>
      </c>
      <c r="CX6" s="21">
        <f>IF(CX7="",NA(),CX7)</f>
        <v>76.13</v>
      </c>
      <c r="CY6" s="21">
        <f t="shared" ref="CY6:DG6" si="11">IF(CY7="",NA(),CY7)</f>
        <v>77.59</v>
      </c>
      <c r="CZ6" s="21">
        <f t="shared" si="11"/>
        <v>78.94</v>
      </c>
      <c r="DA6" s="21">
        <f t="shared" si="11"/>
        <v>80.06</v>
      </c>
      <c r="DB6" s="21">
        <f t="shared" si="11"/>
        <v>80.72</v>
      </c>
      <c r="DC6" s="21">
        <f t="shared" si="11"/>
        <v>84.84</v>
      </c>
      <c r="DD6" s="21">
        <f t="shared" si="11"/>
        <v>84.86</v>
      </c>
      <c r="DE6" s="21">
        <f t="shared" si="11"/>
        <v>84.98</v>
      </c>
      <c r="DF6" s="21">
        <f t="shared" si="11"/>
        <v>84.7</v>
      </c>
      <c r="DG6" s="21">
        <f t="shared" si="11"/>
        <v>84.67</v>
      </c>
      <c r="DH6" s="20" t="str">
        <f>IF(DH7="","",IF(DH7="-","【-】","【"&amp;SUBSTITUTE(TEXT(DH7,"#,##0.00"),"-","△")&amp;"】"))</f>
        <v>【86.91】</v>
      </c>
      <c r="DI6" s="21">
        <f>IF(DI7="",NA(),DI7)</f>
        <v>44.35</v>
      </c>
      <c r="DJ6" s="21">
        <f t="shared" ref="DJ6:DR6" si="12">IF(DJ7="",NA(),DJ7)</f>
        <v>46.04</v>
      </c>
      <c r="DK6" s="21">
        <f t="shared" si="12"/>
        <v>47.14</v>
      </c>
      <c r="DL6" s="21">
        <f t="shared" si="12"/>
        <v>46.84</v>
      </c>
      <c r="DM6" s="21">
        <f t="shared" si="12"/>
        <v>47.54</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45055</v>
      </c>
      <c r="D7" s="23">
        <v>46</v>
      </c>
      <c r="E7" s="23">
        <v>17</v>
      </c>
      <c r="F7" s="23">
        <v>5</v>
      </c>
      <c r="G7" s="23">
        <v>0</v>
      </c>
      <c r="H7" s="23" t="s">
        <v>96</v>
      </c>
      <c r="I7" s="23" t="s">
        <v>97</v>
      </c>
      <c r="J7" s="23" t="s">
        <v>98</v>
      </c>
      <c r="K7" s="23" t="s">
        <v>99</v>
      </c>
      <c r="L7" s="23" t="s">
        <v>100</v>
      </c>
      <c r="M7" s="23" t="s">
        <v>101</v>
      </c>
      <c r="N7" s="24" t="s">
        <v>102</v>
      </c>
      <c r="O7" s="24">
        <v>65.3</v>
      </c>
      <c r="P7" s="24">
        <v>29.72</v>
      </c>
      <c r="Q7" s="24">
        <v>93.99</v>
      </c>
      <c r="R7" s="24">
        <v>3740</v>
      </c>
      <c r="S7" s="24">
        <v>23845</v>
      </c>
      <c r="T7" s="24">
        <v>74.989999999999995</v>
      </c>
      <c r="U7" s="24">
        <v>317.98</v>
      </c>
      <c r="V7" s="24">
        <v>7048</v>
      </c>
      <c r="W7" s="24">
        <v>6.73</v>
      </c>
      <c r="X7" s="24">
        <v>1047.25</v>
      </c>
      <c r="Y7" s="24">
        <v>100.48</v>
      </c>
      <c r="Z7" s="24">
        <v>100.39</v>
      </c>
      <c r="AA7" s="24">
        <v>99.9</v>
      </c>
      <c r="AB7" s="24">
        <v>102.14</v>
      </c>
      <c r="AC7" s="24">
        <v>102.48</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38.159999999999997</v>
      </c>
      <c r="AV7" s="24">
        <v>44.91</v>
      </c>
      <c r="AW7" s="24">
        <v>57.56</v>
      </c>
      <c r="AX7" s="24">
        <v>26.07</v>
      </c>
      <c r="AY7" s="24">
        <v>48.07</v>
      </c>
      <c r="AZ7" s="24">
        <v>29.91</v>
      </c>
      <c r="BA7" s="24">
        <v>29.54</v>
      </c>
      <c r="BB7" s="24">
        <v>26.99</v>
      </c>
      <c r="BC7" s="24">
        <v>29.13</v>
      </c>
      <c r="BD7" s="24">
        <v>35.69</v>
      </c>
      <c r="BE7" s="24">
        <v>34.770000000000003</v>
      </c>
      <c r="BF7" s="24">
        <v>2430.46</v>
      </c>
      <c r="BG7" s="24">
        <v>2546.27</v>
      </c>
      <c r="BH7" s="24">
        <v>2439.25</v>
      </c>
      <c r="BI7" s="24">
        <v>2482.14</v>
      </c>
      <c r="BJ7" s="24">
        <v>2513.73</v>
      </c>
      <c r="BK7" s="24">
        <v>855.8</v>
      </c>
      <c r="BL7" s="24">
        <v>789.46</v>
      </c>
      <c r="BM7" s="24">
        <v>826.83</v>
      </c>
      <c r="BN7" s="24">
        <v>867.83</v>
      </c>
      <c r="BO7" s="24">
        <v>791.76</v>
      </c>
      <c r="BP7" s="24">
        <v>786.37</v>
      </c>
      <c r="BQ7" s="24">
        <v>63.53</v>
      </c>
      <c r="BR7" s="24">
        <v>52.37</v>
      </c>
      <c r="BS7" s="24">
        <v>55.39</v>
      </c>
      <c r="BT7" s="24">
        <v>59.17</v>
      </c>
      <c r="BU7" s="24">
        <v>62.79</v>
      </c>
      <c r="BV7" s="24">
        <v>59.8</v>
      </c>
      <c r="BW7" s="24">
        <v>57.77</v>
      </c>
      <c r="BX7" s="24">
        <v>57.31</v>
      </c>
      <c r="BY7" s="24">
        <v>57.08</v>
      </c>
      <c r="BZ7" s="24">
        <v>56.26</v>
      </c>
      <c r="CA7" s="24">
        <v>60.65</v>
      </c>
      <c r="CB7" s="24">
        <v>307.36</v>
      </c>
      <c r="CC7" s="24">
        <v>371.84</v>
      </c>
      <c r="CD7" s="24">
        <v>350.77</v>
      </c>
      <c r="CE7" s="24">
        <v>328.21</v>
      </c>
      <c r="CF7" s="24">
        <v>311.94</v>
      </c>
      <c r="CG7" s="24">
        <v>263.76</v>
      </c>
      <c r="CH7" s="24">
        <v>274.35000000000002</v>
      </c>
      <c r="CI7" s="24">
        <v>273.52</v>
      </c>
      <c r="CJ7" s="24">
        <v>274.99</v>
      </c>
      <c r="CK7" s="24">
        <v>282.08999999999997</v>
      </c>
      <c r="CL7" s="24">
        <v>256.97000000000003</v>
      </c>
      <c r="CM7" s="24">
        <v>39.25</v>
      </c>
      <c r="CN7" s="24">
        <v>39.75</v>
      </c>
      <c r="CO7" s="24">
        <v>38.950000000000003</v>
      </c>
      <c r="CP7" s="24">
        <v>39.130000000000003</v>
      </c>
      <c r="CQ7" s="24">
        <v>38.92</v>
      </c>
      <c r="CR7" s="24">
        <v>51.75</v>
      </c>
      <c r="CS7" s="24">
        <v>50.68</v>
      </c>
      <c r="CT7" s="24">
        <v>50.14</v>
      </c>
      <c r="CU7" s="24">
        <v>54.83</v>
      </c>
      <c r="CV7" s="24">
        <v>66.53</v>
      </c>
      <c r="CW7" s="24">
        <v>61.14</v>
      </c>
      <c r="CX7" s="24">
        <v>76.13</v>
      </c>
      <c r="CY7" s="24">
        <v>77.59</v>
      </c>
      <c r="CZ7" s="24">
        <v>78.94</v>
      </c>
      <c r="DA7" s="24">
        <v>80.06</v>
      </c>
      <c r="DB7" s="24">
        <v>80.72</v>
      </c>
      <c r="DC7" s="24">
        <v>84.84</v>
      </c>
      <c r="DD7" s="24">
        <v>84.86</v>
      </c>
      <c r="DE7" s="24">
        <v>84.98</v>
      </c>
      <c r="DF7" s="24">
        <v>84.7</v>
      </c>
      <c r="DG7" s="24">
        <v>84.67</v>
      </c>
      <c r="DH7" s="24">
        <v>86.91</v>
      </c>
      <c r="DI7" s="24">
        <v>44.35</v>
      </c>
      <c r="DJ7" s="24">
        <v>46.04</v>
      </c>
      <c r="DK7" s="24">
        <v>47.14</v>
      </c>
      <c r="DL7" s="24">
        <v>46.84</v>
      </c>
      <c r="DM7" s="24">
        <v>47.54</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2023-02-08T23:33:14Z</cp:lastPrinted>
  <dcterms:created xsi:type="dcterms:W3CDTF">2022-12-01T01:32:32Z</dcterms:created>
  <dcterms:modified xsi:type="dcterms:W3CDTF">2023-02-08T23:33:16Z</dcterms:modified>
  <cp:category/>
</cp:coreProperties>
</file>