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3 美里町★☆\02_修正版\"/>
    </mc:Choice>
  </mc:AlternateContent>
  <workbookProtection workbookAlgorithmName="SHA-512" workbookHashValue="tCsa1BSvCSAkfme7yrNlpjrnArjV16hTeY5rvxvePrGT48ZcrQlQhxYmHkHfSqZEOM6FUw3cF+UYVWN6ui2lsQ==" workbookSaltValue="Ys6ecSHOD/UPkM+MKq5x8g==" workbookSpinCount="100000" lockStructure="1"/>
  <bookViews>
    <workbookView showHorizontalScroll="0" showVerticalScroll="0" showSheetTabs="0" xWindow="0" yWindow="0" windowWidth="2787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G85" i="4"/>
  <c r="E85" i="4"/>
  <c r="W10" i="4"/>
  <c r="BB8" i="4"/>
  <c r="AD8" i="4"/>
  <c r="W8" i="4"/>
  <c r="P8" i="4"/>
  <c r="B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<sst xmlns="http://schemas.openxmlformats.org/spreadsheetml/2006/main" count="236" uniqueCount="118">
  <si>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</si>
  <si>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</si>
  <si>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</si>
  <si>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</si>
  <si>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</si>
  <si>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</si>
  <si>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</si>
  <si>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</si>
  <si>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</si>
  <si>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</si>
  <si>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</si>
  <si>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</si>
  <si>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</si>
  <si>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</si>
  <si>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</si>
  <si>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</si>
  <si>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</si>
  <si>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</si>
  <si>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</si>
  <si>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</si>
  <si>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</si>
  <si>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</si>
  <si>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</si>
  <si>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</si>
  <si>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</si>
  <si>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</si>
  <si>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</si>
  <si>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</si>
  <si>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</si>
  <si>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</si>
  <si>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</si>
  <si>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</si>
  <si>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</si>
  <si>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</si>
  <si>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</si>
  <si>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</si>
  <si>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</si>
  <si>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</si>
  <si>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</si>
  <si>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</si>
  <si>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</si>
  <si>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</si>
  <si>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</si>
  <si>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</si>
  <si>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</si>
  <si>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</si>
  <si>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</si>
  <si>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</si>
  <si>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</si>
  <si>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</si>
  <si>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</si>
  <si>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</si>
  <si>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</si>
  <si>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</si>
  <si>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</si>
  <si>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</si>
  <si>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</si>
  <si>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</si>
  <si>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</si>
  <si>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</si>
  <si>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</si>
  <si>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</si>
  <si>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</si>
  <si>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</si>
  <si>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</si>
  <si>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</si>
  <si>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</si>
  <si>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</si>
  <si>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</si>
  <si>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</si>
  <si>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</si>
  <si>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</si>
  <si>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</si>
  <si>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</si>
  <si>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</si>
  <si>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</si>
  <si>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</si>
  <si>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</si>
  <si>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</si>
  <si>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</si>
  <si>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</si>
  <si>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</si>
  <si>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</si>
  <si>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</si>
  <si>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</si>
  <si>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</si>
  <si>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</si>
  <si>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</si>
  <si>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</si>
  <si>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</si>
  <si>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</si>
  <si>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</si>
  <si>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</si>
  <si>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</si>
  <si>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</si>
  <si>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</si>
  <si>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</si>
  <si>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</si>
  <si>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</si>
  <si>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</si>
  <si>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</si>
  <si>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</si>
  <si>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</si>
  <si>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</si>
  <si>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</si>
  <si>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</si>
  <si>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</si>
  <si>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</si>
  <si>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</si>
  <si>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</si>
  <si>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</si>
  <si>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</si>
  <si>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</si>
  <si>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</si>
  <si>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</si>
  <si>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
　マンホールポンプ等の機器が耐用年数を迎えつつあるため、計画的に順次更新を行わなければならない。</t>
    <phoneticPr fontId="4"/>
  </si>
  <si>
    <t>③流動比率について
　類似団体平均値を上回っているものの、100％を下回っている。使用料及び一般会計繰入金の見直しを行い、資金不足に陥らないように努める。
④企業債残高対事業規模比率について
　整備途中であるため、比率が増加傾向である。企業債残高は令和１０年度がピークで、以後減少する見込みである。
⑤経費回収率について
　わずかに100％を下回っている。使用料の見直しを行い収益の確保に努める。
⑥汚水処理原価について
　類似団体平均値及び全国平均を上回っている。今後も整備が続くため、使用料対象資本費が過大とならないよう抑制に努める。
⑧水洗化率について
　整備途中であるため、水洗化率が伸びにくい状況である。整備率の向上に併せ、新規供用開始区域及び既供与開始区域の未接続者に対し、さらなる普及活動に努める。</t>
    <rPh sb="98" eb="100">
      <t>セイビ</t>
    </rPh>
    <rPh sb="100" eb="102">
      <t>トチュウ</t>
    </rPh>
    <rPh sb="108" eb="110">
      <t>ヒリツ</t>
    </rPh>
    <rPh sb="111" eb="113">
      <t>ゾウカ</t>
    </rPh>
    <rPh sb="113" eb="115">
      <t>ケイコウ</t>
    </rPh>
    <rPh sb="222" eb="223">
      <t>オヨ</t>
    </rPh>
    <rPh sb="247" eb="250">
      <t>シヨウリョウ</t>
    </rPh>
    <rPh sb="250" eb="252">
      <t>タイショウ</t>
    </rPh>
    <rPh sb="252" eb="255">
      <t>シホンヒ</t>
    </rPh>
    <phoneticPr fontId="4"/>
  </si>
  <si>
    <t>　短期的な課題としては、流動比率の改善及び水洗化率の向上が挙げられる。
　水洗化率の向上及び使用料の見直し等による流動比率の改善が、経営の安定化に繋がり、また、経費回収率等の他の指標の改善も期待できる。
　中長期的な課題としては、汚水管きょ整備の完了が挙げられる。また、企業債償還額の増大により厳しい経営状況となることが見込まれる。
　整備工事を早期に完成させ、より多くの住民に利用してもらえる環境づくりに努めていく。</t>
    <rPh sb="140" eb="141">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</si>
</sst>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AB-49CC-B3FD-0C4120134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A1AB-49CC-B3FD-0C4120134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D-41DF-946F-8B462EB103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59BD-41DF-946F-8B462EB103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74.31</c:v>
                </c:pt>
                <c:pt idx="1">
                  <c:v>76.760000000000005</c:v>
                </c:pt>
                <c:pt idx="2">
                  <c:v>78.14</c:v>
                </c:pt>
                <c:pt idx="3">
                  <c:v>77.88</c:v>
                </c:pt>
                <c:pt idx="4">
                  <c:v>77.5</c:v>
                </c:pt>
              </c:numCache>
            </c:numRef>
          </c:val>
          <c:extLst>
            <c:ext xmlns:c16="http://schemas.microsoft.com/office/drawing/2014/chart" uri="{C3380CC4-5D6E-409C-BE32-E72D297353CC}">
              <c16:uniqueId val="{00000000-8F0D-44EB-91C7-35C9409F15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8F0D-44EB-91C7-35C9409F15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101.48</c:v>
                </c:pt>
                <c:pt idx="1">
                  <c:v>100.96</c:v>
                </c:pt>
                <c:pt idx="2">
                  <c:v>100.91</c:v>
                </c:pt>
                <c:pt idx="3">
                  <c:v>101.72</c:v>
                </c:pt>
                <c:pt idx="4">
                  <c:v>102.88</c:v>
                </c:pt>
              </c:numCache>
            </c:numRef>
          </c:val>
          <c:extLst>
            <c:ext xmlns:c16="http://schemas.microsoft.com/office/drawing/2014/chart" uri="{C3380CC4-5D6E-409C-BE32-E72D297353CC}">
              <c16:uniqueId val="{00000000-A0E4-4541-A059-7937F6AFF8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107.08</c:v>
                </c:pt>
              </c:numCache>
            </c:numRef>
          </c:val>
          <c:smooth val="0"/>
          <c:extLst>
            <c:ext xmlns:c16="http://schemas.microsoft.com/office/drawing/2014/chart" uri="{C3380CC4-5D6E-409C-BE32-E72D297353CC}">
              <c16:uniqueId val="{00000001-A0E4-4541-A059-7937F6AFF8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27.48</c:v>
                </c:pt>
                <c:pt idx="1">
                  <c:v>28.42</c:v>
                </c:pt>
                <c:pt idx="2">
                  <c:v>29.41</c:v>
                </c:pt>
                <c:pt idx="3">
                  <c:v>29.73</c:v>
                </c:pt>
                <c:pt idx="4">
                  <c:v>30.4</c:v>
                </c:pt>
              </c:numCache>
            </c:numRef>
          </c:val>
          <c:extLst>
            <c:ext xmlns:c16="http://schemas.microsoft.com/office/drawing/2014/chart" uri="{C3380CC4-5D6E-409C-BE32-E72D297353CC}">
              <c16:uniqueId val="{00000000-9104-46D5-A3B7-14BEB83982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14.65</c:v>
                </c:pt>
              </c:numCache>
            </c:numRef>
          </c:val>
          <c:smooth val="0"/>
          <c:extLst>
            <c:ext xmlns:c16="http://schemas.microsoft.com/office/drawing/2014/chart" uri="{C3380CC4-5D6E-409C-BE32-E72D297353CC}">
              <c16:uniqueId val="{00000001-9104-46D5-A3B7-14BEB83982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1-497B-8CC8-EB68B487D2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D041-497B-8CC8-EB68B487D2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C-4BE1-9AD8-29D890C944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45.94</c:v>
                </c:pt>
              </c:numCache>
            </c:numRef>
          </c:val>
          <c:smooth val="0"/>
          <c:extLst>
            <c:ext xmlns:c16="http://schemas.microsoft.com/office/drawing/2014/chart" uri="{C3380CC4-5D6E-409C-BE32-E72D297353CC}">
              <c16:uniqueId val="{00000001-A89C-4BE1-9AD8-29D890C944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49.34</c:v>
                </c:pt>
                <c:pt idx="1">
                  <c:v>61.58</c:v>
                </c:pt>
                <c:pt idx="2">
                  <c:v>65.84</c:v>
                </c:pt>
                <c:pt idx="3">
                  <c:v>55.72</c:v>
                </c:pt>
                <c:pt idx="4">
                  <c:v>63.06</c:v>
                </c:pt>
              </c:numCache>
            </c:numRef>
          </c:val>
          <c:extLst>
            <c:ext xmlns:c16="http://schemas.microsoft.com/office/drawing/2014/chart" uri="{C3380CC4-5D6E-409C-BE32-E72D297353CC}">
              <c16:uniqueId val="{00000000-B513-4078-8AA0-555BFB2D38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47.7</c:v>
                </c:pt>
              </c:numCache>
            </c:numRef>
          </c:val>
          <c:smooth val="0"/>
          <c:extLst>
            <c:ext xmlns:c16="http://schemas.microsoft.com/office/drawing/2014/chart" uri="{C3380CC4-5D6E-409C-BE32-E72D297353CC}">
              <c16:uniqueId val="{00000001-B513-4078-8AA0-555BFB2D38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2881.14</c:v>
                </c:pt>
                <c:pt idx="1">
                  <c:v>3358.39</c:v>
                </c:pt>
                <c:pt idx="2">
                  <c:v>2886.27</c:v>
                </c:pt>
                <c:pt idx="3">
                  <c:v>2832.3</c:v>
                </c:pt>
                <c:pt idx="4">
                  <c:v>2918.68</c:v>
                </c:pt>
              </c:numCache>
            </c:numRef>
          </c:val>
          <c:extLst>
            <c:ext xmlns:c16="http://schemas.microsoft.com/office/drawing/2014/chart" uri="{C3380CC4-5D6E-409C-BE32-E72D297353CC}">
              <c16:uniqueId val="{00000000-42B9-4585-9988-8545F41226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42B9-4585-9988-8545F41226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91.75</c:v>
                </c:pt>
                <c:pt idx="1">
                  <c:v>69.41</c:v>
                </c:pt>
                <c:pt idx="2">
                  <c:v>69.790000000000006</c:v>
                </c:pt>
                <c:pt idx="3">
                  <c:v>96.93</c:v>
                </c:pt>
                <c:pt idx="4">
                  <c:v>99.62</c:v>
                </c:pt>
              </c:numCache>
            </c:numRef>
          </c:val>
          <c:extLst>
            <c:ext xmlns:c16="http://schemas.microsoft.com/office/drawing/2014/chart" uri="{C3380CC4-5D6E-409C-BE32-E72D297353CC}">
              <c16:uniqueId val="{00000000-0C4C-4267-B49E-A31D5DB6C9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C4C-4267-B49E-A31D5DB6C9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214.68</c:v>
                </c:pt>
                <c:pt idx="1">
                  <c:v>282.45</c:v>
                </c:pt>
                <c:pt idx="2">
                  <c:v>281.44</c:v>
                </c:pt>
                <c:pt idx="3">
                  <c:v>202.91</c:v>
                </c:pt>
                <c:pt idx="4">
                  <c:v>198.07</c:v>
                </c:pt>
              </c:numCache>
            </c:numRef>
          </c:val>
          <c:extLst>
            <c:ext xmlns:c16="http://schemas.microsoft.com/office/drawing/2014/chart" uri="{C3380CC4-5D6E-409C-BE32-E72D297353CC}">
              <c16:uniqueId val="{00000000-DA72-4468-B93A-B6C86B89FB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DA72-4468-B93A-B6C86B89FB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23845</v>
      </c>
      <c r="AM8" s="45"/>
      <c r="AN8" s="45"/>
      <c r="AO8" s="45"/>
      <c r="AP8" s="45"/>
      <c r="AQ8" s="45"/>
      <c r="AR8" s="45"/>
      <c r="AS8" s="45"/>
      <c r="AT8" s="46">
        <f>データ!T6</f>
        <v>74.989999999999995</v>
      </c>
      <c r="AU8" s="46"/>
      <c r="AV8" s="46"/>
      <c r="AW8" s="46"/>
      <c r="AX8" s="46"/>
      <c r="AY8" s="46"/>
      <c r="AZ8" s="46"/>
      <c r="BA8" s="46"/>
      <c r="BB8" s="46">
        <f>データ!U6</f>
        <v>317.98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45.58</v>
      </c>
      <c r="J10" s="46"/>
      <c r="K10" s="46"/>
      <c r="L10" s="46"/>
      <c r="M10" s="46"/>
      <c r="N10" s="46"/>
      <c r="O10" s="46"/>
      <c r="P10" s="46">
        <f>データ!P6</f>
        <v>46.19</v>
      </c>
      <c r="Q10" s="46"/>
      <c r="R10" s="46"/>
      <c r="S10" s="46"/>
      <c r="T10" s="46"/>
      <c r="U10" s="46"/>
      <c r="V10" s="46"/>
      <c r="W10" s="46">
        <f>データ!Q6</f>
        <v>97.21</v>
      </c>
      <c r="X10" s="46"/>
      <c r="Y10" s="46"/>
      <c r="Z10" s="46"/>
      <c r="AA10" s="46"/>
      <c r="AB10" s="46"/>
      <c r="AC10" s="46"/>
      <c r="AD10" s="45">
        <f>データ!R6</f>
        <v>3740</v>
      </c>
      <c r="AE10" s="45"/>
      <c r="AF10" s="45"/>
      <c r="AG10" s="45"/>
      <c r="AH10" s="45"/>
      <c r="AI10" s="45"/>
      <c r="AJ10" s="45"/>
      <c r="AK10" s="2"/>
      <c r="AL10" s="45">
        <f>データ!V6</f>
        <v>10955</v>
      </c>
      <c r="AM10" s="45"/>
      <c r="AN10" s="45"/>
      <c r="AO10" s="45"/>
      <c r="AP10" s="45"/>
      <c r="AQ10" s="45"/>
      <c r="AR10" s="45"/>
      <c r="AS10" s="45"/>
      <c r="AT10" s="46">
        <f>データ!W6</f>
        <v>3.6</v>
      </c>
      <c r="AU10" s="46"/>
      <c r="AV10" s="46"/>
      <c r="AW10" s="46"/>
      <c r="AX10" s="46"/>
      <c r="AY10" s="46"/>
      <c r="AZ10" s="46"/>
      <c r="BA10" s="46"/>
      <c r="BB10" s="46">
        <f>データ!X6</f>
        <v>3043.06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5Uhp9N6wV7NOHRYY2UtgpLNzA01f3v67H16E8CR6MCm5D0IawgGBESranhV5Vzi3Slb0FM2oAP6lGUXugdY5g==" saltValue="AXDw3XsfjzUeYtjsoKWR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45055</v>
      </c>
      <c r="D6" s="19">
        <f t="shared" si="3"/>
        <v>46</v>
      </c>
      <c r="E6" s="19">
        <f t="shared" si="3"/>
        <v>17</v>
      </c>
      <c r="F6" s="19">
        <f t="shared" si="3"/>
        <v>1</v>
      </c>
      <c r="G6" s="19">
        <f t="shared" si="3"/>
        <v>0</v>
      </c>
      <c r="H6" s="19" t="str">
        <f t="shared" si="3"/>
        <v>宮城県　美里町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45.58</v>
      </c>
      <c r="P6" s="20">
        <f t="shared" si="3"/>
        <v>46.19</v>
      </c>
      <c r="Q6" s="20">
        <f t="shared" si="3"/>
        <v>97.21</v>
      </c>
      <c r="R6" s="20">
        <f t="shared" si="3"/>
        <v>3740</v>
      </c>
      <c r="S6" s="20">
        <f t="shared" si="3"/>
        <v>23845</v>
      </c>
      <c r="T6" s="20">
        <f t="shared" si="3"/>
        <v>74.989999999999995</v>
      </c>
      <c r="U6" s="20">
        <f t="shared" si="3"/>
        <v>317.98</v>
      </c>
      <c r="V6" s="20">
        <f t="shared" si="3"/>
        <v>10955</v>
      </c>
      <c r="W6" s="20">
        <f t="shared" si="3"/>
        <v>3.6</v>
      </c>
      <c r="X6" s="20">
        <f t="shared" si="3"/>
        <v>3043.06</v>
      </c>
      <c r="Y6" s="21">
        <f>IF(Y7="",NA(),Y7)</f>
        <v>101.48</v>
      </c>
      <c r="Z6" s="21">
        <f t="shared" ref="Z6:AH6" si="4">IF(Z7="",NA(),Z7)</f>
        <v>100.96</v>
      </c>
      <c r="AA6" s="21">
        <f t="shared" si="4"/>
        <v>100.91</v>
      </c>
      <c r="AB6" s="21">
        <f t="shared" si="4"/>
        <v>101.72</v>
      </c>
      <c r="AC6" s="21">
        <f t="shared" si="4"/>
        <v>102.88</v>
      </c>
      <c r="AD6" s="21">
        <f t="shared" si="4"/>
        <v>108.11</v>
      </c>
      <c r="AE6" s="21">
        <f t="shared" si="4"/>
        <v>104.14</v>
      </c>
      <c r="AF6" s="21">
        <f t="shared" si="4"/>
        <v>106.57</v>
      </c>
      <c r="AG6" s="21">
        <f t="shared" si="4"/>
        <v>107.21</v>
      </c>
      <c r="AH6" s="21">
        <f t="shared" si="4"/>
        <v>107.08</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45.94</v>
      </c>
      <c r="AT6" s="20" t="str">
        <f>IF(AT7="","",IF(AT7="-","【-】","【"&amp;SUBSTITUTE(TEXT(AT7,"#,##0.00"),"-","△")&amp;"】"))</f>
        <v>【3.09】</v>
      </c>
      <c r="AU6" s="21">
        <f>IF(AU7="",NA(),AU7)</f>
        <v>49.34</v>
      </c>
      <c r="AV6" s="21">
        <f t="shared" ref="AV6:BD6" si="6">IF(AV7="",NA(),AV7)</f>
        <v>61.58</v>
      </c>
      <c r="AW6" s="21">
        <f t="shared" si="6"/>
        <v>65.84</v>
      </c>
      <c r="AX6" s="21">
        <f t="shared" si="6"/>
        <v>55.72</v>
      </c>
      <c r="AY6" s="21">
        <f t="shared" si="6"/>
        <v>63.06</v>
      </c>
      <c r="AZ6" s="21">
        <f t="shared" si="6"/>
        <v>62.25</v>
      </c>
      <c r="BA6" s="21">
        <f t="shared" si="6"/>
        <v>52.32</v>
      </c>
      <c r="BB6" s="21">
        <f t="shared" si="6"/>
        <v>47.03</v>
      </c>
      <c r="BC6" s="21">
        <f t="shared" si="6"/>
        <v>40.67</v>
      </c>
      <c r="BD6" s="21">
        <f t="shared" si="6"/>
        <v>47.7</v>
      </c>
      <c r="BE6" s="20" t="str">
        <f>IF(BE7="","",IF(BE7="-","【-】","【"&amp;SUBSTITUTE(TEXT(BE7,"#,##0.00"),"-","△")&amp;"】"))</f>
        <v>【71.39】</v>
      </c>
      <c r="BF6" s="21">
        <f>IF(BF7="",NA(),BF7)</f>
        <v>2881.14</v>
      </c>
      <c r="BG6" s="21">
        <f t="shared" ref="BG6:BO6" si="7">IF(BG7="",NA(),BG7)</f>
        <v>3358.39</v>
      </c>
      <c r="BH6" s="21">
        <f t="shared" si="7"/>
        <v>2886.27</v>
      </c>
      <c r="BI6" s="21">
        <f t="shared" si="7"/>
        <v>2832.3</v>
      </c>
      <c r="BJ6" s="21">
        <f t="shared" si="7"/>
        <v>2918.68</v>
      </c>
      <c r="BK6" s="21">
        <f t="shared" si="7"/>
        <v>966.33</v>
      </c>
      <c r="BL6" s="21">
        <f t="shared" si="7"/>
        <v>958.81</v>
      </c>
      <c r="BM6" s="21">
        <f t="shared" si="7"/>
        <v>1001.3</v>
      </c>
      <c r="BN6" s="21">
        <f t="shared" si="7"/>
        <v>1050.51</v>
      </c>
      <c r="BO6" s="21">
        <f t="shared" si="7"/>
        <v>1102.01</v>
      </c>
      <c r="BP6" s="20" t="str">
        <f>IF(BP7="","",IF(BP7="-","【-】","【"&amp;SUBSTITUTE(TEXT(BP7,"#,##0.00"),"-","△")&amp;"】"))</f>
        <v>【669.11】</v>
      </c>
      <c r="BQ6" s="21">
        <f>IF(BQ7="",NA(),BQ7)</f>
        <v>91.75</v>
      </c>
      <c r="BR6" s="21">
        <f t="shared" ref="BR6:BZ6" si="8">IF(BR7="",NA(),BR7)</f>
        <v>69.41</v>
      </c>
      <c r="BS6" s="21">
        <f t="shared" si="8"/>
        <v>69.790000000000006</v>
      </c>
      <c r="BT6" s="21">
        <f t="shared" si="8"/>
        <v>96.93</v>
      </c>
      <c r="BU6" s="21">
        <f t="shared" si="8"/>
        <v>99.62</v>
      </c>
      <c r="BV6" s="21">
        <f t="shared" si="8"/>
        <v>81.739999999999995</v>
      </c>
      <c r="BW6" s="21">
        <f t="shared" si="8"/>
        <v>82.88</v>
      </c>
      <c r="BX6" s="21">
        <f t="shared" si="8"/>
        <v>81.88</v>
      </c>
      <c r="BY6" s="21">
        <f t="shared" si="8"/>
        <v>82.65</v>
      </c>
      <c r="BZ6" s="21">
        <f t="shared" si="8"/>
        <v>82.55</v>
      </c>
      <c r="CA6" s="20" t="str">
        <f>IF(CA7="","",IF(CA7="-","【-】","【"&amp;SUBSTITUTE(TEXT(CA7,"#,##0.00"),"-","△")&amp;"】"))</f>
        <v>【99.73】</v>
      </c>
      <c r="CB6" s="21">
        <f>IF(CB7="",NA(),CB7)</f>
        <v>214.68</v>
      </c>
      <c r="CC6" s="21">
        <f t="shared" ref="CC6:CK6" si="9">IF(CC7="",NA(),CC7)</f>
        <v>282.45</v>
      </c>
      <c r="CD6" s="21">
        <f t="shared" si="9"/>
        <v>281.44</v>
      </c>
      <c r="CE6" s="21">
        <f t="shared" si="9"/>
        <v>202.91</v>
      </c>
      <c r="CF6" s="21">
        <f t="shared" si="9"/>
        <v>198.07</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74.31</v>
      </c>
      <c r="CY6" s="21">
        <f t="shared" ref="CY6:DG6" si="11">IF(CY7="",NA(),CY7)</f>
        <v>76.760000000000005</v>
      </c>
      <c r="CZ6" s="21">
        <f t="shared" si="11"/>
        <v>78.14</v>
      </c>
      <c r="DA6" s="21">
        <f t="shared" si="11"/>
        <v>77.88</v>
      </c>
      <c r="DB6" s="21">
        <f t="shared" si="11"/>
        <v>77.5</v>
      </c>
      <c r="DC6" s="21">
        <f t="shared" si="11"/>
        <v>83.51</v>
      </c>
      <c r="DD6" s="21">
        <f t="shared" si="11"/>
        <v>83.02</v>
      </c>
      <c r="DE6" s="21">
        <f t="shared" si="11"/>
        <v>82.55</v>
      </c>
      <c r="DF6" s="21">
        <f t="shared" si="11"/>
        <v>82.08</v>
      </c>
      <c r="DG6" s="21">
        <f t="shared" si="11"/>
        <v>81.34</v>
      </c>
      <c r="DH6" s="20" t="str">
        <f>IF(DH7="","",IF(DH7="-","【-】","【"&amp;SUBSTITUTE(TEXT(DH7,"#,##0.00"),"-","△")&amp;"】"))</f>
        <v>【95.72】</v>
      </c>
      <c r="DI6" s="21">
        <f>IF(DI7="",NA(),DI7)</f>
        <v>27.48</v>
      </c>
      <c r="DJ6" s="21">
        <f t="shared" ref="DJ6:DR6" si="12">IF(DJ7="",NA(),DJ7)</f>
        <v>28.42</v>
      </c>
      <c r="DK6" s="21">
        <f t="shared" si="12"/>
        <v>29.41</v>
      </c>
      <c r="DL6" s="21">
        <f t="shared" si="12"/>
        <v>29.73</v>
      </c>
      <c r="DM6" s="21">
        <f t="shared" si="12"/>
        <v>30.4</v>
      </c>
      <c r="DN6" s="21">
        <f t="shared" si="12"/>
        <v>21.16</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45055</v>
      </c>
      <c r="D7" s="23">
        <v>46</v>
      </c>
      <c r="E7" s="23">
        <v>17</v>
      </c>
      <c r="F7" s="23">
        <v>1</v>
      </c>
      <c r="G7" s="23">
        <v>0</v>
      </c>
      <c r="H7" s="23" t="s">
        <v>96</v>
      </c>
      <c r="I7" s="23" t="s">
        <v>97</v>
      </c>
      <c r="J7" s="23" t="s">
        <v>98</v>
      </c>
      <c r="K7" s="23" t="s">
        <v>99</v>
      </c>
      <c r="L7" s="23" t="s">
        <v>100</v>
      </c>
      <c r="M7" s="23" t="s">
        <v>101</v>
      </c>
      <c r="N7" s="24" t="s">
        <v>102</v>
      </c>
      <c r="O7" s="24">
        <v>45.58</v>
      </c>
      <c r="P7" s="24">
        <v>46.19</v>
      </c>
      <c r="Q7" s="24">
        <v>97.21</v>
      </c>
      <c r="R7" s="24">
        <v>3740</v>
      </c>
      <c r="S7" s="24">
        <v>23845</v>
      </c>
      <c r="T7" s="24">
        <v>74.989999999999995</v>
      </c>
      <c r="U7" s="24">
        <v>317.98</v>
      </c>
      <c r="V7" s="24">
        <v>10955</v>
      </c>
      <c r="W7" s="24">
        <v>3.6</v>
      </c>
      <c r="X7" s="24">
        <v>3043.06</v>
      </c>
      <c r="Y7" s="24">
        <v>101.48</v>
      </c>
      <c r="Z7" s="24">
        <v>100.96</v>
      </c>
      <c r="AA7" s="24">
        <v>100.91</v>
      </c>
      <c r="AB7" s="24">
        <v>101.72</v>
      </c>
      <c r="AC7" s="24">
        <v>102.88</v>
      </c>
      <c r="AD7" s="24">
        <v>108.11</v>
      </c>
      <c r="AE7" s="24">
        <v>104.14</v>
      </c>
      <c r="AF7" s="24">
        <v>106.57</v>
      </c>
      <c r="AG7" s="24">
        <v>107.21</v>
      </c>
      <c r="AH7" s="24">
        <v>107.08</v>
      </c>
      <c r="AI7" s="24">
        <v>107.02</v>
      </c>
      <c r="AJ7" s="24">
        <v>0</v>
      </c>
      <c r="AK7" s="24">
        <v>0</v>
      </c>
      <c r="AL7" s="24">
        <v>0</v>
      </c>
      <c r="AM7" s="24">
        <v>0</v>
      </c>
      <c r="AN7" s="24">
        <v>0</v>
      </c>
      <c r="AO7" s="24">
        <v>86.54</v>
      </c>
      <c r="AP7" s="24">
        <v>73.180000000000007</v>
      </c>
      <c r="AQ7" s="24">
        <v>53.44</v>
      </c>
      <c r="AR7" s="24">
        <v>43.71</v>
      </c>
      <c r="AS7" s="24">
        <v>45.94</v>
      </c>
      <c r="AT7" s="24">
        <v>3.09</v>
      </c>
      <c r="AU7" s="24">
        <v>49.34</v>
      </c>
      <c r="AV7" s="24">
        <v>61.58</v>
      </c>
      <c r="AW7" s="24">
        <v>65.84</v>
      </c>
      <c r="AX7" s="24">
        <v>55.72</v>
      </c>
      <c r="AY7" s="24">
        <v>63.06</v>
      </c>
      <c r="AZ7" s="24">
        <v>62.25</v>
      </c>
      <c r="BA7" s="24">
        <v>52.32</v>
      </c>
      <c r="BB7" s="24">
        <v>47.03</v>
      </c>
      <c r="BC7" s="24">
        <v>40.67</v>
      </c>
      <c r="BD7" s="24">
        <v>47.7</v>
      </c>
      <c r="BE7" s="24">
        <v>71.39</v>
      </c>
      <c r="BF7" s="24">
        <v>2881.14</v>
      </c>
      <c r="BG7" s="24">
        <v>3358.39</v>
      </c>
      <c r="BH7" s="24">
        <v>2886.27</v>
      </c>
      <c r="BI7" s="24">
        <v>2832.3</v>
      </c>
      <c r="BJ7" s="24">
        <v>2918.68</v>
      </c>
      <c r="BK7" s="24">
        <v>966.33</v>
      </c>
      <c r="BL7" s="24">
        <v>958.81</v>
      </c>
      <c r="BM7" s="24">
        <v>1001.3</v>
      </c>
      <c r="BN7" s="24">
        <v>1050.51</v>
      </c>
      <c r="BO7" s="24">
        <v>1102.01</v>
      </c>
      <c r="BP7" s="24">
        <v>669.11</v>
      </c>
      <c r="BQ7" s="24">
        <v>91.75</v>
      </c>
      <c r="BR7" s="24">
        <v>69.41</v>
      </c>
      <c r="BS7" s="24">
        <v>69.790000000000006</v>
      </c>
      <c r="BT7" s="24">
        <v>96.93</v>
      </c>
      <c r="BU7" s="24">
        <v>99.62</v>
      </c>
      <c r="BV7" s="24">
        <v>81.739999999999995</v>
      </c>
      <c r="BW7" s="24">
        <v>82.88</v>
      </c>
      <c r="BX7" s="24">
        <v>81.88</v>
      </c>
      <c r="BY7" s="24">
        <v>82.65</v>
      </c>
      <c r="BZ7" s="24">
        <v>82.55</v>
      </c>
      <c r="CA7" s="24">
        <v>99.73</v>
      </c>
      <c r="CB7" s="24">
        <v>214.68</v>
      </c>
      <c r="CC7" s="24">
        <v>282.45</v>
      </c>
      <c r="CD7" s="24">
        <v>281.44</v>
      </c>
      <c r="CE7" s="24">
        <v>202.91</v>
      </c>
      <c r="CF7" s="24">
        <v>198.07</v>
      </c>
      <c r="CG7" s="24">
        <v>194.31</v>
      </c>
      <c r="CH7" s="24">
        <v>190.99</v>
      </c>
      <c r="CI7" s="24">
        <v>187.55</v>
      </c>
      <c r="CJ7" s="24">
        <v>186.3</v>
      </c>
      <c r="CK7" s="24">
        <v>188.38</v>
      </c>
      <c r="CL7" s="24">
        <v>134.97999999999999</v>
      </c>
      <c r="CM7" s="24" t="s">
        <v>102</v>
      </c>
      <c r="CN7" s="24" t="s">
        <v>102</v>
      </c>
      <c r="CO7" s="24" t="s">
        <v>102</v>
      </c>
      <c r="CP7" s="24" t="s">
        <v>102</v>
      </c>
      <c r="CQ7" s="24" t="s">
        <v>102</v>
      </c>
      <c r="CR7" s="24">
        <v>53.5</v>
      </c>
      <c r="CS7" s="24">
        <v>52.58</v>
      </c>
      <c r="CT7" s="24">
        <v>50.94</v>
      </c>
      <c r="CU7" s="24">
        <v>50.53</v>
      </c>
      <c r="CV7" s="24">
        <v>51.42</v>
      </c>
      <c r="CW7" s="24">
        <v>59.99</v>
      </c>
      <c r="CX7" s="24">
        <v>74.31</v>
      </c>
      <c r="CY7" s="24">
        <v>76.760000000000005</v>
      </c>
      <c r="CZ7" s="24">
        <v>78.14</v>
      </c>
      <c r="DA7" s="24">
        <v>77.88</v>
      </c>
      <c r="DB7" s="24">
        <v>77.5</v>
      </c>
      <c r="DC7" s="24">
        <v>83.51</v>
      </c>
      <c r="DD7" s="24">
        <v>83.02</v>
      </c>
      <c r="DE7" s="24">
        <v>82.55</v>
      </c>
      <c r="DF7" s="24">
        <v>82.08</v>
      </c>
      <c r="DG7" s="24">
        <v>81.34</v>
      </c>
      <c r="DH7" s="24">
        <v>95.72</v>
      </c>
      <c r="DI7" s="24">
        <v>27.48</v>
      </c>
      <c r="DJ7" s="24">
        <v>28.42</v>
      </c>
      <c r="DK7" s="24">
        <v>29.41</v>
      </c>
      <c r="DL7" s="24">
        <v>29.73</v>
      </c>
      <c r="DM7" s="24">
        <v>30.4</v>
      </c>
      <c r="DN7" s="24">
        <v>21.16</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0.16</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2023-02-08T23:32:53Z</cp:lastPrinted>
  <dcterms:created xsi:type="dcterms:W3CDTF">2023-01-12T23:26:46Z</dcterms:created>
  <dcterms:modified xsi:type="dcterms:W3CDTF">2023-02-08T23:32:55Z</dcterms:modified>
  <cp:category/>
</cp:coreProperties>
</file>