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32 涌谷町★☆\"/>
    </mc:Choice>
  </mc:AlternateContent>
  <workbookProtection workbookAlgorithmName="SHA-512" workbookHashValue="wpeASDZn3sdvMXhym+bR1iGwrAtfGxUHJuK1yUfMujfhxgGdW2m+gb/+VN8KyOPo3Hb2Mq951OmbHEST6Wvv/Q==" workbookSaltValue="TS/EAP1Z5Cwq3sQjLGE1uA==" workbookSpinCount="100000" lockStructure="1"/>
  <bookViews>
    <workbookView xWindow="0" yWindow="0" windowWidth="27870" windowHeight="1279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L10" i="4"/>
  <c r="AD10" i="4"/>
  <c r="P10" i="4"/>
  <c r="B10" i="4"/>
  <c r="AT8" i="4"/>
  <c r="AD8" i="4"/>
  <c r="W8" i="4"/>
  <c r="P8" i="4"/>
  <c r="I8" i="4"/>
  <c r="B8" i="4"/>
  <c r="B6" i="4"/>
</calcChain>
</file>

<file path=xl/sharedStrings.xml><?xml version="1.0" encoding="utf-8"?>
<sst xmlns="http://schemas.openxmlformats.org/spreadsheetml/2006/main" count="253" uniqueCount="118">
  <si>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</si>
  <si>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</si>
  <si>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</si>
  <si>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</si>
  <si>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</si>
  <si>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</si>
  <si>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</si>
  <si>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</si>
  <si>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</si>
  <si>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</si>
  <si>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</si>
  <si>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</si>
  <si>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</si>
  <si>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</si>
  <si>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</si>
  <si>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</si>
  <si>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</si>
  <si>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</si>
  <si>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</si>
  <si>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</si>
  <si>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</si>
  <si>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</si>
  <si>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</si>
  <si>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</si>
  <si>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</si>
  <si>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</si>
  <si>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</si>
  <si>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</si>
  <si>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</si>
  <si>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</si>
  <si>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</si>
  <si>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</si>
  <si>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</si>
  <si>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</si>
  <si>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</si>
  <si>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</si>
  <si>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</si>
  <si>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</si>
  <si>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</si>
  <si>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</si>
  <si>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</si>
  <si>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</si>
  <si>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</si>
  <si>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</si>
  <si>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</si>
  <si>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</si>
  <si>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</si>
  <si>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</si>
  <si>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</si>
  <si>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</si>
  <si>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</si>
  <si>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</si>
  <si>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</si>
  <si>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</si>
  <si>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</si>
  <si>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</si>
  <si>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</si>
  <si>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</si>
  <si>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</si>
  <si>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</si>
  <si>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</si>
  <si>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</si>
  <si>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</si>
  <si>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</si>
  <si>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</si>
  <si>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</si>
  <si>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</si>
  <si>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</si>
  <si>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</si>
  <si>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</si>
  <si>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</si>
  <si>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</si>
  <si>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</si>
  <si>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</si>
  <si>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</si>
  <si>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</si>
  <si>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</si>
  <si>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</si>
  <si>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</si>
  <si>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</si>
  <si>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</si>
  <si>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</si>
  <si>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</si>
  <si>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</si>
  <si>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</si>
  <si>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</si>
  <si>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</si>
  <si>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</si>
  <si>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</si>
  <si>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</si>
  <si>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</si>
  <si>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</si>
  <si>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</si>
  <si>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</si>
  <si>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</si>
  <si>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</si>
  <si>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</si>
  <si>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</si>
  <si>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</si>
  <si>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</si>
  <si>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</si>
  <si>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</si>
  <si>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</si>
  <si>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</si>
  <si>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</si>
  <si>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</si>
  <si>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</si>
  <si>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</si>
  <si>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</si>
  <si>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</si>
  <si>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</si>
  <si>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</si>
  <si>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</si>
  <si>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</si>
  <si>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</si>
  <si>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【有形固定資産減価償却率】・・・企業会計移行後4年目であり、指標は低くなっている。
　事業開始後20年以上が経過し、施設の機器等の更新が必要となっている。今後は、H30に策定した最適整備構想に基づく機器等の更新を進めるなど、施設の機能強化に努めていく。</t>
    <rPh sb="1" eb="3">
      <t>ユウケイ</t>
    </rPh>
    <rPh sb="3" eb="7">
      <t>コテイシサン</t>
    </rPh>
    <rPh sb="7" eb="9">
      <t>ゲンカ</t>
    </rPh>
    <rPh sb="9" eb="12">
      <t>ショウキャクリツ</t>
    </rPh>
    <rPh sb="16" eb="18">
      <t>キギョウ</t>
    </rPh>
    <rPh sb="18" eb="20">
      <t>カイケイ</t>
    </rPh>
    <rPh sb="20" eb="23">
      <t>イコウゴ</t>
    </rPh>
    <rPh sb="24" eb="26">
      <t>ネンメ</t>
    </rPh>
    <rPh sb="30" eb="32">
      <t>シヒョウ</t>
    </rPh>
    <rPh sb="33" eb="34">
      <t>ヒク</t>
    </rPh>
    <rPh sb="43" eb="48">
      <t>ジギョウカイシゴ</t>
    </rPh>
    <rPh sb="50" eb="53">
      <t>ネンイジョウ</t>
    </rPh>
    <rPh sb="54" eb="56">
      <t>ケイカ</t>
    </rPh>
    <rPh sb="58" eb="60">
      <t>シセツ</t>
    </rPh>
    <rPh sb="61" eb="63">
      <t>キキ</t>
    </rPh>
    <rPh sb="63" eb="64">
      <t>トウ</t>
    </rPh>
    <rPh sb="65" eb="67">
      <t>コウシン</t>
    </rPh>
    <rPh sb="68" eb="70">
      <t>ヒツヨウ</t>
    </rPh>
    <rPh sb="77" eb="79">
      <t>コンゴ</t>
    </rPh>
    <rPh sb="85" eb="87">
      <t>サクテイ</t>
    </rPh>
    <rPh sb="89" eb="95">
      <t>サイテキセイビコウソウ</t>
    </rPh>
    <rPh sb="96" eb="97">
      <t>モト</t>
    </rPh>
    <rPh sb="99" eb="101">
      <t>キキ</t>
    </rPh>
    <rPh sb="101" eb="102">
      <t>トウ</t>
    </rPh>
    <rPh sb="103" eb="105">
      <t>コウシン</t>
    </rPh>
    <rPh sb="106" eb="107">
      <t>スス</t>
    </rPh>
    <rPh sb="112" eb="114">
      <t>シセツ</t>
    </rPh>
    <rPh sb="115" eb="119">
      <t>キノウキョウカ</t>
    </rPh>
    <rPh sb="120" eb="121">
      <t>ツト</t>
    </rPh>
    <phoneticPr fontId="4"/>
  </si>
  <si>
    <t xml:space="preserve">　全体的な指標は改善傾向にあると思われるが、新型コロナ感染症や世界情勢による資材不足や物価高の影響で、今後、下水道事業を取り巻く経営環境はますます厳しくなっていくことが予想される。公共下水道と経営は一体であるため、相互に経営努力を続け、効率的な事業運営を探っていく。
　長期的には、他の自治体との広域化・共同化は避けられず、各方面と意見交換を続けていく。
</t>
    <rPh sb="1" eb="4">
      <t>ゼンタイテキ</t>
    </rPh>
    <rPh sb="5" eb="7">
      <t>シヒョウ</t>
    </rPh>
    <rPh sb="8" eb="10">
      <t>カイゼン</t>
    </rPh>
    <rPh sb="10" eb="12">
      <t>ケイコウ</t>
    </rPh>
    <rPh sb="16" eb="17">
      <t>オモ</t>
    </rPh>
    <rPh sb="22" eb="24">
      <t>シンガタ</t>
    </rPh>
    <rPh sb="27" eb="30">
      <t>カンセンショウ</t>
    </rPh>
    <rPh sb="31" eb="35">
      <t>セカイジョウセイ</t>
    </rPh>
    <rPh sb="38" eb="42">
      <t>シザイブソク</t>
    </rPh>
    <rPh sb="43" eb="46">
      <t>ブッカダカ</t>
    </rPh>
    <rPh sb="47" eb="49">
      <t>エイキョウ</t>
    </rPh>
    <rPh sb="51" eb="53">
      <t>コンゴ</t>
    </rPh>
    <rPh sb="54" eb="59">
      <t>ゲスイドウジギョウ</t>
    </rPh>
    <rPh sb="60" eb="61">
      <t>ト</t>
    </rPh>
    <rPh sb="62" eb="63">
      <t>マ</t>
    </rPh>
    <rPh sb="64" eb="66">
      <t>ケイエイ</t>
    </rPh>
    <rPh sb="66" eb="68">
      <t>カンキョウ</t>
    </rPh>
    <rPh sb="73" eb="74">
      <t>キビ</t>
    </rPh>
    <rPh sb="84" eb="86">
      <t>ヨソウ</t>
    </rPh>
    <rPh sb="90" eb="92">
      <t>コウキョウ</t>
    </rPh>
    <rPh sb="92" eb="95">
      <t>ゲスイドウ</t>
    </rPh>
    <rPh sb="96" eb="98">
      <t>ケイエイ</t>
    </rPh>
    <rPh sb="99" eb="101">
      <t>イッタイ</t>
    </rPh>
    <rPh sb="107" eb="109">
      <t>ソウゴ</t>
    </rPh>
    <rPh sb="110" eb="112">
      <t>ケイエイ</t>
    </rPh>
    <rPh sb="112" eb="114">
      <t>ドリョク</t>
    </rPh>
    <rPh sb="115" eb="116">
      <t>ツヅ</t>
    </rPh>
    <rPh sb="118" eb="121">
      <t>コウリツテキ</t>
    </rPh>
    <rPh sb="122" eb="126">
      <t>ジギョウウンエイ</t>
    </rPh>
    <rPh sb="127" eb="128">
      <t>サグ</t>
    </rPh>
    <rPh sb="135" eb="138">
      <t>チョウキテキ</t>
    </rPh>
    <rPh sb="141" eb="142">
      <t>タ</t>
    </rPh>
    <rPh sb="143" eb="146">
      <t>ジチタイ</t>
    </rPh>
    <rPh sb="148" eb="151">
      <t>コウイキカ</t>
    </rPh>
    <rPh sb="152" eb="155">
      <t>キョウドウカ</t>
    </rPh>
    <rPh sb="156" eb="157">
      <t>サ</t>
    </rPh>
    <rPh sb="162" eb="165">
      <t>カクホウメン</t>
    </rPh>
    <rPh sb="166" eb="168">
      <t>イケン</t>
    </rPh>
    <rPh sb="168" eb="170">
      <t>コウカン</t>
    </rPh>
    <rPh sb="171" eb="172">
      <t>ツヅ</t>
    </rPh>
    <phoneticPr fontId="4"/>
  </si>
  <si>
    <t xml:space="preserve">【経常収支比率】・・・単年度収支は黒字であるが、使用料収入は減少傾向で一般会計繰入金に頼る収入構造になっている。使用料収入が伸びない中、物価は上昇傾向であることから、計画的に機器類を更新し突発的な修繕費用を抑制するなど、更なる費用の縮減に努め、指標の維持を目指していく。
【流動比率】・・・指標は改善してきている。今後は処理施設の機器等の更新が必要となってくることから、更なる事業規模の適正化に努め、流動資産の確保に努めていく。
【企業債残高対事業規模比率】・・・企業債の償還が進み、新規の企業債の借入も抑制されていることから指標は改善している。今後は施設の更新に伴う企業債や資本費平準化債の増加が見込まれるが、安定的な事業運営を目指して経営努力を続けていく。
【経費回収率】・・・経費削減に努め、R3は類似団体平均値をわずかに上回った。今後も経費の見直しによる経営努力を続け、類似団体と同等の指標値を維持していきたい。
【汚水処理原価】・・・年々改善傾向にあり、R3は類似団体平均値をわずかに下回った。農集排区域は人口減少等により有収水量が年々減少傾向となっており、また、地形的にマンホールポンプの数が多いことから維持管理費用も大きくなっている。経費回収率と同様、経費の見直しによる経営改善で、類似団体と同等の指標値を維持していきたい。
【施設利用率】・・・将来推計を勘案すると、指標の改善は困難である。ダウンサイジングを検討していきながら、当面は施設の余裕分を、災害時や施設更新時のバックアップ機能として維持していく。
【水洗化率】・・・当初計画時に比して、著しく人口減少・少子高齢化が進み、指標が伸び悩んでいる状況である。使用料収入の確保策として、引き続き普及促進を続けていく。
</t>
    <rPh sb="17" eb="18">
      <t>クロ</t>
    </rPh>
    <rPh sb="24" eb="27">
      <t>シヨウリョウ</t>
    </rPh>
    <rPh sb="27" eb="29">
      <t>シュウニュウ</t>
    </rPh>
    <rPh sb="30" eb="32">
      <t>ゲンショウ</t>
    </rPh>
    <rPh sb="32" eb="34">
      <t>ケイコウ</t>
    </rPh>
    <rPh sb="41" eb="42">
      <t>キン</t>
    </rPh>
    <rPh sb="43" eb="44">
      <t>タヨ</t>
    </rPh>
    <rPh sb="45" eb="47">
      <t>シュウニュウ</t>
    </rPh>
    <rPh sb="47" eb="49">
      <t>コウゾウ</t>
    </rPh>
    <rPh sb="56" eb="61">
      <t>シヨウリョウシュウニュウ</t>
    </rPh>
    <rPh sb="62" eb="63">
      <t>ノ</t>
    </rPh>
    <rPh sb="66" eb="67">
      <t>ナカ</t>
    </rPh>
    <rPh sb="68" eb="70">
      <t>ブッカ</t>
    </rPh>
    <rPh sb="71" eb="75">
      <t>ジョウショウケイコウ</t>
    </rPh>
    <rPh sb="103" eb="105">
      <t>ヨクセイ</t>
    </rPh>
    <rPh sb="110" eb="111">
      <t>サラ</t>
    </rPh>
    <rPh sb="122" eb="124">
      <t>シヒョウ</t>
    </rPh>
    <rPh sb="125" eb="127">
      <t>イジ</t>
    </rPh>
    <rPh sb="128" eb="130">
      <t>メザ</t>
    </rPh>
    <rPh sb="137" eb="139">
      <t>リュウドウ</t>
    </rPh>
    <rPh sb="139" eb="141">
      <t>ヒリツ</t>
    </rPh>
    <rPh sb="145" eb="147">
      <t>シヒョウ</t>
    </rPh>
    <rPh sb="148" eb="150">
      <t>カイゼン</t>
    </rPh>
    <rPh sb="157" eb="159">
      <t>コンゴ</t>
    </rPh>
    <rPh sb="160" eb="164">
      <t>ショリシセツ</t>
    </rPh>
    <rPh sb="165" eb="168">
      <t>キキトウ</t>
    </rPh>
    <rPh sb="169" eb="171">
      <t>コウシン</t>
    </rPh>
    <rPh sb="172" eb="174">
      <t>ヒツヨウ</t>
    </rPh>
    <rPh sb="197" eb="198">
      <t>ツト</t>
    </rPh>
    <rPh sb="200" eb="202">
      <t>リュウドウ</t>
    </rPh>
    <rPh sb="202" eb="204">
      <t>シサン</t>
    </rPh>
    <rPh sb="205" eb="207">
      <t>カクホ</t>
    </rPh>
    <rPh sb="208" eb="209">
      <t>ツト</t>
    </rPh>
    <rPh sb="216" eb="219">
      <t>キギョウサイ</t>
    </rPh>
    <rPh sb="219" eb="221">
      <t>ザンダカ</t>
    </rPh>
    <rPh sb="221" eb="222">
      <t>タイ</t>
    </rPh>
    <rPh sb="222" eb="224">
      <t>ジギョウ</t>
    </rPh>
    <rPh sb="224" eb="226">
      <t>キボ</t>
    </rPh>
    <rPh sb="226" eb="228">
      <t>ヒリツ</t>
    </rPh>
    <rPh sb="232" eb="235">
      <t>キギョウサイ</t>
    </rPh>
    <rPh sb="236" eb="238">
      <t>ショウカン</t>
    </rPh>
    <rPh sb="239" eb="240">
      <t>スス</t>
    </rPh>
    <rPh sb="242" eb="244">
      <t>シンキ</t>
    </rPh>
    <rPh sb="245" eb="248">
      <t>キギョウサイ</t>
    </rPh>
    <rPh sb="249" eb="251">
      <t>カリイレ</t>
    </rPh>
    <rPh sb="252" eb="254">
      <t>ヨクセイ</t>
    </rPh>
    <rPh sb="282" eb="283">
      <t>トモナ</t>
    </rPh>
    <rPh sb="284" eb="287">
      <t>キギョウサイ</t>
    </rPh>
    <rPh sb="288" eb="291">
      <t>シホンヒ</t>
    </rPh>
    <rPh sb="306" eb="309">
      <t>アンテイテキ</t>
    </rPh>
    <rPh sb="310" eb="314">
      <t>ジギョウウンエイ</t>
    </rPh>
    <rPh sb="315" eb="317">
      <t>メザ</t>
    </rPh>
    <rPh sb="319" eb="323">
      <t>ケイエイドリョク</t>
    </rPh>
    <rPh sb="324" eb="325">
      <t>ツヅ</t>
    </rPh>
    <rPh sb="329" eb="331">
      <t>ケイコウ</t>
    </rPh>
    <rPh sb="336" eb="338">
      <t>ケイエイ</t>
    </rPh>
    <rPh sb="338" eb="340">
      <t>ドリョク</t>
    </rPh>
    <rPh sb="345" eb="347">
      <t>シヒョウ</t>
    </rPh>
    <rPh sb="369" eb="371">
      <t>コンゴ</t>
    </rPh>
    <rPh sb="411" eb="412">
      <t>ツト</t>
    </rPh>
    <rPh sb="414" eb="416">
      <t>シヒョウ</t>
    </rPh>
    <rPh sb="417" eb="419">
      <t>カイゼン</t>
    </rPh>
    <rPh sb="419" eb="421">
      <t>ケイコウ</t>
    </rPh>
    <rPh sb="430" eb="432">
      <t>ケイヒ</t>
    </rPh>
    <rPh sb="433" eb="435">
      <t>ミナオ</t>
    </rPh>
    <rPh sb="447" eb="449">
      <t>ルイジ</t>
    </rPh>
    <rPh sb="449" eb="451">
      <t>ダンタイ</t>
    </rPh>
    <rPh sb="451" eb="452">
      <t>ナ</t>
    </rPh>
    <rPh sb="454" eb="456">
      <t>シヒョウ</t>
    </rPh>
    <rPh sb="456" eb="457">
      <t>チ</t>
    </rPh>
    <rPh sb="465" eb="469">
      <t>ルイジダンタイ</t>
    </rPh>
    <rPh sb="469" eb="472">
      <t>ヘイキンチ</t>
    </rPh>
    <rPh sb="477" eb="479">
      <t>シタマワ</t>
    </rPh>
    <rPh sb="488" eb="493">
      <t>ジンコウゲンショウトウ</t>
    </rPh>
    <rPh sb="501" eb="503">
      <t>ネンネン</t>
    </rPh>
    <rPh sb="505" eb="507">
      <t>ケイコウ</t>
    </rPh>
    <rPh sb="545" eb="546">
      <t>オオ</t>
    </rPh>
    <rPh sb="590" eb="592">
      <t>イジ</t>
    </rPh>
    <rPh sb="615" eb="617">
      <t>メザ</t>
    </rPh>
    <rPh sb="618" eb="620">
      <t>ドリョク</t>
    </rPh>
    <rPh sb="627" eb="629">
      <t>オスイ</t>
    </rPh>
    <rPh sb="629" eb="631">
      <t>ショリ</t>
    </rPh>
    <rPh sb="631" eb="633">
      <t>ゲンカ</t>
    </rPh>
    <rPh sb="637" eb="639">
      <t>ネンネン</t>
    </rPh>
    <rPh sb="649" eb="650">
      <t>マ</t>
    </rPh>
    <rPh sb="651" eb="653">
      <t>ルイジ</t>
    </rPh>
    <rPh sb="653" eb="655">
      <t>ダンタイ</t>
    </rPh>
    <rPh sb="658" eb="659">
      <t>タカ</t>
    </rPh>
    <rPh sb="660" eb="662">
      <t>スイジュン</t>
    </rPh>
    <rPh sb="666" eb="668">
      <t>ユウシュウ</t>
    </rPh>
    <rPh sb="668" eb="670">
      <t>スイリョウ</t>
    </rPh>
    <rPh sb="671" eb="673">
      <t>ゲンショウ</t>
    </rPh>
    <rPh sb="682" eb="684">
      <t>ドウヨウ</t>
    </rPh>
    <rPh sb="685" eb="687">
      <t>ケイヒ</t>
    </rPh>
    <rPh sb="688" eb="690">
      <t>ミナオ</t>
    </rPh>
    <rPh sb="694" eb="696">
      <t>ケイエイ</t>
    </rPh>
    <rPh sb="696" eb="698">
      <t>カイゼン</t>
    </rPh>
    <rPh sb="700" eb="702">
      <t>カノウ</t>
    </rPh>
    <rPh sb="703" eb="704">
      <t>カギ</t>
    </rPh>
    <rPh sb="705" eb="707">
      <t>ソウキ</t>
    </rPh>
    <rPh sb="716" eb="718">
      <t>シヒョウ</t>
    </rPh>
    <rPh sb="718" eb="719">
      <t>チ</t>
    </rPh>
    <rPh sb="720" eb="722">
      <t>メザ</t>
    </rPh>
    <rPh sb="726" eb="728">
      <t>シセツ</t>
    </rPh>
    <rPh sb="728" eb="731">
      <t>リヨウリツ</t>
    </rPh>
    <rPh sb="735" eb="737">
      <t>ショウライ</t>
    </rPh>
    <rPh sb="737" eb="739">
      <t>スイケイ</t>
    </rPh>
    <rPh sb="740" eb="742">
      <t>カンアンシヒョウカイゼンコンナンケントウトウメンシセツヨユウブンサイガイジシセツコウシンジキノウイジスイセンカシヒョウノジョウキョウトウショケイカクジカクホサクショウシコウレイカススシヨウリョウシュウニュウゲンショウツヅヒツヅフ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</si>
</sst>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FC9-452C-AFD0-8F4923D4A8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0.02</c:v>
                </c:pt>
                <c:pt idx="3">
                  <c:v>0.25</c:v>
                </c:pt>
                <c:pt idx="4">
                  <c:v>0.05</c:v>
                </c:pt>
              </c:numCache>
            </c:numRef>
          </c:val>
          <c:smooth val="0"/>
          <c:extLst>
            <c:ext xmlns:c16="http://schemas.microsoft.com/office/drawing/2014/chart" uri="{C3380CC4-5D6E-409C-BE32-E72D297353CC}">
              <c16:uniqueId val="{00000001-AFC9-452C-AFD0-8F4923D4A8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29.66</c:v>
                </c:pt>
                <c:pt idx="2">
                  <c:v>30.01</c:v>
                </c:pt>
                <c:pt idx="3">
                  <c:v>30.24</c:v>
                </c:pt>
                <c:pt idx="4">
                  <c:v>30.7</c:v>
                </c:pt>
              </c:numCache>
            </c:numRef>
          </c:val>
          <c:extLst>
            <c:ext xmlns:c16="http://schemas.microsoft.com/office/drawing/2014/chart" uri="{C3380CC4-5D6E-409C-BE32-E72D297353CC}">
              <c16:uniqueId val="{00000000-B375-4FA4-9B4D-EC30DFD501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50.68</c:v>
                </c:pt>
                <c:pt idx="2">
                  <c:v>50.14</c:v>
                </c:pt>
                <c:pt idx="3">
                  <c:v>54.83</c:v>
                </c:pt>
                <c:pt idx="4">
                  <c:v>66.53</c:v>
                </c:pt>
              </c:numCache>
            </c:numRef>
          </c:val>
          <c:smooth val="0"/>
          <c:extLst>
            <c:ext xmlns:c16="http://schemas.microsoft.com/office/drawing/2014/chart" uri="{C3380CC4-5D6E-409C-BE32-E72D297353CC}">
              <c16:uniqueId val="{00000001-B375-4FA4-9B4D-EC30DFD501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55.36</c:v>
                </c:pt>
                <c:pt idx="2">
                  <c:v>58.47</c:v>
                </c:pt>
                <c:pt idx="3">
                  <c:v>63.2</c:v>
                </c:pt>
                <c:pt idx="4">
                  <c:v>63.01</c:v>
                </c:pt>
              </c:numCache>
            </c:numRef>
          </c:val>
          <c:extLst>
            <c:ext xmlns:c16="http://schemas.microsoft.com/office/drawing/2014/chart" uri="{C3380CC4-5D6E-409C-BE32-E72D297353CC}">
              <c16:uniqueId val="{00000000-18A0-4FD3-A605-DEB31DFC1C8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84.86</c:v>
                </c:pt>
                <c:pt idx="2">
                  <c:v>84.98</c:v>
                </c:pt>
                <c:pt idx="3">
                  <c:v>84.7</c:v>
                </c:pt>
                <c:pt idx="4">
                  <c:v>84.67</c:v>
                </c:pt>
              </c:numCache>
            </c:numRef>
          </c:val>
          <c:smooth val="0"/>
          <c:extLst>
            <c:ext xmlns:c16="http://schemas.microsoft.com/office/drawing/2014/chart" uri="{C3380CC4-5D6E-409C-BE32-E72D297353CC}">
              <c16:uniqueId val="{00000001-18A0-4FD3-A605-DEB31DFC1C8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121.08</c:v>
                </c:pt>
                <c:pt idx="2">
                  <c:v>99.98</c:v>
                </c:pt>
                <c:pt idx="3">
                  <c:v>103.8</c:v>
                </c:pt>
                <c:pt idx="4">
                  <c:v>103.09</c:v>
                </c:pt>
              </c:numCache>
            </c:numRef>
          </c:val>
          <c:extLst>
            <c:ext xmlns:c16="http://schemas.microsoft.com/office/drawing/2014/chart" uri="{C3380CC4-5D6E-409C-BE32-E72D297353CC}">
              <c16:uniqueId val="{00000000-78C4-487A-AEE5-2E6091A2B4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101.77</c:v>
                </c:pt>
                <c:pt idx="2">
                  <c:v>103.6</c:v>
                </c:pt>
                <c:pt idx="3">
                  <c:v>106.37</c:v>
                </c:pt>
                <c:pt idx="4">
                  <c:v>106.07</c:v>
                </c:pt>
              </c:numCache>
            </c:numRef>
          </c:val>
          <c:smooth val="0"/>
          <c:extLst>
            <c:ext xmlns:c16="http://schemas.microsoft.com/office/drawing/2014/chart" uri="{C3380CC4-5D6E-409C-BE32-E72D297353CC}">
              <c16:uniqueId val="{00000001-78C4-487A-AEE5-2E6091A2B4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3.09</c:v>
                </c:pt>
                <c:pt idx="2">
                  <c:v>6.18</c:v>
                </c:pt>
                <c:pt idx="3">
                  <c:v>9.11</c:v>
                </c:pt>
                <c:pt idx="4">
                  <c:v>12.15</c:v>
                </c:pt>
              </c:numCache>
            </c:numRef>
          </c:val>
          <c:extLst>
            <c:ext xmlns:c16="http://schemas.microsoft.com/office/drawing/2014/chart" uri="{C3380CC4-5D6E-409C-BE32-E72D297353CC}">
              <c16:uniqueId val="{00000000-AB0B-4DEA-B83F-C5F388AA8E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24.13</c:v>
                </c:pt>
                <c:pt idx="2">
                  <c:v>23.06</c:v>
                </c:pt>
                <c:pt idx="3">
                  <c:v>20.34</c:v>
                </c:pt>
                <c:pt idx="4">
                  <c:v>21.85</c:v>
                </c:pt>
              </c:numCache>
            </c:numRef>
          </c:val>
          <c:smooth val="0"/>
          <c:extLst>
            <c:ext xmlns:c16="http://schemas.microsoft.com/office/drawing/2014/chart" uri="{C3380CC4-5D6E-409C-BE32-E72D297353CC}">
              <c16:uniqueId val="{00000001-AB0B-4DEA-B83F-C5F388AA8E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6E9-443C-BB79-16B2FE2FC5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06E9-443C-BB79-16B2FE2FC5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6F0-4CBD-90CD-92D4BBB6A7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227.4</c:v>
                </c:pt>
                <c:pt idx="2">
                  <c:v>193.99</c:v>
                </c:pt>
                <c:pt idx="3">
                  <c:v>139.02000000000001</c:v>
                </c:pt>
                <c:pt idx="4">
                  <c:v>132.04</c:v>
                </c:pt>
              </c:numCache>
            </c:numRef>
          </c:val>
          <c:smooth val="0"/>
          <c:extLst>
            <c:ext xmlns:c16="http://schemas.microsoft.com/office/drawing/2014/chart" uri="{C3380CC4-5D6E-409C-BE32-E72D297353CC}">
              <c16:uniqueId val="{00000001-26F0-4CBD-90CD-92D4BBB6A7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35.909999999999997</c:v>
                </c:pt>
                <c:pt idx="2">
                  <c:v>41.56</c:v>
                </c:pt>
                <c:pt idx="3">
                  <c:v>49.52</c:v>
                </c:pt>
                <c:pt idx="4">
                  <c:v>53.13</c:v>
                </c:pt>
              </c:numCache>
            </c:numRef>
          </c:val>
          <c:extLst>
            <c:ext xmlns:c16="http://schemas.microsoft.com/office/drawing/2014/chart" uri="{C3380CC4-5D6E-409C-BE32-E72D297353CC}">
              <c16:uniqueId val="{00000000-906A-48AF-8FDF-24367610F3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29.54</c:v>
                </c:pt>
                <c:pt idx="2">
                  <c:v>26.99</c:v>
                </c:pt>
                <c:pt idx="3">
                  <c:v>29.13</c:v>
                </c:pt>
                <c:pt idx="4">
                  <c:v>35.69</c:v>
                </c:pt>
              </c:numCache>
            </c:numRef>
          </c:val>
          <c:smooth val="0"/>
          <c:extLst>
            <c:ext xmlns:c16="http://schemas.microsoft.com/office/drawing/2014/chart" uri="{C3380CC4-5D6E-409C-BE32-E72D297353CC}">
              <c16:uniqueId val="{00000001-906A-48AF-8FDF-24367610F3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689.5</c:v>
                </c:pt>
                <c:pt idx="2">
                  <c:v>1019.2</c:v>
                </c:pt>
                <c:pt idx="3">
                  <c:v>1372.8</c:v>
                </c:pt>
                <c:pt idx="4">
                  <c:v>616.82000000000005</c:v>
                </c:pt>
              </c:numCache>
            </c:numRef>
          </c:val>
          <c:extLst>
            <c:ext xmlns:c16="http://schemas.microsoft.com/office/drawing/2014/chart" uri="{C3380CC4-5D6E-409C-BE32-E72D297353CC}">
              <c16:uniqueId val="{00000000-87D0-499B-A751-AEB143F040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789.46</c:v>
                </c:pt>
                <c:pt idx="2">
                  <c:v>826.83</c:v>
                </c:pt>
                <c:pt idx="3">
                  <c:v>867.83</c:v>
                </c:pt>
                <c:pt idx="4">
                  <c:v>791.76</c:v>
                </c:pt>
              </c:numCache>
            </c:numRef>
          </c:val>
          <c:smooth val="0"/>
          <c:extLst>
            <c:ext xmlns:c16="http://schemas.microsoft.com/office/drawing/2014/chart" uri="{C3380CC4-5D6E-409C-BE32-E72D297353CC}">
              <c16:uniqueId val="{00000001-87D0-499B-A751-AEB143F040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47.7</c:v>
                </c:pt>
                <c:pt idx="2">
                  <c:v>48.41</c:v>
                </c:pt>
                <c:pt idx="3">
                  <c:v>52.12</c:v>
                </c:pt>
                <c:pt idx="4">
                  <c:v>57.87</c:v>
                </c:pt>
              </c:numCache>
            </c:numRef>
          </c:val>
          <c:extLst>
            <c:ext xmlns:c16="http://schemas.microsoft.com/office/drawing/2014/chart" uri="{C3380CC4-5D6E-409C-BE32-E72D297353CC}">
              <c16:uniqueId val="{00000000-5584-4258-9025-A6E92FFC065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57.77</c:v>
                </c:pt>
                <c:pt idx="2">
                  <c:v>57.31</c:v>
                </c:pt>
                <c:pt idx="3">
                  <c:v>57.08</c:v>
                </c:pt>
                <c:pt idx="4">
                  <c:v>56.26</c:v>
                </c:pt>
              </c:numCache>
            </c:numRef>
          </c:val>
          <c:smooth val="0"/>
          <c:extLst>
            <c:ext xmlns:c16="http://schemas.microsoft.com/office/drawing/2014/chart" uri="{C3380CC4-5D6E-409C-BE32-E72D297353CC}">
              <c16:uniqueId val="{00000001-5584-4258-9025-A6E92FFC065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321.52999999999997</c:v>
                </c:pt>
                <c:pt idx="2">
                  <c:v>314.37</c:v>
                </c:pt>
                <c:pt idx="3">
                  <c:v>292.14</c:v>
                </c:pt>
                <c:pt idx="4">
                  <c:v>264.85000000000002</c:v>
                </c:pt>
              </c:numCache>
            </c:numRef>
          </c:val>
          <c:extLst>
            <c:ext xmlns:c16="http://schemas.microsoft.com/office/drawing/2014/chart" uri="{C3380CC4-5D6E-409C-BE32-E72D297353CC}">
              <c16:uniqueId val="{00000000-56F7-4919-A019-EE3BA240673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56F7-4919-A019-EE3BA240673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40" zoomScaleNormal="40" workbookViewId="0">
      <selection activeCell="BI36" sqref="B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涌谷町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15182</v>
      </c>
      <c r="AM8" s="45"/>
      <c r="AN8" s="45"/>
      <c r="AO8" s="45"/>
      <c r="AP8" s="45"/>
      <c r="AQ8" s="45"/>
      <c r="AR8" s="45"/>
      <c r="AS8" s="45"/>
      <c r="AT8" s="46">
        <f>データ!T6</f>
        <v>82.16</v>
      </c>
      <c r="AU8" s="46"/>
      <c r="AV8" s="46"/>
      <c r="AW8" s="46"/>
      <c r="AX8" s="46"/>
      <c r="AY8" s="46"/>
      <c r="AZ8" s="46"/>
      <c r="BA8" s="46"/>
      <c r="BB8" s="46">
        <f>データ!U6</f>
        <v>184.79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69.33</v>
      </c>
      <c r="J10" s="46"/>
      <c r="K10" s="46"/>
      <c r="L10" s="46"/>
      <c r="M10" s="46"/>
      <c r="N10" s="46"/>
      <c r="O10" s="46"/>
      <c r="P10" s="46">
        <f>データ!P6</f>
        <v>12.38</v>
      </c>
      <c r="Q10" s="46"/>
      <c r="R10" s="46"/>
      <c r="S10" s="46"/>
      <c r="T10" s="46"/>
      <c r="U10" s="46"/>
      <c r="V10" s="46"/>
      <c r="W10" s="46">
        <f>データ!Q6</f>
        <v>93.01</v>
      </c>
      <c r="X10" s="46"/>
      <c r="Y10" s="46"/>
      <c r="Z10" s="46"/>
      <c r="AA10" s="46"/>
      <c r="AB10" s="46"/>
      <c r="AC10" s="46"/>
      <c r="AD10" s="45">
        <f>データ!R6</f>
        <v>2910</v>
      </c>
      <c r="AE10" s="45"/>
      <c r="AF10" s="45"/>
      <c r="AG10" s="45"/>
      <c r="AH10" s="45"/>
      <c r="AI10" s="45"/>
      <c r="AJ10" s="45"/>
      <c r="AK10" s="2"/>
      <c r="AL10" s="45">
        <f>データ!V6</f>
        <v>1871</v>
      </c>
      <c r="AM10" s="45"/>
      <c r="AN10" s="45"/>
      <c r="AO10" s="45"/>
      <c r="AP10" s="45"/>
      <c r="AQ10" s="45"/>
      <c r="AR10" s="45"/>
      <c r="AS10" s="45"/>
      <c r="AT10" s="46">
        <f>データ!W6</f>
        <v>3.63</v>
      </c>
      <c r="AU10" s="46"/>
      <c r="AV10" s="46"/>
      <c r="AW10" s="46"/>
      <c r="AX10" s="46"/>
      <c r="AY10" s="46"/>
      <c r="AZ10" s="46"/>
      <c r="BA10" s="46"/>
      <c r="BB10" s="46">
        <f>データ!X6</f>
        <v>515.42999999999995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v23QZ6mxhS2sQr2HWa51BCVnxkcCJNjFHvu5OJc3M8SvfVxhbO/ihIt9wM86DYku8r81Dv1n0rTzRHPZht37aw==" saltValue="6WcupQHqzClv/WZyXh1U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45012</v>
      </c>
      <c r="D6" s="19">
        <f t="shared" si="3"/>
        <v>46</v>
      </c>
      <c r="E6" s="19">
        <f t="shared" si="3"/>
        <v>17</v>
      </c>
      <c r="F6" s="19">
        <f t="shared" si="3"/>
        <v>5</v>
      </c>
      <c r="G6" s="19">
        <f t="shared" si="3"/>
        <v>0</v>
      </c>
      <c r="H6" s="19" t="str">
        <f t="shared" si="3"/>
        <v>宮城県　涌谷町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69.33</v>
      </c>
      <c r="P6" s="20">
        <f t="shared" si="3"/>
        <v>12.38</v>
      </c>
      <c r="Q6" s="20">
        <f t="shared" si="3"/>
        <v>93.01</v>
      </c>
      <c r="R6" s="20">
        <f t="shared" si="3"/>
        <v>2910</v>
      </c>
      <c r="S6" s="20">
        <f t="shared" si="3"/>
        <v>15182</v>
      </c>
      <c r="T6" s="20">
        <f t="shared" si="3"/>
        <v>82.16</v>
      </c>
      <c r="U6" s="20">
        <f t="shared" si="3"/>
        <v>184.79</v>
      </c>
      <c r="V6" s="20">
        <f t="shared" si="3"/>
        <v>1871</v>
      </c>
      <c r="W6" s="20">
        <f t="shared" si="3"/>
        <v>3.63</v>
      </c>
      <c r="X6" s="20">
        <f t="shared" si="3"/>
        <v>515.42999999999995</v>
      </c>
      <c r="Y6" s="21" t="str">
        <f>IF(Y7="",NA(),Y7)</f>
        <v>-</v>
      </c>
      <c r="Z6" s="21">
        <f t="shared" ref="Z6:AH6" si="4">IF(Z7="",NA(),Z7)</f>
        <v>121.08</v>
      </c>
      <c r="AA6" s="21">
        <f t="shared" si="4"/>
        <v>99.98</v>
      </c>
      <c r="AB6" s="21">
        <f t="shared" si="4"/>
        <v>103.8</v>
      </c>
      <c r="AC6" s="21">
        <f t="shared" si="4"/>
        <v>103.09</v>
      </c>
      <c r="AD6" s="21" t="str">
        <f t="shared" si="4"/>
        <v>-</v>
      </c>
      <c r="AE6" s="21">
        <f t="shared" si="4"/>
        <v>101.77</v>
      </c>
      <c r="AF6" s="21">
        <f t="shared" si="4"/>
        <v>103.6</v>
      </c>
      <c r="AG6" s="21">
        <f t="shared" si="4"/>
        <v>106.37</v>
      </c>
      <c r="AH6" s="21">
        <f t="shared" si="4"/>
        <v>106.07</v>
      </c>
      <c r="AI6" s="20" t="str">
        <f>IF(AI7="","",IF(AI7="-","【-】","【"&amp;SUBSTITUTE(TEXT(AI7,"#,##0.00"),"-","△")&amp;"】"))</f>
        <v>【104.16】</v>
      </c>
      <c r="AJ6" s="21" t="str">
        <f>IF(AJ7="",NA(),AJ7)</f>
        <v>-</v>
      </c>
      <c r="AK6" s="20">
        <f t="shared" ref="AK6:AS6" si="5">IF(AK7="",NA(),AK7)</f>
        <v>0</v>
      </c>
      <c r="AL6" s="20">
        <f t="shared" si="5"/>
        <v>0</v>
      </c>
      <c r="AM6" s="20">
        <f t="shared" si="5"/>
        <v>0</v>
      </c>
      <c r="AN6" s="20">
        <f t="shared" si="5"/>
        <v>0</v>
      </c>
      <c r="AO6" s="21" t="str">
        <f t="shared" si="5"/>
        <v>-</v>
      </c>
      <c r="AP6" s="21">
        <f t="shared" si="5"/>
        <v>227.4</v>
      </c>
      <c r="AQ6" s="21">
        <f t="shared" si="5"/>
        <v>193.99</v>
      </c>
      <c r="AR6" s="21">
        <f t="shared" si="5"/>
        <v>139.02000000000001</v>
      </c>
      <c r="AS6" s="21">
        <f t="shared" si="5"/>
        <v>132.04</v>
      </c>
      <c r="AT6" s="20" t="str">
        <f>IF(AT7="","",IF(AT7="-","【-】","【"&amp;SUBSTITUTE(TEXT(AT7,"#,##0.00"),"-","△")&amp;"】"))</f>
        <v>【128.23】</v>
      </c>
      <c r="AU6" s="21" t="str">
        <f>IF(AU7="",NA(),AU7)</f>
        <v>-</v>
      </c>
      <c r="AV6" s="21">
        <f t="shared" ref="AV6:BD6" si="6">IF(AV7="",NA(),AV7)</f>
        <v>35.909999999999997</v>
      </c>
      <c r="AW6" s="21">
        <f t="shared" si="6"/>
        <v>41.56</v>
      </c>
      <c r="AX6" s="21">
        <f t="shared" si="6"/>
        <v>49.52</v>
      </c>
      <c r="AY6" s="21">
        <f t="shared" si="6"/>
        <v>53.13</v>
      </c>
      <c r="AZ6" s="21" t="str">
        <f t="shared" si="6"/>
        <v>-</v>
      </c>
      <c r="BA6" s="21">
        <f t="shared" si="6"/>
        <v>29.54</v>
      </c>
      <c r="BB6" s="21">
        <f t="shared" si="6"/>
        <v>26.99</v>
      </c>
      <c r="BC6" s="21">
        <f t="shared" si="6"/>
        <v>29.13</v>
      </c>
      <c r="BD6" s="21">
        <f t="shared" si="6"/>
        <v>35.69</v>
      </c>
      <c r="BE6" s="20" t="str">
        <f>IF(BE7="","",IF(BE7="-","【-】","【"&amp;SUBSTITUTE(TEXT(BE7,"#,##0.00"),"-","△")&amp;"】"))</f>
        <v>【34.77】</v>
      </c>
      <c r="BF6" s="21" t="str">
        <f>IF(BF7="",NA(),BF7)</f>
        <v>-</v>
      </c>
      <c r="BG6" s="21">
        <f t="shared" ref="BG6:BO6" si="7">IF(BG7="",NA(),BG7)</f>
        <v>689.5</v>
      </c>
      <c r="BH6" s="21">
        <f t="shared" si="7"/>
        <v>1019.2</v>
      </c>
      <c r="BI6" s="21">
        <f t="shared" si="7"/>
        <v>1372.8</v>
      </c>
      <c r="BJ6" s="21">
        <f t="shared" si="7"/>
        <v>616.82000000000005</v>
      </c>
      <c r="BK6" s="21" t="str">
        <f t="shared" si="7"/>
        <v>-</v>
      </c>
      <c r="BL6" s="21">
        <f t="shared" si="7"/>
        <v>789.46</v>
      </c>
      <c r="BM6" s="21">
        <f t="shared" si="7"/>
        <v>826.83</v>
      </c>
      <c r="BN6" s="21">
        <f t="shared" si="7"/>
        <v>867.83</v>
      </c>
      <c r="BO6" s="21">
        <f t="shared" si="7"/>
        <v>791.76</v>
      </c>
      <c r="BP6" s="20" t="str">
        <f>IF(BP7="","",IF(BP7="-","【-】","【"&amp;SUBSTITUTE(TEXT(BP7,"#,##0.00"),"-","△")&amp;"】"))</f>
        <v>【786.37】</v>
      </c>
      <c r="BQ6" s="21" t="str">
        <f>IF(BQ7="",NA(),BQ7)</f>
        <v>-</v>
      </c>
      <c r="BR6" s="21">
        <f t="shared" ref="BR6:BZ6" si="8">IF(BR7="",NA(),BR7)</f>
        <v>47.7</v>
      </c>
      <c r="BS6" s="21">
        <f t="shared" si="8"/>
        <v>48.41</v>
      </c>
      <c r="BT6" s="21">
        <f t="shared" si="8"/>
        <v>52.12</v>
      </c>
      <c r="BU6" s="21">
        <f t="shared" si="8"/>
        <v>57.87</v>
      </c>
      <c r="BV6" s="21" t="str">
        <f t="shared" si="8"/>
        <v>-</v>
      </c>
      <c r="BW6" s="21">
        <f t="shared" si="8"/>
        <v>57.77</v>
      </c>
      <c r="BX6" s="21">
        <f t="shared" si="8"/>
        <v>57.31</v>
      </c>
      <c r="BY6" s="21">
        <f t="shared" si="8"/>
        <v>57.08</v>
      </c>
      <c r="BZ6" s="21">
        <f t="shared" si="8"/>
        <v>56.26</v>
      </c>
      <c r="CA6" s="20" t="str">
        <f>IF(CA7="","",IF(CA7="-","【-】","【"&amp;SUBSTITUTE(TEXT(CA7,"#,##0.00"),"-","△")&amp;"】"))</f>
        <v>【60.65】</v>
      </c>
      <c r="CB6" s="21" t="str">
        <f>IF(CB7="",NA(),CB7)</f>
        <v>-</v>
      </c>
      <c r="CC6" s="21">
        <f t="shared" ref="CC6:CK6" si="9">IF(CC7="",NA(),CC7)</f>
        <v>321.52999999999997</v>
      </c>
      <c r="CD6" s="21">
        <f t="shared" si="9"/>
        <v>314.37</v>
      </c>
      <c r="CE6" s="21">
        <f t="shared" si="9"/>
        <v>292.14</v>
      </c>
      <c r="CF6" s="21">
        <f t="shared" si="9"/>
        <v>264.85000000000002</v>
      </c>
      <c r="CG6" s="21" t="str">
        <f t="shared" si="9"/>
        <v>-</v>
      </c>
      <c r="CH6" s="21">
        <f t="shared" si="9"/>
        <v>274.35000000000002</v>
      </c>
      <c r="CI6" s="21">
        <f t="shared" si="9"/>
        <v>273.52</v>
      </c>
      <c r="CJ6" s="21">
        <f t="shared" si="9"/>
        <v>274.99</v>
      </c>
      <c r="CK6" s="21">
        <f t="shared" si="9"/>
        <v>282.08999999999997</v>
      </c>
      <c r="CL6" s="20" t="str">
        <f>IF(CL7="","",IF(CL7="-","【-】","【"&amp;SUBSTITUTE(TEXT(CL7,"#,##0.00"),"-","△")&amp;"】"))</f>
        <v>【256.97】</v>
      </c>
      <c r="CM6" s="21" t="str">
        <f>IF(CM7="",NA(),CM7)</f>
        <v>-</v>
      </c>
      <c r="CN6" s="21">
        <f t="shared" ref="CN6:CV6" si="10">IF(CN7="",NA(),CN7)</f>
        <v>29.66</v>
      </c>
      <c r="CO6" s="21">
        <f t="shared" si="10"/>
        <v>30.01</v>
      </c>
      <c r="CP6" s="21">
        <f t="shared" si="10"/>
        <v>30.24</v>
      </c>
      <c r="CQ6" s="21">
        <f t="shared" si="10"/>
        <v>30.7</v>
      </c>
      <c r="CR6" s="21" t="str">
        <f t="shared" si="10"/>
        <v>-</v>
      </c>
      <c r="CS6" s="21">
        <f t="shared" si="10"/>
        <v>50.68</v>
      </c>
      <c r="CT6" s="21">
        <f t="shared" si="10"/>
        <v>50.14</v>
      </c>
      <c r="CU6" s="21">
        <f t="shared" si="10"/>
        <v>54.83</v>
      </c>
      <c r="CV6" s="21">
        <f t="shared" si="10"/>
        <v>66.53</v>
      </c>
      <c r="CW6" s="20" t="str">
        <f>IF(CW7="","",IF(CW7="-","【-】","【"&amp;SUBSTITUTE(TEXT(CW7,"#,##0.00"),"-","△")&amp;"】"))</f>
        <v>【61.14】</v>
      </c>
      <c r="CX6" s="21" t="str">
        <f>IF(CX7="",NA(),CX7)</f>
        <v>-</v>
      </c>
      <c r="CY6" s="21">
        <f t="shared" ref="CY6:DG6" si="11">IF(CY7="",NA(),CY7)</f>
        <v>55.36</v>
      </c>
      <c r="CZ6" s="21">
        <f t="shared" si="11"/>
        <v>58.47</v>
      </c>
      <c r="DA6" s="21">
        <f t="shared" si="11"/>
        <v>63.2</v>
      </c>
      <c r="DB6" s="21">
        <f t="shared" si="11"/>
        <v>63.01</v>
      </c>
      <c r="DC6" s="21" t="str">
        <f t="shared" si="11"/>
        <v>-</v>
      </c>
      <c r="DD6" s="21">
        <f t="shared" si="11"/>
        <v>84.86</v>
      </c>
      <c r="DE6" s="21">
        <f t="shared" si="11"/>
        <v>84.98</v>
      </c>
      <c r="DF6" s="21">
        <f t="shared" si="11"/>
        <v>84.7</v>
      </c>
      <c r="DG6" s="21">
        <f t="shared" si="11"/>
        <v>84.67</v>
      </c>
      <c r="DH6" s="20" t="str">
        <f>IF(DH7="","",IF(DH7="-","【-】","【"&amp;SUBSTITUTE(TEXT(DH7,"#,##0.00"),"-","△")&amp;"】"))</f>
        <v>【86.91】</v>
      </c>
      <c r="DI6" s="21" t="str">
        <f>IF(DI7="",NA(),DI7)</f>
        <v>-</v>
      </c>
      <c r="DJ6" s="21">
        <f t="shared" ref="DJ6:DR6" si="12">IF(DJ7="",NA(),DJ7)</f>
        <v>3.09</v>
      </c>
      <c r="DK6" s="21">
        <f t="shared" si="12"/>
        <v>6.18</v>
      </c>
      <c r="DL6" s="21">
        <f t="shared" si="12"/>
        <v>9.11</v>
      </c>
      <c r="DM6" s="21">
        <f t="shared" si="12"/>
        <v>12.15</v>
      </c>
      <c r="DN6" s="21" t="str">
        <f t="shared" si="12"/>
        <v>-</v>
      </c>
      <c r="DO6" s="21">
        <f t="shared" si="12"/>
        <v>24.13</v>
      </c>
      <c r="DP6" s="21">
        <f t="shared" si="12"/>
        <v>23.06</v>
      </c>
      <c r="DQ6" s="21">
        <f t="shared" si="12"/>
        <v>20.34</v>
      </c>
      <c r="DR6" s="21">
        <f t="shared" si="12"/>
        <v>21.85</v>
      </c>
      <c r="DS6" s="20" t="str">
        <f>IF(DS7="","",IF(DS7="-","【-】","【"&amp;SUBSTITUTE(TEXT(DS7,"#,##0.00"),"-","△")&amp;"】"))</f>
        <v>【24.95】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45012</v>
      </c>
      <c r="D7" s="23">
        <v>46</v>
      </c>
      <c r="E7" s="23">
        <v>17</v>
      </c>
      <c r="F7" s="23">
        <v>5</v>
      </c>
      <c r="G7" s="23">
        <v>0</v>
      </c>
      <c r="H7" s="23" t="s">
        <v>96</v>
      </c>
      <c r="I7" s="23" t="s">
        <v>97</v>
      </c>
      <c r="J7" s="23" t="s">
        <v>98</v>
      </c>
      <c r="K7" s="23" t="s">
        <v>99</v>
      </c>
      <c r="L7" s="23" t="s">
        <v>100</v>
      </c>
      <c r="M7" s="23" t="s">
        <v>101</v>
      </c>
      <c r="N7" s="24" t="s">
        <v>102</v>
      </c>
      <c r="O7" s="24">
        <v>69.33</v>
      </c>
      <c r="P7" s="24">
        <v>12.38</v>
      </c>
      <c r="Q7" s="24">
        <v>93.01</v>
      </c>
      <c r="R7" s="24">
        <v>2910</v>
      </c>
      <c r="S7" s="24">
        <v>15182</v>
      </c>
      <c r="T7" s="24">
        <v>82.16</v>
      </c>
      <c r="U7" s="24">
        <v>184.79</v>
      </c>
      <c r="V7" s="24">
        <v>1871</v>
      </c>
      <c r="W7" s="24">
        <v>3.63</v>
      </c>
      <c r="X7" s="24">
        <v>515.42999999999995</v>
      </c>
      <c r="Y7" s="24" t="s">
        <v>102</v>
      </c>
      <c r="Z7" s="24">
        <v>121.08</v>
      </c>
      <c r="AA7" s="24">
        <v>99.98</v>
      </c>
      <c r="AB7" s="24">
        <v>103.8</v>
      </c>
      <c r="AC7" s="24">
        <v>103.09</v>
      </c>
      <c r="AD7" s="24" t="s">
        <v>102</v>
      </c>
      <c r="AE7" s="24">
        <v>101.77</v>
      </c>
      <c r="AF7" s="24">
        <v>103.6</v>
      </c>
      <c r="AG7" s="24">
        <v>106.37</v>
      </c>
      <c r="AH7" s="24">
        <v>106.07</v>
      </c>
      <c r="AI7" s="24">
        <v>104.16</v>
      </c>
      <c r="AJ7" s="24" t="s">
        <v>102</v>
      </c>
      <c r="AK7" s="24">
        <v>0</v>
      </c>
      <c r="AL7" s="24">
        <v>0</v>
      </c>
      <c r="AM7" s="24">
        <v>0</v>
      </c>
      <c r="AN7" s="24">
        <v>0</v>
      </c>
      <c r="AO7" s="24" t="s">
        <v>102</v>
      </c>
      <c r="AP7" s="24">
        <v>227.4</v>
      </c>
      <c r="AQ7" s="24">
        <v>193.99</v>
      </c>
      <c r="AR7" s="24">
        <v>139.02000000000001</v>
      </c>
      <c r="AS7" s="24">
        <v>132.04</v>
      </c>
      <c r="AT7" s="24">
        <v>128.22999999999999</v>
      </c>
      <c r="AU7" s="24" t="s">
        <v>102</v>
      </c>
      <c r="AV7" s="24">
        <v>35.909999999999997</v>
      </c>
      <c r="AW7" s="24">
        <v>41.56</v>
      </c>
      <c r="AX7" s="24">
        <v>49.52</v>
      </c>
      <c r="AY7" s="24">
        <v>53.13</v>
      </c>
      <c r="AZ7" s="24" t="s">
        <v>102</v>
      </c>
      <c r="BA7" s="24">
        <v>29.54</v>
      </c>
      <c r="BB7" s="24">
        <v>26.99</v>
      </c>
      <c r="BC7" s="24">
        <v>29.13</v>
      </c>
      <c r="BD7" s="24">
        <v>35.69</v>
      </c>
      <c r="BE7" s="24">
        <v>34.770000000000003</v>
      </c>
      <c r="BF7" s="24" t="s">
        <v>102</v>
      </c>
      <c r="BG7" s="24">
        <v>689.5</v>
      </c>
      <c r="BH7" s="24">
        <v>1019.2</v>
      </c>
      <c r="BI7" s="24">
        <v>1372.8</v>
      </c>
      <c r="BJ7" s="24">
        <v>616.82000000000005</v>
      </c>
      <c r="BK7" s="24" t="s">
        <v>102</v>
      </c>
      <c r="BL7" s="24">
        <v>789.46</v>
      </c>
      <c r="BM7" s="24">
        <v>826.83</v>
      </c>
      <c r="BN7" s="24">
        <v>867.83</v>
      </c>
      <c r="BO7" s="24">
        <v>791.76</v>
      </c>
      <c r="BP7" s="24">
        <v>786.37</v>
      </c>
      <c r="BQ7" s="24" t="s">
        <v>102</v>
      </c>
      <c r="BR7" s="24">
        <v>47.7</v>
      </c>
      <c r="BS7" s="24">
        <v>48.41</v>
      </c>
      <c r="BT7" s="24">
        <v>52.12</v>
      </c>
      <c r="BU7" s="24">
        <v>57.87</v>
      </c>
      <c r="BV7" s="24" t="s">
        <v>102</v>
      </c>
      <c r="BW7" s="24">
        <v>57.77</v>
      </c>
      <c r="BX7" s="24">
        <v>57.31</v>
      </c>
      <c r="BY7" s="24">
        <v>57.08</v>
      </c>
      <c r="BZ7" s="24">
        <v>56.26</v>
      </c>
      <c r="CA7" s="24">
        <v>60.65</v>
      </c>
      <c r="CB7" s="24" t="s">
        <v>102</v>
      </c>
      <c r="CC7" s="24">
        <v>321.52999999999997</v>
      </c>
      <c r="CD7" s="24">
        <v>314.37</v>
      </c>
      <c r="CE7" s="24">
        <v>292.14</v>
      </c>
      <c r="CF7" s="24">
        <v>264.85000000000002</v>
      </c>
      <c r="CG7" s="24" t="s">
        <v>102</v>
      </c>
      <c r="CH7" s="24">
        <v>274.35000000000002</v>
      </c>
      <c r="CI7" s="24">
        <v>273.52</v>
      </c>
      <c r="CJ7" s="24">
        <v>274.99</v>
      </c>
      <c r="CK7" s="24">
        <v>282.08999999999997</v>
      </c>
      <c r="CL7" s="24">
        <v>256.97000000000003</v>
      </c>
      <c r="CM7" s="24" t="s">
        <v>102</v>
      </c>
      <c r="CN7" s="24">
        <v>29.66</v>
      </c>
      <c r="CO7" s="24">
        <v>30.01</v>
      </c>
      <c r="CP7" s="24">
        <v>30.24</v>
      </c>
      <c r="CQ7" s="24">
        <v>30.7</v>
      </c>
      <c r="CR7" s="24" t="s">
        <v>102</v>
      </c>
      <c r="CS7" s="24">
        <v>50.68</v>
      </c>
      <c r="CT7" s="24">
        <v>50.14</v>
      </c>
      <c r="CU7" s="24">
        <v>54.83</v>
      </c>
      <c r="CV7" s="24">
        <v>66.53</v>
      </c>
      <c r="CW7" s="24">
        <v>61.14</v>
      </c>
      <c r="CX7" s="24" t="s">
        <v>102</v>
      </c>
      <c r="CY7" s="24">
        <v>55.36</v>
      </c>
      <c r="CZ7" s="24">
        <v>58.47</v>
      </c>
      <c r="DA7" s="24">
        <v>63.2</v>
      </c>
      <c r="DB7" s="24">
        <v>63.01</v>
      </c>
      <c r="DC7" s="24" t="s">
        <v>102</v>
      </c>
      <c r="DD7" s="24">
        <v>84.86</v>
      </c>
      <c r="DE7" s="24">
        <v>84.98</v>
      </c>
      <c r="DF7" s="24">
        <v>84.7</v>
      </c>
      <c r="DG7" s="24">
        <v>84.67</v>
      </c>
      <c r="DH7" s="24">
        <v>86.91</v>
      </c>
      <c r="DI7" s="24" t="s">
        <v>102</v>
      </c>
      <c r="DJ7" s="24">
        <v>3.09</v>
      </c>
      <c r="DK7" s="24">
        <v>6.18</v>
      </c>
      <c r="DL7" s="24">
        <v>9.11</v>
      </c>
      <c r="DM7" s="24">
        <v>12.15</v>
      </c>
      <c r="DN7" s="24" t="s">
        <v>102</v>
      </c>
      <c r="DO7" s="24">
        <v>24.13</v>
      </c>
      <c r="DP7" s="24">
        <v>23.06</v>
      </c>
      <c r="DQ7" s="24">
        <v>20.34</v>
      </c>
      <c r="DR7" s="24">
        <v>21.85</v>
      </c>
      <c r="DS7" s="24">
        <v>24.95</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2023-02-08T01:48:34Z</cp:lastPrinted>
  <dcterms:created xsi:type="dcterms:W3CDTF">2022-12-01T01:32:31Z</dcterms:created>
  <dcterms:modified xsi:type="dcterms:W3CDTF">2023-02-08T01:48:35Z</dcterms:modified>
  <cp:category/>
</cp:coreProperties>
</file>