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192.168.1.3\zaisei\財務一般\往復回答\公営企業会計\公営企業経営比較分析表\R4\回答\"/>
    </mc:Choice>
  </mc:AlternateContent>
  <xr:revisionPtr revIDLastSave="0" documentId="13_ncr:1_{75C69A72-231F-46FC-AD3D-215F8E9B61A7}" xr6:coauthVersionLast="47" xr6:coauthVersionMax="47" xr10:uidLastSave="{00000000-0000-0000-0000-000000000000}"/>
  <workbookProtection workbookAlgorithmName="SHA-512" workbookHashValue="3ygrfawYe5P3HHlfYy74xcXaQmiOvkTCaKukGk4fTuCv5huwqjMk2KsXP4XYHqeLPl0Z6tDVMy7VNjEWAsgv+A==" workbookSaltValue="dr/neltuSskozBQ3eOpeDw==" workbookSpinCount="100000" lockStructure="1"/>
  <bookViews>
    <workbookView xWindow="-19320" yWindow="1455" windowWidth="19440" windowHeight="1500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H85" i="4"/>
  <c r="G85" i="4"/>
  <c r="F85" i="4"/>
  <c r="E85" i="4"/>
  <c r="BB10" i="4"/>
  <c r="AT10" i="4"/>
  <c r="AL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<sst xmlns="http://schemas.openxmlformats.org/spreadsheetml/2006/main" count="228" uniqueCount="113">
  <si>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</si>
  <si>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</si>
  <si>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</si>
  <si>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</si>
  <si>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</si>
  <si>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</si>
  <si>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</si>
  <si>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</si>
  <si>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</si>
  <si>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</si>
  <si>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</si>
  <si>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</si>
  <si>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</si>
  <si>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</si>
  <si>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</si>
  <si>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</si>
  <si>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</si>
  <si>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</si>
  <si>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</si>
  <si>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</si>
  <si>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</si>
  <si>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</si>
  <si>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</si>
  <si>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</si>
  <si>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</si>
  <si>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</si>
  <si>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</si>
  <si>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</si>
  <si>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</si>
  <si>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</si>
  <si>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</si>
  <si>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</si>
  <si>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</si>
  <si>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</si>
  <si>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</si>
  <si>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</si>
  <si>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</si>
  <si>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</si>
  <si>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</si>
  <si>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</si>
  <si>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</si>
  <si>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</si>
  <si>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</si>
  <si>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</si>
  <si>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</si>
  <si>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</si>
  <si>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</si>
  <si>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</si>
  <si>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</si>
  <si>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</si>
  <si>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</si>
  <si>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</si>
  <si>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</si>
  <si>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</si>
  <si>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</si>
  <si>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</si>
  <si>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</si>
  <si>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</si>
  <si>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</si>
  <si>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</si>
  <si>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</si>
  <si>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</si>
  <si>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</si>
  <si>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</si>
  <si>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</si>
  <si>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</si>
  <si>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</si>
  <si>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</si>
  <si>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</si>
  <si>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</si>
  <si>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</si>
  <si>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</si>
  <si>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</si>
  <si>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</si>
  <si>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</si>
  <si>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</si>
  <si>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</si>
  <si>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</si>
  <si>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</si>
  <si>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</si>
  <si>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</si>
  <si>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</si>
  <si>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</si>
  <si>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</si>
  <si>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</si>
  <si>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</si>
  <si>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</si>
  <si>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</si>
  <si>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</si>
  <si>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</si>
  <si>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</si>
  <si>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</si>
  <si>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</si>
  <si>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涌谷町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</si>
  <si>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</si>
  <si>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</si>
  <si>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</si>
  <si>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</si>
  <si>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</si>
  <si>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</si>
  <si>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</si>
  <si>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</si>
  <si>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</si>
  <si>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</si>
  <si>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</si>
  <si>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</si>
  <si>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</si>
  <si>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</si>
  <si>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</si>
  <si>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</si>
  <si>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経常収支比率は、令和３年度においては、人件費等の削減効果により類似団体と比較すると高くなっており、単年度収支でも黒字経営となっている。ただし、今後も給水人口及び水需要の減少は継続し、給水収益も減少傾向となることが想定されることから、今後は経常収支比率が100％を切ることも予測されるため、更なる費用削減の必要性がある。　　　　　　　　　　　　　　現在、収益的収支における料金回収率は100％を超えており適正である。　　　　　　　　　　　　　　　　　　　　　　給水原価は類似団体と比較し高くなっているが、これは受水費負担と人口減少による有収水量の減少によるものである。今後より一層の経営の効率化、経費の削減に努める。　　　　　　　　　　　　　　　　　　　　　　　　　　　　　　　　　　　　　　　　　　　　　　　　　　　　　　　　　　　　　　　　施設利用率が類似団体と比べ、低くなっている。施設の規模が、建設当時に見込んだ給水人口、給水量が現状に合っていないためと考えられる。　　　　　　　　　　　　　　　　　　　　　有収率は類似団体よりも高めではあるが、次年以降も有収率向上に向け、漏水やメーター不感の原因究明を行い対策をとる。</t>
    <rPh sb="8" eb="10">
      <t>レイワ</t>
    </rPh>
    <rPh sb="11" eb="13">
      <t>ネンド</t>
    </rPh>
    <rPh sb="19" eb="22">
      <t>ジンケンヒ</t>
    </rPh>
    <rPh sb="22" eb="23">
      <t>トウ</t>
    </rPh>
    <rPh sb="24" eb="26">
      <t>サクゲン</t>
    </rPh>
    <rPh sb="26" eb="28">
      <t>コウカ</t>
    </rPh>
    <rPh sb="41" eb="42">
      <t>タカ</t>
    </rPh>
    <rPh sb="71" eb="73">
      <t>コンゴ</t>
    </rPh>
    <rPh sb="74" eb="78">
      <t>キュウスイジンコウ</t>
    </rPh>
    <rPh sb="78" eb="79">
      <t>オヨ</t>
    </rPh>
    <rPh sb="80" eb="83">
      <t>ミズジュヨウ</t>
    </rPh>
    <rPh sb="84" eb="86">
      <t>ゲンショウ</t>
    </rPh>
    <rPh sb="87" eb="89">
      <t>ケイゾク</t>
    </rPh>
    <rPh sb="119" eb="125">
      <t>ケイジョウシュウシヒリツ</t>
    </rPh>
    <phoneticPr fontId="4"/>
  </si>
  <si>
    <t>管路の経年化率は上昇傾向にあり、類似団体と比較しても高くなっており、現状の更新ペースを維持した場合、令和15年以降、経年化管路が現有管路の半分を超えると推計される。　　　　　　　　　　　　　　　　　　　　　　　　　　今後、経年化管路の増大に伴い更新需要がピークを迎えるが、財源等の確保が難しく、大幅な投資増額は見込めない状況であるため、長期的な計画における効率・効果的な投資を図る必要がある。令和２年度から国庫補助事業を活用し管路更新率の向上を図っている。</t>
    <rPh sb="8" eb="10">
      <t>ジョウショウ</t>
    </rPh>
    <rPh sb="10" eb="12">
      <t>ケイコウ</t>
    </rPh>
    <rPh sb="50" eb="52">
      <t>レイワ</t>
    </rPh>
    <rPh sb="108" eb="110">
      <t>コンゴ</t>
    </rPh>
    <rPh sb="111" eb="114">
      <t>ケイネンカ</t>
    </rPh>
    <rPh sb="114" eb="116">
      <t>カンロ</t>
    </rPh>
    <rPh sb="117" eb="119">
      <t>ゾウダイ</t>
    </rPh>
    <rPh sb="120" eb="121">
      <t>トモナ</t>
    </rPh>
    <rPh sb="122" eb="124">
      <t>コウシン</t>
    </rPh>
    <rPh sb="124" eb="126">
      <t>ジュヨウ</t>
    </rPh>
    <rPh sb="131" eb="132">
      <t>ムカ</t>
    </rPh>
    <rPh sb="140" eb="142">
      <t>カクホ</t>
    </rPh>
    <rPh sb="143" eb="144">
      <t>ムズカ</t>
    </rPh>
    <rPh sb="147" eb="149">
      <t>オオハバ</t>
    </rPh>
    <rPh sb="150" eb="152">
      <t>トウシ</t>
    </rPh>
    <rPh sb="152" eb="154">
      <t>ゾウガク</t>
    </rPh>
    <rPh sb="155" eb="157">
      <t>ミコ</t>
    </rPh>
    <rPh sb="160" eb="162">
      <t>ジョウキョウ</t>
    </rPh>
    <rPh sb="168" eb="170">
      <t>チョウキ</t>
    </rPh>
    <rPh sb="170" eb="171">
      <t>テキ</t>
    </rPh>
    <rPh sb="172" eb="174">
      <t>ケイカク</t>
    </rPh>
    <rPh sb="178" eb="180">
      <t>コウリツ</t>
    </rPh>
    <rPh sb="181" eb="184">
      <t>コウカテキ</t>
    </rPh>
    <rPh sb="185" eb="187">
      <t>トウシ</t>
    </rPh>
    <rPh sb="188" eb="189">
      <t>ハカ</t>
    </rPh>
    <rPh sb="190" eb="192">
      <t>ヒツヨウ</t>
    </rPh>
    <rPh sb="213" eb="215">
      <t>カンロ</t>
    </rPh>
    <phoneticPr fontId="16"/>
  </si>
  <si>
    <t>当町では計画的な施設の更新を進めるため、水道管路更新計画及び経営戦略における将来的な収支計画を随時更新・策定し試算している。年度ごとに更新投資額にバラつきが出ないよう平準化を図る計画となっており、今後はその計画に沿って施設等の更新を行う予定である。また施設のスペックダウンや広域化及び共同化についても検討し事業の効率化とコスト削減に努める。　　　　　　　　　　　　　　　　　　　　　　　　　　　　　　　　　　　　　　　　　　　　　　　　　　　　　　　　　　　　　　　　　財源として自己財源や企業債借入等で充当していくことになるが、企業債の借入は将来への負担を考慮して過度な依存は避ける必要があると考えている。健全で安定した経営を継続していくためには適切な料金収入の確保が重要となるため、将来的には料金改定を視野に入れた検討を行う。</t>
    <rPh sb="4" eb="7">
      <t>ケイカクテキ</t>
    </rPh>
    <rPh sb="8" eb="10">
      <t>シセツ</t>
    </rPh>
    <rPh sb="11" eb="13">
      <t>コウシン</t>
    </rPh>
    <rPh sb="14" eb="15">
      <t>スス</t>
    </rPh>
    <rPh sb="20" eb="24">
      <t>スイドウカンロ</t>
    </rPh>
    <rPh sb="24" eb="28">
      <t>コウシンケイカク</t>
    </rPh>
    <rPh sb="28" eb="29">
      <t>オヨ</t>
    </rPh>
    <rPh sb="30" eb="32">
      <t>ケイエイ</t>
    </rPh>
    <rPh sb="32" eb="34">
      <t>センリャク</t>
    </rPh>
    <rPh sb="38" eb="41">
      <t>ショウライテキ</t>
    </rPh>
    <rPh sb="42" eb="46">
      <t>シュウシケイカク</t>
    </rPh>
    <rPh sb="47" eb="49">
      <t>ズイジ</t>
    </rPh>
    <rPh sb="49" eb="51">
      <t>コウシン</t>
    </rPh>
    <rPh sb="52" eb="54">
      <t>サクテイ</t>
    </rPh>
    <rPh sb="153" eb="155">
      <t>ジギョウ</t>
    </rPh>
    <rPh sb="156" eb="159">
      <t>コウリツカ</t>
    </rPh>
    <rPh sb="343" eb="346">
      <t>ショウライテキ</t>
    </rPh>
    <rPh sb="359" eb="361">
      <t>ケントウ</t>
    </rPh>
    <rPh sb="362" eb="363">
      <t>オコナ</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</si>
</sst>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8"/>
      <color theme="3"/>
      <name val="游ゴシック Light"/>
      <family val="2"/>
      <charset val="128"/>
      <scheme val="major"/>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xr:uid="{B6ADA6F7-389E-47D0-B98B-5D0A2DE18EF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0.26</c:v>
                </c:pt>
                <c:pt idx="1">
                  <c:v>0.22</c:v>
                </c:pt>
                <c:pt idx="2">
                  <c:v>0.28999999999999998</c:v>
                </c:pt>
                <c:pt idx="3">
                  <c:v>1.04</c:v>
                </c:pt>
                <c:pt idx="4">
                  <c:v>0.88</c:v>
                </c:pt>
              </c:numCache>
            </c:numRef>
          </c:val>
          <c:extLst>
            <c:ext xmlns:c16="http://schemas.microsoft.com/office/drawing/2014/chart" uri="{C3380CC4-5D6E-409C-BE32-E72D297353CC}">
              <c16:uniqueId val="{00000000-BF52-4C69-A7D5-A7D2179CF66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0.44</c:v>
                </c:pt>
                <c:pt idx="4">
                  <c:v>0.5</c:v>
                </c:pt>
              </c:numCache>
            </c:numRef>
          </c:val>
          <c:smooth val="0"/>
          <c:extLst>
            <c:ext xmlns:c16="http://schemas.microsoft.com/office/drawing/2014/chart" uri="{C3380CC4-5D6E-409C-BE32-E72D297353CC}">
              <c16:uniqueId val="{00000001-BF52-4C69-A7D5-A7D2179CF66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35.69</c:v>
                </c:pt>
                <c:pt idx="1">
                  <c:v>35.979999999999997</c:v>
                </c:pt>
                <c:pt idx="2">
                  <c:v>52.79</c:v>
                </c:pt>
                <c:pt idx="3">
                  <c:v>52.55</c:v>
                </c:pt>
                <c:pt idx="4">
                  <c:v>51.53</c:v>
                </c:pt>
              </c:numCache>
            </c:numRef>
          </c:val>
          <c:extLst>
            <c:ext xmlns:c16="http://schemas.microsoft.com/office/drawing/2014/chart" uri="{C3380CC4-5D6E-409C-BE32-E72D297353CC}">
              <c16:uniqueId val="{00000000-E1A5-436E-A722-C717318E62C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54.43</c:v>
                </c:pt>
                <c:pt idx="4">
                  <c:v>53.87</c:v>
                </c:pt>
              </c:numCache>
            </c:numRef>
          </c:val>
          <c:smooth val="0"/>
          <c:extLst>
            <c:ext xmlns:c16="http://schemas.microsoft.com/office/drawing/2014/chart" uri="{C3380CC4-5D6E-409C-BE32-E72D297353CC}">
              <c16:uniqueId val="{00000001-E1A5-436E-A722-C717318E62C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84.66</c:v>
                </c:pt>
                <c:pt idx="1">
                  <c:v>83.77</c:v>
                </c:pt>
                <c:pt idx="2">
                  <c:v>82.86</c:v>
                </c:pt>
                <c:pt idx="3">
                  <c:v>84.11</c:v>
                </c:pt>
                <c:pt idx="4">
                  <c:v>84.64</c:v>
                </c:pt>
              </c:numCache>
            </c:numRef>
          </c:val>
          <c:extLst>
            <c:ext xmlns:c16="http://schemas.microsoft.com/office/drawing/2014/chart" uri="{C3380CC4-5D6E-409C-BE32-E72D297353CC}">
              <c16:uniqueId val="{00000000-64D8-490C-B24C-4B065E8C310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79.44</c:v>
                </c:pt>
                <c:pt idx="4">
                  <c:v>79.489999999999995</c:v>
                </c:pt>
              </c:numCache>
            </c:numRef>
          </c:val>
          <c:smooth val="0"/>
          <c:extLst>
            <c:ext xmlns:c16="http://schemas.microsoft.com/office/drawing/2014/chart" uri="{C3380CC4-5D6E-409C-BE32-E72D297353CC}">
              <c16:uniqueId val="{00000001-64D8-490C-B24C-4B065E8C310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108.83</c:v>
                </c:pt>
                <c:pt idx="1">
                  <c:v>106.55</c:v>
                </c:pt>
                <c:pt idx="2">
                  <c:v>106.26</c:v>
                </c:pt>
                <c:pt idx="3">
                  <c:v>107.3</c:v>
                </c:pt>
                <c:pt idx="4">
                  <c:v>113.18</c:v>
                </c:pt>
              </c:numCache>
            </c:numRef>
          </c:val>
          <c:extLst>
            <c:ext xmlns:c16="http://schemas.microsoft.com/office/drawing/2014/chart" uri="{C3380CC4-5D6E-409C-BE32-E72D297353CC}">
              <c16:uniqueId val="{00000000-1FF0-454A-92F7-FED715A88EC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109.02</c:v>
                </c:pt>
                <c:pt idx="4">
                  <c:v>107.81</c:v>
                </c:pt>
              </c:numCache>
            </c:numRef>
          </c:val>
          <c:smooth val="0"/>
          <c:extLst>
            <c:ext xmlns:c16="http://schemas.microsoft.com/office/drawing/2014/chart" uri="{C3380CC4-5D6E-409C-BE32-E72D297353CC}">
              <c16:uniqueId val="{00000001-1FF0-454A-92F7-FED715A88EC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42.94</c:v>
                </c:pt>
                <c:pt idx="1">
                  <c:v>43.29</c:v>
                </c:pt>
                <c:pt idx="2">
                  <c:v>44.59</c:v>
                </c:pt>
                <c:pt idx="3">
                  <c:v>45.88</c:v>
                </c:pt>
                <c:pt idx="4">
                  <c:v>47.21</c:v>
                </c:pt>
              </c:numCache>
            </c:numRef>
          </c:val>
          <c:extLst>
            <c:ext xmlns:c16="http://schemas.microsoft.com/office/drawing/2014/chart" uri="{C3380CC4-5D6E-409C-BE32-E72D297353CC}">
              <c16:uniqueId val="{00000000-2AC2-4225-AB22-18D88763B6D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49.39</c:v>
                </c:pt>
                <c:pt idx="4">
                  <c:v>50.75</c:v>
                </c:pt>
              </c:numCache>
            </c:numRef>
          </c:val>
          <c:smooth val="0"/>
          <c:extLst>
            <c:ext xmlns:c16="http://schemas.microsoft.com/office/drawing/2014/chart" uri="{C3380CC4-5D6E-409C-BE32-E72D297353CC}">
              <c16:uniqueId val="{00000001-2AC2-4225-AB22-18D88763B6D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16.72</c:v>
                </c:pt>
                <c:pt idx="1">
                  <c:v>19.899999999999999</c:v>
                </c:pt>
                <c:pt idx="2">
                  <c:v>21.4</c:v>
                </c:pt>
                <c:pt idx="3">
                  <c:v>23.43</c:v>
                </c:pt>
                <c:pt idx="4">
                  <c:v>27.97</c:v>
                </c:pt>
              </c:numCache>
            </c:numRef>
          </c:val>
          <c:extLst>
            <c:ext xmlns:c16="http://schemas.microsoft.com/office/drawing/2014/chart" uri="{C3380CC4-5D6E-409C-BE32-E72D297353CC}">
              <c16:uniqueId val="{00000000-8DD9-46AA-91A1-C25F7025F88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18.57</c:v>
                </c:pt>
                <c:pt idx="4">
                  <c:v>21.14</c:v>
                </c:pt>
              </c:numCache>
            </c:numRef>
          </c:val>
          <c:smooth val="0"/>
          <c:extLst>
            <c:ext xmlns:c16="http://schemas.microsoft.com/office/drawing/2014/chart" uri="{C3380CC4-5D6E-409C-BE32-E72D297353CC}">
              <c16:uniqueId val="{00000001-8DD9-46AA-91A1-C25F7025F88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DD3-4FF3-AB5E-7C726ABFEB3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11</c:v>
                </c:pt>
                <c:pt idx="4">
                  <c:v>8.86</c:v>
                </c:pt>
              </c:numCache>
            </c:numRef>
          </c:val>
          <c:smooth val="0"/>
          <c:extLst>
            <c:ext xmlns:c16="http://schemas.microsoft.com/office/drawing/2014/chart" uri="{C3380CC4-5D6E-409C-BE32-E72D297353CC}">
              <c16:uniqueId val="{00000001-0DD3-4FF3-AB5E-7C726ABFEB3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361.99</c:v>
                </c:pt>
                <c:pt idx="1">
                  <c:v>281.48</c:v>
                </c:pt>
                <c:pt idx="2">
                  <c:v>374.3</c:v>
                </c:pt>
                <c:pt idx="3">
                  <c:v>378.01</c:v>
                </c:pt>
                <c:pt idx="4">
                  <c:v>399.84</c:v>
                </c:pt>
              </c:numCache>
            </c:numRef>
          </c:val>
          <c:extLst>
            <c:ext xmlns:c16="http://schemas.microsoft.com/office/drawing/2014/chart" uri="{C3380CC4-5D6E-409C-BE32-E72D297353CC}">
              <c16:uniqueId val="{00000000-7064-4058-9D3B-1B0ACE4E107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371.81</c:v>
                </c:pt>
                <c:pt idx="4">
                  <c:v>384.23</c:v>
                </c:pt>
              </c:numCache>
            </c:numRef>
          </c:val>
          <c:smooth val="0"/>
          <c:extLst>
            <c:ext xmlns:c16="http://schemas.microsoft.com/office/drawing/2014/chart" uri="{C3380CC4-5D6E-409C-BE32-E72D297353CC}">
              <c16:uniqueId val="{00000001-7064-4058-9D3B-1B0ACE4E107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192</c:v>
                </c:pt>
                <c:pt idx="1">
                  <c:v>191.8</c:v>
                </c:pt>
                <c:pt idx="2">
                  <c:v>188.78</c:v>
                </c:pt>
                <c:pt idx="3">
                  <c:v>192.86</c:v>
                </c:pt>
                <c:pt idx="4">
                  <c:v>179.17</c:v>
                </c:pt>
              </c:numCache>
            </c:numRef>
          </c:val>
          <c:extLst>
            <c:ext xmlns:c16="http://schemas.microsoft.com/office/drawing/2014/chart" uri="{C3380CC4-5D6E-409C-BE32-E72D297353CC}">
              <c16:uniqueId val="{00000000-F528-4749-8F80-C566B8304EE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465.85</c:v>
                </c:pt>
                <c:pt idx="4">
                  <c:v>439.43</c:v>
                </c:pt>
              </c:numCache>
            </c:numRef>
          </c:val>
          <c:smooth val="0"/>
          <c:extLst>
            <c:ext xmlns:c16="http://schemas.microsoft.com/office/drawing/2014/chart" uri="{C3380CC4-5D6E-409C-BE32-E72D297353CC}">
              <c16:uniqueId val="{00000001-F528-4749-8F80-C566B8304EE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107.42</c:v>
                </c:pt>
                <c:pt idx="1">
                  <c:v>105.03</c:v>
                </c:pt>
                <c:pt idx="2">
                  <c:v>104.81</c:v>
                </c:pt>
                <c:pt idx="3">
                  <c:v>103.5</c:v>
                </c:pt>
                <c:pt idx="4">
                  <c:v>111.48</c:v>
                </c:pt>
              </c:numCache>
            </c:numRef>
          </c:val>
          <c:extLst>
            <c:ext xmlns:c16="http://schemas.microsoft.com/office/drawing/2014/chart" uri="{C3380CC4-5D6E-409C-BE32-E72D297353CC}">
              <c16:uniqueId val="{00000000-EDB8-431F-B9CD-D1ED86ABC1D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92.39</c:v>
                </c:pt>
                <c:pt idx="4">
                  <c:v>94.41</c:v>
                </c:pt>
              </c:numCache>
            </c:numRef>
          </c:val>
          <c:smooth val="0"/>
          <c:extLst>
            <c:ext xmlns:c16="http://schemas.microsoft.com/office/drawing/2014/chart" uri="{C3380CC4-5D6E-409C-BE32-E72D297353CC}">
              <c16:uniqueId val="{00000001-EDB8-431F-B9CD-D1ED86ABC1D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269.99</c:v>
                </c:pt>
                <c:pt idx="1">
                  <c:v>277.33</c:v>
                </c:pt>
                <c:pt idx="2">
                  <c:v>279.26</c:v>
                </c:pt>
                <c:pt idx="3">
                  <c:v>265.74</c:v>
                </c:pt>
                <c:pt idx="4">
                  <c:v>263.23</c:v>
                </c:pt>
              </c:numCache>
            </c:numRef>
          </c:val>
          <c:extLst>
            <c:ext xmlns:c16="http://schemas.microsoft.com/office/drawing/2014/chart" uri="{C3380CC4-5D6E-409C-BE32-E72D297353CC}">
              <c16:uniqueId val="{00000000-149A-407A-9EFC-AE837446D60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192.98</c:v>
                </c:pt>
                <c:pt idx="4">
                  <c:v>192.13</c:v>
                </c:pt>
              </c:numCache>
            </c:numRef>
          </c:val>
          <c:smooth val="0"/>
          <c:extLst>
            <c:ext xmlns:c16="http://schemas.microsoft.com/office/drawing/2014/chart" uri="{C3380CC4-5D6E-409C-BE32-E72D297353CC}">
              <c16:uniqueId val="{00000001-149A-407A-9EFC-AE837446D60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宮城県　涌谷町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2"/>
      <c r="AE6" s="82"/>
      <c r="AF6" s="82"/>
      <c r="AG6" s="8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71"/>
      <c r="P7" s="48" t="s">
        <v>3</v>
      </c>
      <c r="Q7" s="48"/>
      <c r="R7" s="48"/>
      <c r="S7" s="48"/>
      <c r="T7" s="48"/>
      <c r="U7" s="48"/>
      <c r="V7" s="48"/>
      <c r="W7" s="48" t="s">
        <v>4</v>
      </c>
      <c r="X7" s="48"/>
      <c r="Y7" s="48"/>
      <c r="Z7" s="48"/>
      <c r="AA7" s="48"/>
      <c r="AB7" s="48"/>
      <c r="AC7" s="48"/>
      <c r="AD7" s="48" t="s">
        <v>5</v>
      </c>
      <c r="AE7" s="48"/>
      <c r="AF7" s="48"/>
      <c r="AG7" s="48"/>
      <c r="AH7" s="48"/>
      <c r="AI7" s="48"/>
      <c r="AJ7" s="48"/>
      <c r="AK7" s="2"/>
      <c r="AL7" s="48" t="s">
        <v>6</v>
      </c>
      <c r="AM7" s="48"/>
      <c r="AN7" s="48"/>
      <c r="AO7" s="48"/>
      <c r="AP7" s="48"/>
      <c r="AQ7" s="48"/>
      <c r="AR7" s="48"/>
      <c r="AS7" s="48"/>
      <c r="AT7" s="46" t="s">
        <v>7</v>
      </c>
      <c r="AU7" s="47"/>
      <c r="AV7" s="47"/>
      <c r="AW7" s="47"/>
      <c r="AX7" s="47"/>
      <c r="AY7" s="47"/>
      <c r="AZ7" s="47"/>
      <c r="BA7" s="47"/>
      <c r="BB7" s="48" t="s">
        <v>8</v>
      </c>
      <c r="BC7" s="48"/>
      <c r="BD7" s="48"/>
      <c r="BE7" s="48"/>
      <c r="BF7" s="48"/>
      <c r="BG7" s="48"/>
      <c r="BH7" s="48"/>
      <c r="BI7" s="48"/>
      <c r="BJ7" s="3"/>
      <c r="BK7" s="3"/>
      <c r="BL7" s="83" t="s">
        <v>9</v>
      </c>
      <c r="BM7" s="84"/>
      <c r="BN7" s="84"/>
      <c r="BO7" s="84"/>
      <c r="BP7" s="84"/>
      <c r="BQ7" s="84"/>
      <c r="BR7" s="84"/>
      <c r="BS7" s="84"/>
      <c r="BT7" s="84"/>
      <c r="BU7" s="84"/>
      <c r="BV7" s="84"/>
      <c r="BW7" s="84"/>
      <c r="BX7" s="84"/>
      <c r="BY7" s="85"/>
    </row>
    <row r="8" spans="1:78" ht="18.75" customHeight="1" x14ac:dyDescent="0.15">
      <c r="A8" s="2"/>
      <c r="B8" s="76" t="str">
        <f>データ!$I$6</f>
        <v>法適用</v>
      </c>
      <c r="C8" s="77"/>
      <c r="D8" s="77"/>
      <c r="E8" s="77"/>
      <c r="F8" s="77"/>
      <c r="G8" s="77"/>
      <c r="H8" s="77"/>
      <c r="I8" s="76" t="str">
        <f>データ!$J$6</f>
        <v>水道事業</v>
      </c>
      <c r="J8" s="77"/>
      <c r="K8" s="77"/>
      <c r="L8" s="77"/>
      <c r="M8" s="77"/>
      <c r="N8" s="77"/>
      <c r="O8" s="78"/>
      <c r="P8" s="79" t="str">
        <f>データ!$K$6</f>
        <v>末端給水事業</v>
      </c>
      <c r="Q8" s="79"/>
      <c r="R8" s="79"/>
      <c r="S8" s="79"/>
      <c r="T8" s="79"/>
      <c r="U8" s="79"/>
      <c r="V8" s="79"/>
      <c r="W8" s="79" t="str">
        <f>データ!$L$6</f>
        <v>A7</v>
      </c>
      <c r="X8" s="79"/>
      <c r="Y8" s="79"/>
      <c r="Z8" s="79"/>
      <c r="AA8" s="79"/>
      <c r="AB8" s="79"/>
      <c r="AC8" s="79"/>
      <c r="AD8" s="79" t="str">
        <f>データ!$M$6</f>
        <v>非設置</v>
      </c>
      <c r="AE8" s="79"/>
      <c r="AF8" s="79"/>
      <c r="AG8" s="79"/>
      <c r="AH8" s="79"/>
      <c r="AI8" s="79"/>
      <c r="AJ8" s="79"/>
      <c r="AK8" s="2"/>
      <c r="AL8" s="70">
        <f>データ!$R$6</f>
        <v>15182</v>
      </c>
      <c r="AM8" s="70"/>
      <c r="AN8" s="70"/>
      <c r="AO8" s="70"/>
      <c r="AP8" s="70"/>
      <c r="AQ8" s="70"/>
      <c r="AR8" s="70"/>
      <c r="AS8" s="70"/>
      <c r="AT8" s="37">
        <f>データ!$S$6</f>
        <v>82.16</v>
      </c>
      <c r="AU8" s="38"/>
      <c r="AV8" s="38"/>
      <c r="AW8" s="38"/>
      <c r="AX8" s="38"/>
      <c r="AY8" s="38"/>
      <c r="AZ8" s="38"/>
      <c r="BA8" s="38"/>
      <c r="BB8" s="59">
        <f>データ!$T$6</f>
        <v>184.79</v>
      </c>
      <c r="BC8" s="59"/>
      <c r="BD8" s="59"/>
      <c r="BE8" s="59"/>
      <c r="BF8" s="59"/>
      <c r="BG8" s="59"/>
      <c r="BH8" s="59"/>
      <c r="BI8" s="59"/>
      <c r="BJ8" s="3"/>
      <c r="BK8" s="3"/>
      <c r="BL8" s="72" t="s">
        <v>10</v>
      </c>
      <c r="BM8" s="73"/>
      <c r="BN8" s="74" t="s">
        <v>11</v>
      </c>
      <c r="BO8" s="74"/>
      <c r="BP8" s="74"/>
      <c r="BQ8" s="74"/>
      <c r="BR8" s="74"/>
      <c r="BS8" s="74"/>
      <c r="BT8" s="74"/>
      <c r="BU8" s="74"/>
      <c r="BV8" s="74"/>
      <c r="BW8" s="74"/>
      <c r="BX8" s="74"/>
      <c r="BY8" s="75"/>
    </row>
    <row r="9" spans="1:78" ht="18.75" customHeight="1" x14ac:dyDescent="0.15">
      <c r="A9" s="2"/>
      <c r="B9" s="46" t="s">
        <v>12</v>
      </c>
      <c r="C9" s="47"/>
      <c r="D9" s="47"/>
      <c r="E9" s="47"/>
      <c r="F9" s="47"/>
      <c r="G9" s="47"/>
      <c r="H9" s="47"/>
      <c r="I9" s="46" t="s">
        <v>13</v>
      </c>
      <c r="J9" s="47"/>
      <c r="K9" s="47"/>
      <c r="L9" s="47"/>
      <c r="M9" s="47"/>
      <c r="N9" s="47"/>
      <c r="O9" s="71"/>
      <c r="P9" s="48" t="s">
        <v>14</v>
      </c>
      <c r="Q9" s="48"/>
      <c r="R9" s="48"/>
      <c r="S9" s="48"/>
      <c r="T9" s="48"/>
      <c r="U9" s="48"/>
      <c r="V9" s="48"/>
      <c r="W9" s="48" t="s">
        <v>15</v>
      </c>
      <c r="X9" s="48"/>
      <c r="Y9" s="48"/>
      <c r="Z9" s="48"/>
      <c r="AA9" s="48"/>
      <c r="AB9" s="48"/>
      <c r="AC9" s="48"/>
      <c r="AD9" s="2"/>
      <c r="AE9" s="2"/>
      <c r="AF9" s="2"/>
      <c r="AG9" s="2"/>
      <c r="AH9" s="2"/>
      <c r="AI9" s="2"/>
      <c r="AJ9" s="2"/>
      <c r="AK9" s="2"/>
      <c r="AL9" s="48" t="s">
        <v>16</v>
      </c>
      <c r="AM9" s="48"/>
      <c r="AN9" s="48"/>
      <c r="AO9" s="48"/>
      <c r="AP9" s="48"/>
      <c r="AQ9" s="48"/>
      <c r="AR9" s="48"/>
      <c r="AS9" s="48"/>
      <c r="AT9" s="46" t="s">
        <v>17</v>
      </c>
      <c r="AU9" s="47"/>
      <c r="AV9" s="47"/>
      <c r="AW9" s="47"/>
      <c r="AX9" s="47"/>
      <c r="AY9" s="47"/>
      <c r="AZ9" s="47"/>
      <c r="BA9" s="47"/>
      <c r="BB9" s="48" t="s">
        <v>18</v>
      </c>
      <c r="BC9" s="48"/>
      <c r="BD9" s="48"/>
      <c r="BE9" s="48"/>
      <c r="BF9" s="48"/>
      <c r="BG9" s="48"/>
      <c r="BH9" s="48"/>
      <c r="BI9" s="48"/>
      <c r="BJ9" s="3"/>
      <c r="BK9" s="3"/>
      <c r="BL9" s="49" t="s">
        <v>19</v>
      </c>
      <c r="BM9" s="50"/>
      <c r="BN9" s="51" t="s">
        <v>20</v>
      </c>
      <c r="BO9" s="51"/>
      <c r="BP9" s="51"/>
      <c r="BQ9" s="51"/>
      <c r="BR9" s="51"/>
      <c r="BS9" s="51"/>
      <c r="BT9" s="51"/>
      <c r="BU9" s="51"/>
      <c r="BV9" s="51"/>
      <c r="BW9" s="51"/>
      <c r="BX9" s="51"/>
      <c r="BY9" s="52"/>
    </row>
    <row r="10" spans="1:78" ht="18.75" customHeight="1" x14ac:dyDescent="0.15">
      <c r="A10" s="2"/>
      <c r="B10" s="37" t="str">
        <f>データ!$N$6</f>
        <v>-</v>
      </c>
      <c r="C10" s="38"/>
      <c r="D10" s="38"/>
      <c r="E10" s="38"/>
      <c r="F10" s="38"/>
      <c r="G10" s="38"/>
      <c r="H10" s="38"/>
      <c r="I10" s="37">
        <f>データ!$O$6</f>
        <v>75.180000000000007</v>
      </c>
      <c r="J10" s="38"/>
      <c r="K10" s="38"/>
      <c r="L10" s="38"/>
      <c r="M10" s="38"/>
      <c r="N10" s="38"/>
      <c r="O10" s="69"/>
      <c r="P10" s="59">
        <f>データ!$P$6</f>
        <v>95.33</v>
      </c>
      <c r="Q10" s="59"/>
      <c r="R10" s="59"/>
      <c r="S10" s="59"/>
      <c r="T10" s="59"/>
      <c r="U10" s="59"/>
      <c r="V10" s="59"/>
      <c r="W10" s="70">
        <f>データ!$Q$6</f>
        <v>5300</v>
      </c>
      <c r="X10" s="70"/>
      <c r="Y10" s="70"/>
      <c r="Z10" s="70"/>
      <c r="AA10" s="70"/>
      <c r="AB10" s="70"/>
      <c r="AC10" s="70"/>
      <c r="AD10" s="2"/>
      <c r="AE10" s="2"/>
      <c r="AF10" s="2"/>
      <c r="AG10" s="2"/>
      <c r="AH10" s="2"/>
      <c r="AI10" s="2"/>
      <c r="AJ10" s="2"/>
      <c r="AK10" s="2"/>
      <c r="AL10" s="70">
        <f>データ!$U$6</f>
        <v>14627</v>
      </c>
      <c r="AM10" s="70"/>
      <c r="AN10" s="70"/>
      <c r="AO10" s="70"/>
      <c r="AP10" s="70"/>
      <c r="AQ10" s="70"/>
      <c r="AR10" s="70"/>
      <c r="AS10" s="70"/>
      <c r="AT10" s="37">
        <f>データ!$V$6</f>
        <v>79.7</v>
      </c>
      <c r="AU10" s="38"/>
      <c r="AV10" s="38"/>
      <c r="AW10" s="38"/>
      <c r="AX10" s="38"/>
      <c r="AY10" s="38"/>
      <c r="AZ10" s="38"/>
      <c r="BA10" s="38"/>
      <c r="BB10" s="59">
        <f>データ!$W$6</f>
        <v>183.53</v>
      </c>
      <c r="BC10" s="59"/>
      <c r="BD10" s="59"/>
      <c r="BE10" s="59"/>
      <c r="BF10" s="59"/>
      <c r="BG10" s="59"/>
      <c r="BH10" s="59"/>
      <c r="BI10" s="59"/>
      <c r="BJ10" s="2"/>
      <c r="BK10" s="2"/>
      <c r="BL10" s="60" t="s">
        <v>21</v>
      </c>
      <c r="BM10" s="61"/>
      <c r="BN10" s="62" t="s">
        <v>22</v>
      </c>
      <c r="BO10" s="62"/>
      <c r="BP10" s="62"/>
      <c r="BQ10" s="62"/>
      <c r="BR10" s="62"/>
      <c r="BS10" s="62"/>
      <c r="BT10" s="62"/>
      <c r="BU10" s="62"/>
      <c r="BV10" s="62"/>
      <c r="BW10" s="62"/>
      <c r="BX10" s="62"/>
      <c r="BY10" s="63"/>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23</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24</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110</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9"/>
      <c r="BM60" s="40"/>
      <c r="BN60" s="40"/>
      <c r="BO60" s="40"/>
      <c r="BP60" s="40"/>
      <c r="BQ60" s="40"/>
      <c r="BR60" s="40"/>
      <c r="BS60" s="40"/>
      <c r="BT60" s="40"/>
      <c r="BU60" s="40"/>
      <c r="BV60" s="40"/>
      <c r="BW60" s="40"/>
      <c r="BX60" s="40"/>
      <c r="BY60" s="40"/>
      <c r="BZ60" s="41"/>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3"/>
      <c r="BM67" s="54"/>
      <c r="BN67" s="54"/>
      <c r="BO67" s="54"/>
      <c r="BP67" s="54"/>
      <c r="BQ67" s="54"/>
      <c r="BR67" s="54"/>
      <c r="BS67" s="54"/>
      <c r="BT67" s="54"/>
      <c r="BU67" s="54"/>
      <c r="BV67" s="54"/>
      <c r="BW67" s="54"/>
      <c r="BX67" s="54"/>
      <c r="BY67" s="54"/>
      <c r="BZ67" s="5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3"/>
      <c r="BM68" s="54"/>
      <c r="BN68" s="54"/>
      <c r="BO68" s="54"/>
      <c r="BP68" s="54"/>
      <c r="BQ68" s="54"/>
      <c r="BR68" s="54"/>
      <c r="BS68" s="54"/>
      <c r="BT68" s="54"/>
      <c r="BU68" s="54"/>
      <c r="BV68" s="54"/>
      <c r="BW68" s="54"/>
      <c r="BX68" s="54"/>
      <c r="BY68" s="54"/>
      <c r="BZ68" s="5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3"/>
      <c r="BM69" s="54"/>
      <c r="BN69" s="54"/>
      <c r="BO69" s="54"/>
      <c r="BP69" s="54"/>
      <c r="BQ69" s="54"/>
      <c r="BR69" s="54"/>
      <c r="BS69" s="54"/>
      <c r="BT69" s="54"/>
      <c r="BU69" s="54"/>
      <c r="BV69" s="54"/>
      <c r="BW69" s="54"/>
      <c r="BX69" s="54"/>
      <c r="BY69" s="54"/>
      <c r="BZ69" s="5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3"/>
      <c r="BM70" s="54"/>
      <c r="BN70" s="54"/>
      <c r="BO70" s="54"/>
      <c r="BP70" s="54"/>
      <c r="BQ70" s="54"/>
      <c r="BR70" s="54"/>
      <c r="BS70" s="54"/>
      <c r="BT70" s="54"/>
      <c r="BU70" s="54"/>
      <c r="BV70" s="54"/>
      <c r="BW70" s="54"/>
      <c r="BX70" s="54"/>
      <c r="BY70" s="54"/>
      <c r="BZ70" s="5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3"/>
      <c r="BM71" s="54"/>
      <c r="BN71" s="54"/>
      <c r="BO71" s="54"/>
      <c r="BP71" s="54"/>
      <c r="BQ71" s="54"/>
      <c r="BR71" s="54"/>
      <c r="BS71" s="54"/>
      <c r="BT71" s="54"/>
      <c r="BU71" s="54"/>
      <c r="BV71" s="54"/>
      <c r="BW71" s="54"/>
      <c r="BX71" s="54"/>
      <c r="BY71" s="54"/>
      <c r="BZ71" s="5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3"/>
      <c r="BM72" s="54"/>
      <c r="BN72" s="54"/>
      <c r="BO72" s="54"/>
      <c r="BP72" s="54"/>
      <c r="BQ72" s="54"/>
      <c r="BR72" s="54"/>
      <c r="BS72" s="54"/>
      <c r="BT72" s="54"/>
      <c r="BU72" s="54"/>
      <c r="BV72" s="54"/>
      <c r="BW72" s="54"/>
      <c r="BX72" s="54"/>
      <c r="BY72" s="54"/>
      <c r="BZ72" s="5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3"/>
      <c r="BM73" s="54"/>
      <c r="BN73" s="54"/>
      <c r="BO73" s="54"/>
      <c r="BP73" s="54"/>
      <c r="BQ73" s="54"/>
      <c r="BR73" s="54"/>
      <c r="BS73" s="54"/>
      <c r="BT73" s="54"/>
      <c r="BU73" s="54"/>
      <c r="BV73" s="54"/>
      <c r="BW73" s="54"/>
      <c r="BX73" s="54"/>
      <c r="BY73" s="54"/>
      <c r="BZ73" s="5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3"/>
      <c r="BM74" s="54"/>
      <c r="BN74" s="54"/>
      <c r="BO74" s="54"/>
      <c r="BP74" s="54"/>
      <c r="BQ74" s="54"/>
      <c r="BR74" s="54"/>
      <c r="BS74" s="54"/>
      <c r="BT74" s="54"/>
      <c r="BU74" s="54"/>
      <c r="BV74" s="54"/>
      <c r="BW74" s="54"/>
      <c r="BX74" s="54"/>
      <c r="BY74" s="54"/>
      <c r="BZ74" s="5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3"/>
      <c r="BM75" s="54"/>
      <c r="BN75" s="54"/>
      <c r="BO75" s="54"/>
      <c r="BP75" s="54"/>
      <c r="BQ75" s="54"/>
      <c r="BR75" s="54"/>
      <c r="BS75" s="54"/>
      <c r="BT75" s="54"/>
      <c r="BU75" s="54"/>
      <c r="BV75" s="54"/>
      <c r="BW75" s="54"/>
      <c r="BX75" s="54"/>
      <c r="BY75" s="54"/>
      <c r="BZ75" s="5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3"/>
      <c r="BM76" s="54"/>
      <c r="BN76" s="54"/>
      <c r="BO76" s="54"/>
      <c r="BP76" s="54"/>
      <c r="BQ76" s="54"/>
      <c r="BR76" s="54"/>
      <c r="BS76" s="54"/>
      <c r="BT76" s="54"/>
      <c r="BU76" s="54"/>
      <c r="BV76" s="54"/>
      <c r="BW76" s="54"/>
      <c r="BX76" s="54"/>
      <c r="BY76" s="54"/>
      <c r="BZ76" s="5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3"/>
      <c r="BM77" s="54"/>
      <c r="BN77" s="54"/>
      <c r="BO77" s="54"/>
      <c r="BP77" s="54"/>
      <c r="BQ77" s="54"/>
      <c r="BR77" s="54"/>
      <c r="BS77" s="54"/>
      <c r="BT77" s="54"/>
      <c r="BU77" s="54"/>
      <c r="BV77" s="54"/>
      <c r="BW77" s="54"/>
      <c r="BX77" s="54"/>
      <c r="BY77" s="54"/>
      <c r="BZ77" s="5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3"/>
      <c r="BM78" s="54"/>
      <c r="BN78" s="54"/>
      <c r="BO78" s="54"/>
      <c r="BP78" s="54"/>
      <c r="BQ78" s="54"/>
      <c r="BR78" s="54"/>
      <c r="BS78" s="54"/>
      <c r="BT78" s="54"/>
      <c r="BU78" s="54"/>
      <c r="BV78" s="54"/>
      <c r="BW78" s="54"/>
      <c r="BX78" s="54"/>
      <c r="BY78" s="54"/>
      <c r="BZ78" s="5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3"/>
      <c r="BM79" s="54"/>
      <c r="BN79" s="54"/>
      <c r="BO79" s="54"/>
      <c r="BP79" s="54"/>
      <c r="BQ79" s="54"/>
      <c r="BR79" s="54"/>
      <c r="BS79" s="54"/>
      <c r="BT79" s="54"/>
      <c r="BU79" s="54"/>
      <c r="BV79" s="54"/>
      <c r="BW79" s="54"/>
      <c r="BX79" s="54"/>
      <c r="BY79" s="54"/>
      <c r="BZ79" s="5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3"/>
      <c r="BM80" s="54"/>
      <c r="BN80" s="54"/>
      <c r="BO80" s="54"/>
      <c r="BP80" s="54"/>
      <c r="BQ80" s="54"/>
      <c r="BR80" s="54"/>
      <c r="BS80" s="54"/>
      <c r="BT80" s="54"/>
      <c r="BU80" s="54"/>
      <c r="BV80" s="54"/>
      <c r="BW80" s="54"/>
      <c r="BX80" s="54"/>
      <c r="BY80" s="54"/>
      <c r="BZ80" s="5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3"/>
      <c r="BM81" s="54"/>
      <c r="BN81" s="54"/>
      <c r="BO81" s="54"/>
      <c r="BP81" s="54"/>
      <c r="BQ81" s="54"/>
      <c r="BR81" s="54"/>
      <c r="BS81" s="54"/>
      <c r="BT81" s="54"/>
      <c r="BU81" s="54"/>
      <c r="BV81" s="54"/>
      <c r="BW81" s="54"/>
      <c r="BX81" s="54"/>
      <c r="BY81" s="54"/>
      <c r="BZ81" s="5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6"/>
      <c r="BM82" s="57"/>
      <c r="BN82" s="57"/>
      <c r="BO82" s="57"/>
      <c r="BP82" s="57"/>
      <c r="BQ82" s="57"/>
      <c r="BR82" s="57"/>
      <c r="BS82" s="57"/>
      <c r="BT82" s="57"/>
      <c r="BU82" s="57"/>
      <c r="BV82" s="57"/>
      <c r="BW82" s="57"/>
      <c r="BX82" s="57"/>
      <c r="BY82" s="57"/>
      <c r="BZ82" s="58"/>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KitH3h+T82YAADnoZz7wslr1TjBr9WHVQgQ09Jqd6ETjyopUZ6iYQ/De8xF8Egd2iWzQ71E0GruRXyjIXPO8zw==" saltValue="0JyfaFeyQ2gIq1t5ArYOx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15" t="s">
        <v>53</v>
      </c>
      <c r="B4" s="17"/>
      <c r="C4" s="17"/>
      <c r="D4" s="17"/>
      <c r="E4" s="17"/>
      <c r="F4" s="17"/>
      <c r="G4" s="17"/>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45012</v>
      </c>
      <c r="D6" s="20">
        <f t="shared" si="3"/>
        <v>46</v>
      </c>
      <c r="E6" s="20">
        <f t="shared" si="3"/>
        <v>1</v>
      </c>
      <c r="F6" s="20">
        <f t="shared" si="3"/>
        <v>0</v>
      </c>
      <c r="G6" s="20">
        <f t="shared" si="3"/>
        <v>1</v>
      </c>
      <c r="H6" s="20" t="str">
        <f t="shared" si="3"/>
        <v>宮城県　涌谷町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75.180000000000007</v>
      </c>
      <c r="P6" s="21">
        <f t="shared" si="3"/>
        <v>95.33</v>
      </c>
      <c r="Q6" s="21">
        <f t="shared" si="3"/>
        <v>5300</v>
      </c>
      <c r="R6" s="21">
        <f t="shared" si="3"/>
        <v>15182</v>
      </c>
      <c r="S6" s="21">
        <f t="shared" si="3"/>
        <v>82.16</v>
      </c>
      <c r="T6" s="21">
        <f t="shared" si="3"/>
        <v>184.79</v>
      </c>
      <c r="U6" s="21">
        <f t="shared" si="3"/>
        <v>14627</v>
      </c>
      <c r="V6" s="21">
        <f t="shared" si="3"/>
        <v>79.7</v>
      </c>
      <c r="W6" s="21">
        <f t="shared" si="3"/>
        <v>183.53</v>
      </c>
      <c r="X6" s="22">
        <f>IF(X7="",NA(),X7)</f>
        <v>108.83</v>
      </c>
      <c r="Y6" s="22">
        <f t="shared" ref="Y6:AG6" si="4">IF(Y7="",NA(),Y7)</f>
        <v>106.55</v>
      </c>
      <c r="Z6" s="22">
        <f t="shared" si="4"/>
        <v>106.26</v>
      </c>
      <c r="AA6" s="22">
        <f t="shared" si="4"/>
        <v>107.3</v>
      </c>
      <c r="AB6" s="22">
        <f t="shared" si="4"/>
        <v>113.18</v>
      </c>
      <c r="AC6" s="22">
        <f t="shared" si="4"/>
        <v>110.05</v>
      </c>
      <c r="AD6" s="22">
        <f t="shared" si="4"/>
        <v>108.87</v>
      </c>
      <c r="AE6" s="22">
        <f t="shared" si="4"/>
        <v>108.61</v>
      </c>
      <c r="AF6" s="22">
        <f t="shared" si="4"/>
        <v>109.02</v>
      </c>
      <c r="AG6" s="22">
        <f t="shared" si="4"/>
        <v>107.81</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11</v>
      </c>
      <c r="AR6" s="22">
        <f t="shared" si="5"/>
        <v>8.86</v>
      </c>
      <c r="AS6" s="21" t="str">
        <f>IF(AS7="","",IF(AS7="-","【-】","【"&amp;SUBSTITUTE(TEXT(AS7,"#,##0.00"),"-","△")&amp;"】"))</f>
        <v>【1.30】</v>
      </c>
      <c r="AT6" s="22">
        <f>IF(AT7="",NA(),AT7)</f>
        <v>361.99</v>
      </c>
      <c r="AU6" s="22">
        <f t="shared" ref="AU6:BC6" si="6">IF(AU7="",NA(),AU7)</f>
        <v>281.48</v>
      </c>
      <c r="AV6" s="22">
        <f t="shared" si="6"/>
        <v>374.3</v>
      </c>
      <c r="AW6" s="22">
        <f t="shared" si="6"/>
        <v>378.01</v>
      </c>
      <c r="AX6" s="22">
        <f t="shared" si="6"/>
        <v>399.84</v>
      </c>
      <c r="AY6" s="22">
        <f t="shared" si="6"/>
        <v>359.47</v>
      </c>
      <c r="AZ6" s="22">
        <f t="shared" si="6"/>
        <v>369.69</v>
      </c>
      <c r="BA6" s="22">
        <f t="shared" si="6"/>
        <v>379.08</v>
      </c>
      <c r="BB6" s="22">
        <f t="shared" si="6"/>
        <v>371.81</v>
      </c>
      <c r="BC6" s="22">
        <f t="shared" si="6"/>
        <v>384.23</v>
      </c>
      <c r="BD6" s="21" t="str">
        <f>IF(BD7="","",IF(BD7="-","【-】","【"&amp;SUBSTITUTE(TEXT(BD7,"#,##0.00"),"-","△")&amp;"】"))</f>
        <v>【261.51】</v>
      </c>
      <c r="BE6" s="22">
        <f>IF(BE7="",NA(),BE7)</f>
        <v>192</v>
      </c>
      <c r="BF6" s="22">
        <f t="shared" ref="BF6:BN6" si="7">IF(BF7="",NA(),BF7)</f>
        <v>191.8</v>
      </c>
      <c r="BG6" s="22">
        <f t="shared" si="7"/>
        <v>188.78</v>
      </c>
      <c r="BH6" s="22">
        <f t="shared" si="7"/>
        <v>192.86</v>
      </c>
      <c r="BI6" s="22">
        <f t="shared" si="7"/>
        <v>179.17</v>
      </c>
      <c r="BJ6" s="22">
        <f t="shared" si="7"/>
        <v>401.79</v>
      </c>
      <c r="BK6" s="22">
        <f t="shared" si="7"/>
        <v>402.99</v>
      </c>
      <c r="BL6" s="22">
        <f t="shared" si="7"/>
        <v>398.98</v>
      </c>
      <c r="BM6" s="22">
        <f t="shared" si="7"/>
        <v>465.85</v>
      </c>
      <c r="BN6" s="22">
        <f t="shared" si="7"/>
        <v>439.43</v>
      </c>
      <c r="BO6" s="21" t="str">
        <f>IF(BO7="","",IF(BO7="-","【-】","【"&amp;SUBSTITUTE(TEXT(BO7,"#,##0.00"),"-","△")&amp;"】"))</f>
        <v>【265.16】</v>
      </c>
      <c r="BP6" s="22">
        <f>IF(BP7="",NA(),BP7)</f>
        <v>107.42</v>
      </c>
      <c r="BQ6" s="22">
        <f t="shared" ref="BQ6:BY6" si="8">IF(BQ7="",NA(),BQ7)</f>
        <v>105.03</v>
      </c>
      <c r="BR6" s="22">
        <f t="shared" si="8"/>
        <v>104.81</v>
      </c>
      <c r="BS6" s="22">
        <f t="shared" si="8"/>
        <v>103.5</v>
      </c>
      <c r="BT6" s="22">
        <f t="shared" si="8"/>
        <v>111.48</v>
      </c>
      <c r="BU6" s="22">
        <f t="shared" si="8"/>
        <v>100.12</v>
      </c>
      <c r="BV6" s="22">
        <f t="shared" si="8"/>
        <v>98.66</v>
      </c>
      <c r="BW6" s="22">
        <f t="shared" si="8"/>
        <v>98.64</v>
      </c>
      <c r="BX6" s="22">
        <f t="shared" si="8"/>
        <v>92.39</v>
      </c>
      <c r="BY6" s="22">
        <f t="shared" si="8"/>
        <v>94.41</v>
      </c>
      <c r="BZ6" s="21" t="str">
        <f>IF(BZ7="","",IF(BZ7="-","【-】","【"&amp;SUBSTITUTE(TEXT(BZ7,"#,##0.00"),"-","△")&amp;"】"))</f>
        <v>【102.35】</v>
      </c>
      <c r="CA6" s="22">
        <f>IF(CA7="",NA(),CA7)</f>
        <v>269.99</v>
      </c>
      <c r="CB6" s="22">
        <f t="shared" ref="CB6:CJ6" si="9">IF(CB7="",NA(),CB7)</f>
        <v>277.33</v>
      </c>
      <c r="CC6" s="22">
        <f t="shared" si="9"/>
        <v>279.26</v>
      </c>
      <c r="CD6" s="22">
        <f t="shared" si="9"/>
        <v>265.74</v>
      </c>
      <c r="CE6" s="22">
        <f t="shared" si="9"/>
        <v>263.23</v>
      </c>
      <c r="CF6" s="22">
        <f t="shared" si="9"/>
        <v>174.97</v>
      </c>
      <c r="CG6" s="22">
        <f t="shared" si="9"/>
        <v>178.59</v>
      </c>
      <c r="CH6" s="22">
        <f t="shared" si="9"/>
        <v>178.92</v>
      </c>
      <c r="CI6" s="22">
        <f t="shared" si="9"/>
        <v>192.98</v>
      </c>
      <c r="CJ6" s="22">
        <f t="shared" si="9"/>
        <v>192.13</v>
      </c>
      <c r="CK6" s="21" t="str">
        <f>IF(CK7="","",IF(CK7="-","【-】","【"&amp;SUBSTITUTE(TEXT(CK7,"#,##0.00"),"-","△")&amp;"】"))</f>
        <v>【167.74】</v>
      </c>
      <c r="CL6" s="22">
        <f>IF(CL7="",NA(),CL7)</f>
        <v>35.69</v>
      </c>
      <c r="CM6" s="22">
        <f t="shared" ref="CM6:CU6" si="10">IF(CM7="",NA(),CM7)</f>
        <v>35.979999999999997</v>
      </c>
      <c r="CN6" s="22">
        <f t="shared" si="10"/>
        <v>52.79</v>
      </c>
      <c r="CO6" s="22">
        <f t="shared" si="10"/>
        <v>52.55</v>
      </c>
      <c r="CP6" s="22">
        <f t="shared" si="10"/>
        <v>51.53</v>
      </c>
      <c r="CQ6" s="22">
        <f t="shared" si="10"/>
        <v>55.63</v>
      </c>
      <c r="CR6" s="22">
        <f t="shared" si="10"/>
        <v>55.03</v>
      </c>
      <c r="CS6" s="22">
        <f t="shared" si="10"/>
        <v>55.14</v>
      </c>
      <c r="CT6" s="22">
        <f t="shared" si="10"/>
        <v>54.43</v>
      </c>
      <c r="CU6" s="22">
        <f t="shared" si="10"/>
        <v>53.87</v>
      </c>
      <c r="CV6" s="21" t="str">
        <f>IF(CV7="","",IF(CV7="-","【-】","【"&amp;SUBSTITUTE(TEXT(CV7,"#,##0.00"),"-","△")&amp;"】"))</f>
        <v>【60.29】</v>
      </c>
      <c r="CW6" s="22">
        <f>IF(CW7="",NA(),CW7)</f>
        <v>84.66</v>
      </c>
      <c r="CX6" s="22">
        <f t="shared" ref="CX6:DF6" si="11">IF(CX7="",NA(),CX7)</f>
        <v>83.77</v>
      </c>
      <c r="CY6" s="22">
        <f t="shared" si="11"/>
        <v>82.86</v>
      </c>
      <c r="CZ6" s="22">
        <f t="shared" si="11"/>
        <v>84.11</v>
      </c>
      <c r="DA6" s="22">
        <f t="shared" si="11"/>
        <v>84.64</v>
      </c>
      <c r="DB6" s="22">
        <f t="shared" si="11"/>
        <v>82.04</v>
      </c>
      <c r="DC6" s="22">
        <f t="shared" si="11"/>
        <v>81.900000000000006</v>
      </c>
      <c r="DD6" s="22">
        <f t="shared" si="11"/>
        <v>81.39</v>
      </c>
      <c r="DE6" s="22">
        <f t="shared" si="11"/>
        <v>79.44</v>
      </c>
      <c r="DF6" s="22">
        <f t="shared" si="11"/>
        <v>79.489999999999995</v>
      </c>
      <c r="DG6" s="21" t="str">
        <f>IF(DG7="","",IF(DG7="-","【-】","【"&amp;SUBSTITUTE(TEXT(DG7,"#,##0.00"),"-","△")&amp;"】"))</f>
        <v>【90.12】</v>
      </c>
      <c r="DH6" s="22">
        <f>IF(DH7="",NA(),DH7)</f>
        <v>42.94</v>
      </c>
      <c r="DI6" s="22">
        <f t="shared" ref="DI6:DQ6" si="12">IF(DI7="",NA(),DI7)</f>
        <v>43.29</v>
      </c>
      <c r="DJ6" s="22">
        <f t="shared" si="12"/>
        <v>44.59</v>
      </c>
      <c r="DK6" s="22">
        <f t="shared" si="12"/>
        <v>45.88</v>
      </c>
      <c r="DL6" s="22">
        <f t="shared" si="12"/>
        <v>47.21</v>
      </c>
      <c r="DM6" s="22">
        <f t="shared" si="12"/>
        <v>48.05</v>
      </c>
      <c r="DN6" s="22">
        <f t="shared" si="12"/>
        <v>48.87</v>
      </c>
      <c r="DO6" s="22">
        <f t="shared" si="12"/>
        <v>49.92</v>
      </c>
      <c r="DP6" s="22">
        <f t="shared" si="12"/>
        <v>49.39</v>
      </c>
      <c r="DQ6" s="22">
        <f t="shared" si="12"/>
        <v>50.75</v>
      </c>
      <c r="DR6" s="21" t="str">
        <f>IF(DR7="","",IF(DR7="-","【-】","【"&amp;SUBSTITUTE(TEXT(DR7,"#,##0.00"),"-","△")&amp;"】"))</f>
        <v>【50.88】</v>
      </c>
      <c r="DS6" s="22">
        <f>IF(DS7="",NA(),DS7)</f>
        <v>16.72</v>
      </c>
      <c r="DT6" s="22">
        <f t="shared" ref="DT6:EB6" si="13">IF(DT7="",NA(),DT7)</f>
        <v>19.899999999999999</v>
      </c>
      <c r="DU6" s="22">
        <f t="shared" si="13"/>
        <v>21.4</v>
      </c>
      <c r="DV6" s="22">
        <f t="shared" si="13"/>
        <v>23.43</v>
      </c>
      <c r="DW6" s="22">
        <f t="shared" si="13"/>
        <v>27.97</v>
      </c>
      <c r="DX6" s="22">
        <f t="shared" si="13"/>
        <v>13.39</v>
      </c>
      <c r="DY6" s="22">
        <f t="shared" si="13"/>
        <v>14.85</v>
      </c>
      <c r="DZ6" s="22">
        <f t="shared" si="13"/>
        <v>16.88</v>
      </c>
      <c r="EA6" s="22">
        <f t="shared" si="13"/>
        <v>18.57</v>
      </c>
      <c r="EB6" s="22">
        <f t="shared" si="13"/>
        <v>21.14</v>
      </c>
      <c r="EC6" s="21" t="str">
        <f>IF(EC7="","",IF(EC7="-","【-】","【"&amp;SUBSTITUTE(TEXT(EC7,"#,##0.00"),"-","△")&amp;"】"))</f>
        <v>【22.30】</v>
      </c>
      <c r="ED6" s="22">
        <f>IF(ED7="",NA(),ED7)</f>
        <v>0.26</v>
      </c>
      <c r="EE6" s="22">
        <f t="shared" ref="EE6:EM6" si="14">IF(EE7="",NA(),EE7)</f>
        <v>0.22</v>
      </c>
      <c r="EF6" s="22">
        <f t="shared" si="14"/>
        <v>0.28999999999999998</v>
      </c>
      <c r="EG6" s="22">
        <f t="shared" si="14"/>
        <v>1.04</v>
      </c>
      <c r="EH6" s="22">
        <f t="shared" si="14"/>
        <v>0.88</v>
      </c>
      <c r="EI6" s="22">
        <f t="shared" si="14"/>
        <v>0.54</v>
      </c>
      <c r="EJ6" s="22">
        <f t="shared" si="14"/>
        <v>0.5</v>
      </c>
      <c r="EK6" s="22">
        <f t="shared" si="14"/>
        <v>0.52</v>
      </c>
      <c r="EL6" s="22">
        <f t="shared" si="14"/>
        <v>0.44</v>
      </c>
      <c r="EM6" s="22">
        <f t="shared" si="14"/>
        <v>0.5</v>
      </c>
      <c r="EN6" s="21" t="str">
        <f>IF(EN7="","",IF(EN7="-","【-】","【"&amp;SUBSTITUTE(TEXT(EN7,"#,##0.00"),"-","△")&amp;"】"))</f>
        <v>【0.66】</v>
      </c>
    </row>
    <row r="7" spans="1:144" s="23" customFormat="1" x14ac:dyDescent="0.15">
      <c r="A7" s="15"/>
      <c r="B7" s="24">
        <v>2021</v>
      </c>
      <c r="C7" s="24">
        <v>45012</v>
      </c>
      <c r="D7" s="24">
        <v>46</v>
      </c>
      <c r="E7" s="24">
        <v>1</v>
      </c>
      <c r="F7" s="24">
        <v>0</v>
      </c>
      <c r="G7" s="24">
        <v>1</v>
      </c>
      <c r="H7" s="24" t="s">
        <v>93</v>
      </c>
      <c r="I7" s="24" t="s">
        <v>94</v>
      </c>
      <c r="J7" s="24" t="s">
        <v>95</v>
      </c>
      <c r="K7" s="24" t="s">
        <v>96</v>
      </c>
      <c r="L7" s="24" t="s">
        <v>97</v>
      </c>
      <c r="M7" s="24" t="s">
        <v>98</v>
      </c>
      <c r="N7" s="25" t="s">
        <v>99</v>
      </c>
      <c r="O7" s="25">
        <v>75.180000000000007</v>
      </c>
      <c r="P7" s="25">
        <v>95.33</v>
      </c>
      <c r="Q7" s="25">
        <v>5300</v>
      </c>
      <c r="R7" s="25">
        <v>15182</v>
      </c>
      <c r="S7" s="25">
        <v>82.16</v>
      </c>
      <c r="T7" s="25">
        <v>184.79</v>
      </c>
      <c r="U7" s="25">
        <v>14627</v>
      </c>
      <c r="V7" s="25">
        <v>79.7</v>
      </c>
      <c r="W7" s="25">
        <v>183.53</v>
      </c>
      <c r="X7" s="25">
        <v>108.83</v>
      </c>
      <c r="Y7" s="25">
        <v>106.55</v>
      </c>
      <c r="Z7" s="25">
        <v>106.26</v>
      </c>
      <c r="AA7" s="25">
        <v>107.3</v>
      </c>
      <c r="AB7" s="25">
        <v>113.18</v>
      </c>
      <c r="AC7" s="25">
        <v>110.05</v>
      </c>
      <c r="AD7" s="25">
        <v>108.87</v>
      </c>
      <c r="AE7" s="25">
        <v>108.61</v>
      </c>
      <c r="AF7" s="25">
        <v>109.02</v>
      </c>
      <c r="AG7" s="25">
        <v>107.81</v>
      </c>
      <c r="AH7" s="25">
        <v>111.39</v>
      </c>
      <c r="AI7" s="25">
        <v>0</v>
      </c>
      <c r="AJ7" s="25">
        <v>0</v>
      </c>
      <c r="AK7" s="25">
        <v>0</v>
      </c>
      <c r="AL7" s="25">
        <v>0</v>
      </c>
      <c r="AM7" s="25">
        <v>0</v>
      </c>
      <c r="AN7" s="25">
        <v>2.64</v>
      </c>
      <c r="AO7" s="25">
        <v>3.16</v>
      </c>
      <c r="AP7" s="25">
        <v>3.59</v>
      </c>
      <c r="AQ7" s="25">
        <v>11</v>
      </c>
      <c r="AR7" s="25">
        <v>8.86</v>
      </c>
      <c r="AS7" s="25">
        <v>1.3</v>
      </c>
      <c r="AT7" s="25">
        <v>361.99</v>
      </c>
      <c r="AU7" s="25">
        <v>281.48</v>
      </c>
      <c r="AV7" s="25">
        <v>374.3</v>
      </c>
      <c r="AW7" s="25">
        <v>378.01</v>
      </c>
      <c r="AX7" s="25">
        <v>399.84</v>
      </c>
      <c r="AY7" s="25">
        <v>359.47</v>
      </c>
      <c r="AZ7" s="25">
        <v>369.69</v>
      </c>
      <c r="BA7" s="25">
        <v>379.08</v>
      </c>
      <c r="BB7" s="25">
        <v>371.81</v>
      </c>
      <c r="BC7" s="25">
        <v>384.23</v>
      </c>
      <c r="BD7" s="25">
        <v>261.51</v>
      </c>
      <c r="BE7" s="25">
        <v>192</v>
      </c>
      <c r="BF7" s="25">
        <v>191.8</v>
      </c>
      <c r="BG7" s="25">
        <v>188.78</v>
      </c>
      <c r="BH7" s="25">
        <v>192.86</v>
      </c>
      <c r="BI7" s="25">
        <v>179.17</v>
      </c>
      <c r="BJ7" s="25">
        <v>401.79</v>
      </c>
      <c r="BK7" s="25">
        <v>402.99</v>
      </c>
      <c r="BL7" s="25">
        <v>398.98</v>
      </c>
      <c r="BM7" s="25">
        <v>465.85</v>
      </c>
      <c r="BN7" s="25">
        <v>439.43</v>
      </c>
      <c r="BO7" s="25">
        <v>265.16000000000003</v>
      </c>
      <c r="BP7" s="25">
        <v>107.42</v>
      </c>
      <c r="BQ7" s="25">
        <v>105.03</v>
      </c>
      <c r="BR7" s="25">
        <v>104.81</v>
      </c>
      <c r="BS7" s="25">
        <v>103.5</v>
      </c>
      <c r="BT7" s="25">
        <v>111.48</v>
      </c>
      <c r="BU7" s="25">
        <v>100.12</v>
      </c>
      <c r="BV7" s="25">
        <v>98.66</v>
      </c>
      <c r="BW7" s="25">
        <v>98.64</v>
      </c>
      <c r="BX7" s="25">
        <v>92.39</v>
      </c>
      <c r="BY7" s="25">
        <v>94.41</v>
      </c>
      <c r="BZ7" s="25">
        <v>102.35</v>
      </c>
      <c r="CA7" s="25">
        <v>269.99</v>
      </c>
      <c r="CB7" s="25">
        <v>277.33</v>
      </c>
      <c r="CC7" s="25">
        <v>279.26</v>
      </c>
      <c r="CD7" s="25">
        <v>265.74</v>
      </c>
      <c r="CE7" s="25">
        <v>263.23</v>
      </c>
      <c r="CF7" s="25">
        <v>174.97</v>
      </c>
      <c r="CG7" s="25">
        <v>178.59</v>
      </c>
      <c r="CH7" s="25">
        <v>178.92</v>
      </c>
      <c r="CI7" s="25">
        <v>192.98</v>
      </c>
      <c r="CJ7" s="25">
        <v>192.13</v>
      </c>
      <c r="CK7" s="25">
        <v>167.74</v>
      </c>
      <c r="CL7" s="25">
        <v>35.69</v>
      </c>
      <c r="CM7" s="25">
        <v>35.979999999999997</v>
      </c>
      <c r="CN7" s="25">
        <v>52.79</v>
      </c>
      <c r="CO7" s="25">
        <v>52.55</v>
      </c>
      <c r="CP7" s="25">
        <v>51.53</v>
      </c>
      <c r="CQ7" s="25">
        <v>55.63</v>
      </c>
      <c r="CR7" s="25">
        <v>55.03</v>
      </c>
      <c r="CS7" s="25">
        <v>55.14</v>
      </c>
      <c r="CT7" s="25">
        <v>54.43</v>
      </c>
      <c r="CU7" s="25">
        <v>53.87</v>
      </c>
      <c r="CV7" s="25">
        <v>60.29</v>
      </c>
      <c r="CW7" s="25">
        <v>84.66</v>
      </c>
      <c r="CX7" s="25">
        <v>83.77</v>
      </c>
      <c r="CY7" s="25">
        <v>82.86</v>
      </c>
      <c r="CZ7" s="25">
        <v>84.11</v>
      </c>
      <c r="DA7" s="25">
        <v>84.64</v>
      </c>
      <c r="DB7" s="25">
        <v>82.04</v>
      </c>
      <c r="DC7" s="25">
        <v>81.900000000000006</v>
      </c>
      <c r="DD7" s="25">
        <v>81.39</v>
      </c>
      <c r="DE7" s="25">
        <v>79.44</v>
      </c>
      <c r="DF7" s="25">
        <v>79.489999999999995</v>
      </c>
      <c r="DG7" s="25">
        <v>90.12</v>
      </c>
      <c r="DH7" s="25">
        <v>42.94</v>
      </c>
      <c r="DI7" s="25">
        <v>43.29</v>
      </c>
      <c r="DJ7" s="25">
        <v>44.59</v>
      </c>
      <c r="DK7" s="25">
        <v>45.88</v>
      </c>
      <c r="DL7" s="25">
        <v>47.21</v>
      </c>
      <c r="DM7" s="25">
        <v>48.05</v>
      </c>
      <c r="DN7" s="25">
        <v>48.87</v>
      </c>
      <c r="DO7" s="25">
        <v>49.92</v>
      </c>
      <c r="DP7" s="25">
        <v>49.39</v>
      </c>
      <c r="DQ7" s="25">
        <v>50.75</v>
      </c>
      <c r="DR7" s="25">
        <v>50.88</v>
      </c>
      <c r="DS7" s="25">
        <v>16.72</v>
      </c>
      <c r="DT7" s="25">
        <v>19.899999999999999</v>
      </c>
      <c r="DU7" s="25">
        <v>21.4</v>
      </c>
      <c r="DV7" s="25">
        <v>23.43</v>
      </c>
      <c r="DW7" s="25">
        <v>27.97</v>
      </c>
      <c r="DX7" s="25">
        <v>13.39</v>
      </c>
      <c r="DY7" s="25">
        <v>14.85</v>
      </c>
      <c r="DZ7" s="25">
        <v>16.88</v>
      </c>
      <c r="EA7" s="25">
        <v>18.57</v>
      </c>
      <c r="EB7" s="25">
        <v>21.14</v>
      </c>
      <c r="EC7" s="25">
        <v>22.3</v>
      </c>
      <c r="ED7" s="25">
        <v>0.26</v>
      </c>
      <c r="EE7" s="25">
        <v>0.22</v>
      </c>
      <c r="EF7" s="25">
        <v>0.28999999999999998</v>
      </c>
      <c r="EG7" s="25">
        <v>1.04</v>
      </c>
      <c r="EH7" s="25">
        <v>0.88</v>
      </c>
      <c r="EI7" s="25">
        <v>0.54</v>
      </c>
      <c r="EJ7" s="25">
        <v>0.5</v>
      </c>
      <c r="EK7" s="25">
        <v>0.52</v>
      </c>
      <c r="EL7" s="25">
        <v>0.44</v>
      </c>
      <c r="EM7" s="25">
        <v>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WAKUYA</cp:lastModifiedBy>
  <cp:lastPrinted>2023-01-25T08:51:57Z</cp:lastPrinted>
  <dcterms:created xsi:type="dcterms:W3CDTF">2022-12-01T00:53:16Z</dcterms:created>
  <dcterms:modified xsi:type="dcterms:W3CDTF">2023-01-25T08:52:00Z</dcterms:modified>
  <cp:category/>
</cp:coreProperties>
</file>