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31 加美町★\"/>
    </mc:Choice>
  </mc:AlternateContent>
  <workbookProtection workbookAlgorithmName="SHA-512" workbookHashValue="BOMbUrrtfaOk9yzBCcmgrVxwjQyq7GaJ5ZzbMmLICgfcEKIYe6axQw+7HCpJ497CmtEoUuhMmsNfG3ZfG0iyMA==" workbookSaltValue="fsdNWVVfvbBsBYG1GCMbyw==" workbookSpinCount="100000" lockStructure="1"/>
  <bookViews>
    <workbookView xWindow="0" yWindow="0" windowWidth="28800" windowHeight="1221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<sst xmlns="http://schemas.openxmlformats.org/spreadsheetml/2006/main" count="236" uniqueCount="120">
  <si>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</si>
  <si>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</si>
  <si>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</si>
  <si>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</si>
  <si>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</si>
  <si>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</si>
  <si>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</si>
  <si>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</si>
  <si>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</si>
  <si>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</si>
  <si>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</si>
  <si>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</si>
  <si>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</si>
  <si>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</si>
  <si>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</si>
  <si>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</si>
  <si>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</si>
  <si>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</si>
  <si>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</si>
  <si>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</si>
  <si>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</si>
  <si>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</si>
  <si>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</si>
  <si>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</si>
  <si>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</si>
  <si>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</si>
  <si>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</si>
  <si>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</si>
  <si>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</si>
  <si>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</si>
  <si>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</si>
  <si>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</si>
  <si>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</si>
  <si>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</si>
  <si>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</si>
  <si>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</si>
  <si>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</si>
  <si>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</si>
  <si>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</si>
  <si>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</si>
  <si>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</si>
  <si>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</si>
  <si>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</si>
  <si>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</si>
  <si>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</si>
  <si>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</si>
  <si>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</si>
  <si>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</si>
  <si>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</si>
  <si>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</si>
  <si>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</si>
  <si>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</si>
  <si>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</si>
  <si>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</si>
  <si>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</si>
  <si>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</si>
  <si>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</si>
  <si>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</si>
  <si>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</si>
  <si>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</si>
  <si>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</si>
  <si>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</si>
  <si>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</si>
  <si>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</si>
  <si>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</si>
  <si>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</si>
  <si>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</si>
  <si>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</si>
  <si>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</si>
  <si>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</si>
  <si>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</si>
  <si>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</si>
  <si>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</si>
  <si>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</si>
  <si>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</si>
  <si>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</si>
  <si>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</si>
  <si>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</si>
  <si>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</si>
  <si>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</si>
  <si>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</si>
  <si>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</si>
  <si>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</si>
  <si>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</si>
  <si>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</si>
  <si>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</si>
  <si>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</si>
  <si>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</si>
  <si>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</si>
  <si>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</si>
  <si>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</si>
  <si>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</si>
  <si>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</si>
  <si>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</si>
  <si>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</si>
  <si>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</si>
  <si>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</si>
  <si>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</si>
  <si>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</si>
  <si>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</si>
  <si>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</si>
  <si>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</si>
  <si>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</si>
  <si>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</si>
  <si>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</si>
  <si>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</si>
  <si>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</si>
  <si>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</si>
  <si>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</si>
  <si>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</si>
  <si>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</si>
  <si>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</si>
  <si>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</si>
  <si>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</si>
  <si>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</si>
  <si>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</si>
  <si>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</si>
  <si>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⑤経費回収率
　収益的収支比率は増加傾向にある。使用料収入の不足を補うために、一般会計繰入金を増額したことに起因する。
　経費回収率は類似団体を上回り、８０～９０％を推移している。
④企業債残高対事業規模比率
　企業債発行額の減少及び元金償還が進んだことによる地方債現在高の減少に伴い比率が減少した。
⑥汚水処理原価
　下水道管の面整備が完了しており、布設替え工事も実施していないことから、更新工事を抑えているため、類似団体平均を下回っている。
⑦施設利用率
　類似団体の平均値を上回って推移しているが、今後は人口減少が進むにつれて、施設利用率も減少していく。
⑧水洗化率
　水洗化率向上のため「水洗便所等改造資金融資あっせん事業」の啓蒙に努めている。しかし、人口減少と高齢化が進み、新たな接続は伸び悩んでいる。今後は水洗化率向上につながる施策として、下水道接続者に対する補助金交付事業等を検討する。</t>
    <rPh sb="118" eb="120">
      <t>キギョウ</t>
    </rPh>
    <rPh sb="120" eb="121">
      <t>サイ</t>
    </rPh>
    <rPh sb="121" eb="123">
      <t>ハッコウ</t>
    </rPh>
    <rPh sb="123" eb="124">
      <t>ガク</t>
    </rPh>
    <rPh sb="125" eb="127">
      <t>ゲンショウ</t>
    </rPh>
    <rPh sb="127" eb="128">
      <t>オヨ</t>
    </rPh>
    <rPh sb="131" eb="133">
      <t>ショウカン</t>
    </rPh>
    <rPh sb="134" eb="135">
      <t>スス</t>
    </rPh>
    <rPh sb="142" eb="145">
      <t>チホウサイ</t>
    </rPh>
    <rPh sb="145" eb="147">
      <t>ゲンザイ</t>
    </rPh>
    <rPh sb="147" eb="148">
      <t>ダカ</t>
    </rPh>
    <rPh sb="149" eb="151">
      <t>ゲンショウ</t>
    </rPh>
    <rPh sb="152" eb="153">
      <t>トモナ</t>
    </rPh>
    <rPh sb="154" eb="156">
      <t>ヒリツ</t>
    </rPh>
    <rPh sb="157" eb="159">
      <t>ゲンショウ</t>
    </rPh>
    <rPh sb="173" eb="176">
      <t>ゲスイドウ</t>
    </rPh>
    <rPh sb="176" eb="177">
      <t>カン</t>
    </rPh>
    <rPh sb="178" eb="179">
      <t>メン</t>
    </rPh>
    <rPh sb="179" eb="181">
      <t>セイビ</t>
    </rPh>
    <rPh sb="182" eb="184">
      <t>カンリョウ</t>
    </rPh>
    <rPh sb="189" eb="192">
      <t>フセツガ</t>
    </rPh>
    <rPh sb="193" eb="195">
      <t>コウジ</t>
    </rPh>
    <rPh sb="196" eb="198">
      <t>ジッシ</t>
    </rPh>
    <rPh sb="208" eb="210">
      <t>コウシン</t>
    </rPh>
    <rPh sb="210" eb="212">
      <t>コウジ</t>
    </rPh>
    <rPh sb="213" eb="214">
      <t>オサ</t>
    </rPh>
    <rPh sb="221" eb="223">
      <t>ルイジ</t>
    </rPh>
    <rPh sb="223" eb="225">
      <t>ダンタイ</t>
    </rPh>
    <rPh sb="225" eb="227">
      <t>ヘイキン</t>
    </rPh>
    <rPh sb="228" eb="230">
      <t>シタマワ</t>
    </rPh>
    <rPh sb="334" eb="336">
      <t>ケイモウ</t>
    </rPh>
    <rPh sb="376" eb="379">
      <t>スイセンカ</t>
    </rPh>
    <rPh sb="379" eb="380">
      <t>リツ</t>
    </rPh>
    <rPh sb="380" eb="382">
      <t>コウジョウ</t>
    </rPh>
    <rPh sb="387" eb="389">
      <t>シサク</t>
    </rPh>
    <rPh sb="393" eb="396">
      <t>ゲスイドウ</t>
    </rPh>
    <rPh sb="396" eb="398">
      <t>セツゾク</t>
    </rPh>
    <rPh sb="398" eb="399">
      <t>シャ</t>
    </rPh>
    <rPh sb="400" eb="401">
      <t>タイ</t>
    </rPh>
    <rPh sb="406" eb="408">
      <t>コウフ</t>
    </rPh>
    <rPh sb="408" eb="410">
      <t>ジギョウ</t>
    </rPh>
    <rPh sb="410" eb="411">
      <t>トウ</t>
    </rPh>
    <rPh sb="412" eb="414">
      <t>ケントウ</t>
    </rPh>
    <phoneticPr fontId="4"/>
  </si>
  <si>
    <t>　供用開始から２０年以上が経過したため、処理場の設備についてストックマネジメント計画を策定した。施設のライフサイクルコストの低減を図り、計画的な修繕・更新を実施している。</t>
    <phoneticPr fontId="4"/>
  </si>
  <si>
    <t>　今後の経営環境は、施設の老朽化に伴う維持管理費の増加や人口減少による使用料収入の減少など、厳しさを増す一方である。したがって、経営戦略に基づいた経営基盤の強化や財政マネジメントの向上が求められる。具体的には、使用料収入を確保するために、修繕費の増加を見込んだ将来的な使用料改定を検討している。
　地方公営企業会計適用については、令和６年度の法適化を目指し、導入準備を進めている。法適化により、自団体の経理内容を明確化し、透明性を高めることで、経営の安定化に努める。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</si>
</sst>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E6-4FF4-AB7B-33A3629DA9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F2E6-4FF4-AB7B-33A3629DA9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89.15</c:v>
                </c:pt>
                <c:pt idx="1">
                  <c:v>62.31</c:v>
                </c:pt>
                <c:pt idx="2">
                  <c:v>63.04</c:v>
                </c:pt>
                <c:pt idx="3">
                  <c:v>66.11</c:v>
                </c:pt>
                <c:pt idx="4">
                  <c:v>64.62</c:v>
                </c:pt>
              </c:numCache>
            </c:numRef>
          </c:val>
          <c:extLst>
            <c:ext xmlns:c16="http://schemas.microsoft.com/office/drawing/2014/chart" uri="{C3380CC4-5D6E-409C-BE32-E72D297353CC}">
              <c16:uniqueId val="{00000000-28EA-4B76-A769-FE59A36172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28EA-4B76-A769-FE59A36172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74.52</c:v>
                </c:pt>
                <c:pt idx="1">
                  <c:v>75.92</c:v>
                </c:pt>
                <c:pt idx="2">
                  <c:v>76.34</c:v>
                </c:pt>
                <c:pt idx="3">
                  <c:v>76.97</c:v>
                </c:pt>
                <c:pt idx="4">
                  <c:v>77.430000000000007</c:v>
                </c:pt>
              </c:numCache>
            </c:numRef>
          </c:val>
          <c:extLst>
            <c:ext xmlns:c16="http://schemas.microsoft.com/office/drawing/2014/chart" uri="{C3380CC4-5D6E-409C-BE32-E72D297353CC}">
              <c16:uniqueId val="{00000000-FBC8-423F-B65B-4906838BB7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FBC8-423F-B65B-4906838BB7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63.6</c:v>
                </c:pt>
                <c:pt idx="1">
                  <c:v>64.36</c:v>
                </c:pt>
                <c:pt idx="2">
                  <c:v>66.83</c:v>
                </c:pt>
                <c:pt idx="3">
                  <c:v>72.44</c:v>
                </c:pt>
                <c:pt idx="4">
                  <c:v>73.17</c:v>
                </c:pt>
              </c:numCache>
            </c:numRef>
          </c:val>
          <c:extLst>
            <c:ext xmlns:c16="http://schemas.microsoft.com/office/drawing/2014/chart" uri="{C3380CC4-5D6E-409C-BE32-E72D297353CC}">
              <c16:uniqueId val="{00000000-D914-4DD5-932B-0A1E9DE9FD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14-4DD5-932B-0A1E9DE9FD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FB-43DC-B6F2-A26130FF0B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FB-43DC-B6F2-A26130FF0B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78-48A6-AC75-1ACBD9E156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78-48A6-AC75-1ACBD9E156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E2-48EE-8470-CDF13C66572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E2-48EE-8470-CDF13C66572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D6-40E1-9BB0-BD83DBCFC82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D6-40E1-9BB0-BD83DBCFC82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451.62</c:v>
                </c:pt>
                <c:pt idx="1">
                  <c:v>351.19</c:v>
                </c:pt>
                <c:pt idx="2">
                  <c:v>498.98</c:v>
                </c:pt>
                <c:pt idx="3">
                  <c:v>526.17999999999995</c:v>
                </c:pt>
                <c:pt idx="4">
                  <c:v>361.68</c:v>
                </c:pt>
              </c:numCache>
            </c:numRef>
          </c:val>
          <c:extLst>
            <c:ext xmlns:c16="http://schemas.microsoft.com/office/drawing/2014/chart" uri="{C3380CC4-5D6E-409C-BE32-E72D297353CC}">
              <c16:uniqueId val="{00000000-B687-4D01-9A30-031D8650DE1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B687-4D01-9A30-031D8650DE1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94.52</c:v>
                </c:pt>
                <c:pt idx="1">
                  <c:v>89.87</c:v>
                </c:pt>
                <c:pt idx="2">
                  <c:v>90.04</c:v>
                </c:pt>
                <c:pt idx="3">
                  <c:v>87.29</c:v>
                </c:pt>
                <c:pt idx="4">
                  <c:v>91.87</c:v>
                </c:pt>
              </c:numCache>
            </c:numRef>
          </c:val>
          <c:extLst>
            <c:ext xmlns:c16="http://schemas.microsoft.com/office/drawing/2014/chart" uri="{C3380CC4-5D6E-409C-BE32-E72D297353CC}">
              <c16:uniqueId val="{00000000-E9B1-4CBC-8634-14534176543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E9B1-4CBC-8634-14534176543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195.68</c:v>
                </c:pt>
                <c:pt idx="1">
                  <c:v>204.82</c:v>
                </c:pt>
                <c:pt idx="2">
                  <c:v>206.16</c:v>
                </c:pt>
                <c:pt idx="3">
                  <c:v>213.59</c:v>
                </c:pt>
                <c:pt idx="4">
                  <c:v>203.9</c:v>
                </c:pt>
              </c:numCache>
            </c:numRef>
          </c:val>
          <c:extLst>
            <c:ext xmlns:c16="http://schemas.microsoft.com/office/drawing/2014/chart" uri="{C3380CC4-5D6E-409C-BE32-E72D297353CC}">
              <c16:uniqueId val="{00000000-619B-45E2-B120-A78404D92A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619B-45E2-B120-A78404D92A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加美町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22115</v>
      </c>
      <c r="AM8" s="45"/>
      <c r="AN8" s="45"/>
      <c r="AO8" s="45"/>
      <c r="AP8" s="45"/>
      <c r="AQ8" s="45"/>
      <c r="AR8" s="45"/>
      <c r="AS8" s="45"/>
      <c r="AT8" s="46">
        <f>データ!T6</f>
        <v>460.67</v>
      </c>
      <c r="AU8" s="46"/>
      <c r="AV8" s="46"/>
      <c r="AW8" s="46"/>
      <c r="AX8" s="46"/>
      <c r="AY8" s="46"/>
      <c r="AZ8" s="46"/>
      <c r="BA8" s="46"/>
      <c r="BB8" s="46">
        <f>データ!U6</f>
        <v>48.01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45.43</v>
      </c>
      <c r="Q10" s="46"/>
      <c r="R10" s="46"/>
      <c r="S10" s="46"/>
      <c r="T10" s="46"/>
      <c r="U10" s="46"/>
      <c r="V10" s="46"/>
      <c r="W10" s="46">
        <f>データ!Q6</f>
        <v>79.739999999999995</v>
      </c>
      <c r="X10" s="46"/>
      <c r="Y10" s="46"/>
      <c r="Z10" s="46"/>
      <c r="AA10" s="46"/>
      <c r="AB10" s="46"/>
      <c r="AC10" s="46"/>
      <c r="AD10" s="45">
        <f>データ!R6</f>
        <v>3302</v>
      </c>
      <c r="AE10" s="45"/>
      <c r="AF10" s="45"/>
      <c r="AG10" s="45"/>
      <c r="AH10" s="45"/>
      <c r="AI10" s="45"/>
      <c r="AJ10" s="45"/>
      <c r="AK10" s="2"/>
      <c r="AL10" s="45">
        <f>データ!V6</f>
        <v>9987</v>
      </c>
      <c r="AM10" s="45"/>
      <c r="AN10" s="45"/>
      <c r="AO10" s="45"/>
      <c r="AP10" s="45"/>
      <c r="AQ10" s="45"/>
      <c r="AR10" s="45"/>
      <c r="AS10" s="45"/>
      <c r="AT10" s="46">
        <f>データ!W6</f>
        <v>4.84</v>
      </c>
      <c r="AU10" s="46"/>
      <c r="AV10" s="46"/>
      <c r="AW10" s="46"/>
      <c r="AX10" s="46"/>
      <c r="AY10" s="46"/>
      <c r="AZ10" s="46"/>
      <c r="BA10" s="46"/>
      <c r="BB10" s="46">
        <f>データ!X6</f>
        <v>2063.4299999999998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PxXYMhADO+uvzSqSwNZCtOKZjZ7LCvGYqt2tu+nVUhaXtSXqiguwiucokalCVKTqbg9qUpaXP5EbYDbr2YFwBg==" saltValue="zgKbZ2ezc0LjQgD5Bc4X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44458</v>
      </c>
      <c r="D6" s="19">
        <f t="shared" si="3"/>
        <v>47</v>
      </c>
      <c r="E6" s="19">
        <f t="shared" si="3"/>
        <v>17</v>
      </c>
      <c r="F6" s="19">
        <f t="shared" si="3"/>
        <v>1</v>
      </c>
      <c r="G6" s="19">
        <f t="shared" si="3"/>
        <v>0</v>
      </c>
      <c r="H6" s="19" t="str">
        <f t="shared" si="3"/>
        <v>宮城県　加美町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45.43</v>
      </c>
      <c r="Q6" s="20">
        <f t="shared" si="3"/>
        <v>79.739999999999995</v>
      </c>
      <c r="R6" s="20">
        <f t="shared" si="3"/>
        <v>3302</v>
      </c>
      <c r="S6" s="20">
        <f t="shared" si="3"/>
        <v>22115</v>
      </c>
      <c r="T6" s="20">
        <f t="shared" si="3"/>
        <v>460.67</v>
      </c>
      <c r="U6" s="20">
        <f t="shared" si="3"/>
        <v>48.01</v>
      </c>
      <c r="V6" s="20">
        <f t="shared" si="3"/>
        <v>9987</v>
      </c>
      <c r="W6" s="20">
        <f t="shared" si="3"/>
        <v>4.84</v>
      </c>
      <c r="X6" s="20">
        <f t="shared" si="3"/>
        <v>2063.4299999999998</v>
      </c>
      <c r="Y6" s="21">
        <f>IF(Y7="",NA(),Y7)</f>
        <v>63.6</v>
      </c>
      <c r="Z6" s="21">
        <f t="shared" ref="Z6:AH6" si="4">IF(Z7="",NA(),Z7)</f>
        <v>64.36</v>
      </c>
      <c r="AA6" s="21">
        <f t="shared" si="4"/>
        <v>66.83</v>
      </c>
      <c r="AB6" s="21">
        <f t="shared" si="4"/>
        <v>72.44</v>
      </c>
      <c r="AC6" s="21">
        <f t="shared" si="4"/>
        <v>73.17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451.62</v>
      </c>
      <c r="BG6" s="21">
        <f t="shared" ref="BG6:BO6" si="7">IF(BG7="",NA(),BG7)</f>
        <v>351.19</v>
      </c>
      <c r="BH6" s="21">
        <f t="shared" si="7"/>
        <v>498.98</v>
      </c>
      <c r="BI6" s="21">
        <f t="shared" si="7"/>
        <v>526.17999999999995</v>
      </c>
      <c r="BJ6" s="21">
        <f t="shared" si="7"/>
        <v>361.68</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94.52</v>
      </c>
      <c r="BR6" s="21">
        <f t="shared" ref="BR6:BZ6" si="8">IF(BR7="",NA(),BR7)</f>
        <v>89.87</v>
      </c>
      <c r="BS6" s="21">
        <f t="shared" si="8"/>
        <v>90.04</v>
      </c>
      <c r="BT6" s="21">
        <f t="shared" si="8"/>
        <v>87.29</v>
      </c>
      <c r="BU6" s="21">
        <f t="shared" si="8"/>
        <v>91.87</v>
      </c>
      <c r="BV6" s="21">
        <f t="shared" si="8"/>
        <v>80.58</v>
      </c>
      <c r="BW6" s="21">
        <f t="shared" si="8"/>
        <v>78.92</v>
      </c>
      <c r="BX6" s="21">
        <f t="shared" si="8"/>
        <v>74.17</v>
      </c>
      <c r="BY6" s="21">
        <f t="shared" si="8"/>
        <v>79.77</v>
      </c>
      <c r="BZ6" s="21">
        <f t="shared" si="8"/>
        <v>79.63</v>
      </c>
      <c r="CA6" s="20" t="str">
        <f>IF(CA7="","",IF(CA7="-","【-】","【"&amp;SUBSTITUTE(TEXT(CA7,"#,##0.00"),"-","△")&amp;"】"))</f>
        <v>【99.73】</v>
      </c>
      <c r="CB6" s="21">
        <f>IF(CB7="",NA(),CB7)</f>
        <v>195.68</v>
      </c>
      <c r="CC6" s="21">
        <f t="shared" ref="CC6:CK6" si="9">IF(CC7="",NA(),CC7)</f>
        <v>204.82</v>
      </c>
      <c r="CD6" s="21">
        <f t="shared" si="9"/>
        <v>206.16</v>
      </c>
      <c r="CE6" s="21">
        <f t="shared" si="9"/>
        <v>213.59</v>
      </c>
      <c r="CF6" s="21">
        <f t="shared" si="9"/>
        <v>203.9</v>
      </c>
      <c r="CG6" s="21">
        <f t="shared" si="9"/>
        <v>216.21</v>
      </c>
      <c r="CH6" s="21">
        <f t="shared" si="9"/>
        <v>220.31</v>
      </c>
      <c r="CI6" s="21">
        <f t="shared" si="9"/>
        <v>230.95</v>
      </c>
      <c r="CJ6" s="21">
        <f t="shared" si="9"/>
        <v>214.56</v>
      </c>
      <c r="CK6" s="21">
        <f t="shared" si="9"/>
        <v>213.66</v>
      </c>
      <c r="CL6" s="20" t="str">
        <f>IF(CL7="","",IF(CL7="-","【-】","【"&amp;SUBSTITUTE(TEXT(CL7,"#,##0.00"),"-","△")&amp;"】"))</f>
        <v>【134.98】</v>
      </c>
      <c r="CM6" s="21">
        <f>IF(CM7="",NA(),CM7)</f>
        <v>89.15</v>
      </c>
      <c r="CN6" s="21">
        <f t="shared" ref="CN6:CV6" si="10">IF(CN7="",NA(),CN7)</f>
        <v>62.31</v>
      </c>
      <c r="CO6" s="21">
        <f t="shared" si="10"/>
        <v>63.04</v>
      </c>
      <c r="CP6" s="21">
        <f t="shared" si="10"/>
        <v>66.11</v>
      </c>
      <c r="CQ6" s="21">
        <f t="shared" si="10"/>
        <v>64.62</v>
      </c>
      <c r="CR6" s="21">
        <f t="shared" si="10"/>
        <v>50.24</v>
      </c>
      <c r="CS6" s="21">
        <f t="shared" si="10"/>
        <v>49.68</v>
      </c>
      <c r="CT6" s="21">
        <f t="shared" si="10"/>
        <v>49.27</v>
      </c>
      <c r="CU6" s="21">
        <f t="shared" si="10"/>
        <v>49.47</v>
      </c>
      <c r="CV6" s="21">
        <f t="shared" si="10"/>
        <v>48.19</v>
      </c>
      <c r="CW6" s="20" t="str">
        <f>IF(CW7="","",IF(CW7="-","【-】","【"&amp;SUBSTITUTE(TEXT(CW7,"#,##0.00"),"-","△")&amp;"】"))</f>
        <v>【59.99】</v>
      </c>
      <c r="CX6" s="21">
        <f>IF(CX7="",NA(),CX7)</f>
        <v>74.52</v>
      </c>
      <c r="CY6" s="21">
        <f t="shared" ref="CY6:DG6" si="11">IF(CY7="",NA(),CY7)</f>
        <v>75.92</v>
      </c>
      <c r="CZ6" s="21">
        <f t="shared" si="11"/>
        <v>76.34</v>
      </c>
      <c r="DA6" s="21">
        <f t="shared" si="11"/>
        <v>76.97</v>
      </c>
      <c r="DB6" s="21">
        <f t="shared" si="11"/>
        <v>77.430000000000007</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44458</v>
      </c>
      <c r="D7" s="23">
        <v>47</v>
      </c>
      <c r="E7" s="23">
        <v>17</v>
      </c>
      <c r="F7" s="23">
        <v>1</v>
      </c>
      <c r="G7" s="23">
        <v>0</v>
      </c>
      <c r="H7" s="23" t="s">
        <v>98</v>
      </c>
      <c r="I7" s="23" t="s">
        <v>99</v>
      </c>
      <c r="J7" s="23" t="s">
        <v>100</v>
      </c>
      <c r="K7" s="23" t="s">
        <v>101</v>
      </c>
      <c r="L7" s="23" t="s">
        <v>102</v>
      </c>
      <c r="M7" s="23" t="s">
        <v>103</v>
      </c>
      <c r="N7" s="24" t="s">
        <v>104</v>
      </c>
      <c r="O7" s="24" t="s">
        <v>105</v>
      </c>
      <c r="P7" s="24">
        <v>45.43</v>
      </c>
      <c r="Q7" s="24">
        <v>79.739999999999995</v>
      </c>
      <c r="R7" s="24">
        <v>3302</v>
      </c>
      <c r="S7" s="24">
        <v>22115</v>
      </c>
      <c r="T7" s="24">
        <v>460.67</v>
      </c>
      <c r="U7" s="24">
        <v>48.01</v>
      </c>
      <c r="V7" s="24">
        <v>9987</v>
      </c>
      <c r="W7" s="24">
        <v>4.84</v>
      </c>
      <c r="X7" s="24">
        <v>2063.4299999999998</v>
      </c>
      <c r="Y7" s="24">
        <v>63.6</v>
      </c>
      <c r="Z7" s="24">
        <v>64.36</v>
      </c>
      <c r="AA7" s="24">
        <v>66.83</v>
      </c>
      <c r="AB7" s="24">
        <v>72.44</v>
      </c>
      <c r="AC7" s="24">
        <v>73.17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451.62</v>
      </c>
      <c r="BG7" s="24">
        <v>351.19</v>
      </c>
      <c r="BH7" s="24">
        <v>498.98</v>
      </c>
      <c r="BI7" s="24">
        <v>526.17999999999995</v>
      </c>
      <c r="BJ7" s="24">
        <v>361.68</v>
      </c>
      <c r="BK7" s="24">
        <v>1124.26</v>
      </c>
      <c r="BL7" s="24">
        <v>1048.23</v>
      </c>
      <c r="BM7" s="24">
        <v>1130.42</v>
      </c>
      <c r="BN7" s="24">
        <v>1245.0999999999999</v>
      </c>
      <c r="BO7" s="24">
        <v>1108.8</v>
      </c>
      <c r="BP7" s="24">
        <v>669.11</v>
      </c>
      <c r="BQ7" s="24">
        <v>94.52</v>
      </c>
      <c r="BR7" s="24">
        <v>89.87</v>
      </c>
      <c r="BS7" s="24">
        <v>90.04</v>
      </c>
      <c r="BT7" s="24">
        <v>87.29</v>
      </c>
      <c r="BU7" s="24">
        <v>91.87</v>
      </c>
      <c r="BV7" s="24">
        <v>80.58</v>
      </c>
      <c r="BW7" s="24">
        <v>78.92</v>
      </c>
      <c r="BX7" s="24">
        <v>74.17</v>
      </c>
      <c r="BY7" s="24">
        <v>79.77</v>
      </c>
      <c r="BZ7" s="24">
        <v>79.63</v>
      </c>
      <c r="CA7" s="24">
        <v>99.73</v>
      </c>
      <c r="CB7" s="24">
        <v>195.68</v>
      </c>
      <c r="CC7" s="24">
        <v>204.82</v>
      </c>
      <c r="CD7" s="24">
        <v>206.16</v>
      </c>
      <c r="CE7" s="24">
        <v>213.59</v>
      </c>
      <c r="CF7" s="24">
        <v>203.9</v>
      </c>
      <c r="CG7" s="24">
        <v>216.21</v>
      </c>
      <c r="CH7" s="24">
        <v>220.31</v>
      </c>
      <c r="CI7" s="24">
        <v>230.95</v>
      </c>
      <c r="CJ7" s="24">
        <v>214.56</v>
      </c>
      <c r="CK7" s="24">
        <v>213.66</v>
      </c>
      <c r="CL7" s="24">
        <v>134.97999999999999</v>
      </c>
      <c r="CM7" s="24">
        <v>89.15</v>
      </c>
      <c r="CN7" s="24">
        <v>62.31</v>
      </c>
      <c r="CO7" s="24">
        <v>63.04</v>
      </c>
      <c r="CP7" s="24">
        <v>66.11</v>
      </c>
      <c r="CQ7" s="24">
        <v>64.62</v>
      </c>
      <c r="CR7" s="24">
        <v>50.24</v>
      </c>
      <c r="CS7" s="24">
        <v>49.68</v>
      </c>
      <c r="CT7" s="24">
        <v>49.27</v>
      </c>
      <c r="CU7" s="24">
        <v>49.47</v>
      </c>
      <c r="CV7" s="24">
        <v>48.19</v>
      </c>
      <c r="CW7" s="24">
        <v>59.99</v>
      </c>
      <c r="CX7" s="24">
        <v>74.52</v>
      </c>
      <c r="CY7" s="24">
        <v>75.92</v>
      </c>
      <c r="CZ7" s="24">
        <v>76.34</v>
      </c>
      <c r="DA7" s="24">
        <v>76.97</v>
      </c>
      <c r="DB7" s="24">
        <v>77.430000000000007</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2023-02-07T06:48:15Z</cp:lastPrinted>
  <dcterms:created xsi:type="dcterms:W3CDTF">2023-01-12T23:52:14Z</dcterms:created>
  <dcterms:modified xsi:type="dcterms:W3CDTF">2023-02-14T07:12:52Z</dcterms:modified>
  <cp:category/>
</cp:coreProperties>
</file>