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31 加美町★\"/>
    </mc:Choice>
  </mc:AlternateContent>
  <workbookProtection workbookAlgorithmName="SHA-512" workbookHashValue="88DQ/5FP45PGcjjaISoCQ8ekWcAgI971JCi0Zw8+7WaZhvpC6hYWSdb/TkqSE/+G2FfbBvlYySG7rdsTOI+PLA==" workbookSaltValue="sSR/VYI/JKF9l+jwN+Z9FA=="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Z30" i="4" l="1"/>
  <c r="BK76" i="4"/>
  <c r="LH51" i="4"/>
  <c r="LT76" i="4"/>
  <c r="GQ51" i="4"/>
  <c r="LH30" i="4"/>
  <c r="IE76" i="4"/>
  <c r="BZ51" i="4"/>
  <c r="GQ30" i="4"/>
  <c r="HP76" i="4"/>
  <c r="BG51" i="4"/>
  <c r="FX30" i="4"/>
  <c r="BG30" i="4"/>
  <c r="AV76" i="4"/>
  <c r="KO51" i="4"/>
  <c r="LE76" i="4"/>
  <c r="FX51" i="4"/>
  <c r="KO30" i="4"/>
  <c r="KP76" i="4"/>
  <c r="FE51" i="4"/>
  <c r="JV30" i="4"/>
  <c r="HA76" i="4"/>
  <c r="AN51" i="4"/>
  <c r="FE30" i="4"/>
  <c r="AN30" i="4"/>
  <c r="AG76" i="4"/>
  <c r="JV51" i="4"/>
  <c r="R76" i="4"/>
  <c r="JC51" i="4"/>
  <c r="KA76" i="4"/>
  <c r="EL51" i="4"/>
  <c r="JC30" i="4"/>
  <c r="GL76" i="4"/>
  <c r="U51" i="4"/>
  <c r="EL30" i="4"/>
  <c r="U30" i="4"/>
</calcChain>
</file>

<file path=xl/sharedStrings.xml><?xml version="1.0" encoding="utf-8"?>
<sst xmlns="http://schemas.openxmlformats.org/spreadsheetml/2006/main" count="278" uniqueCount="132">
  <si>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</si>
  <si>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</si>
  <si>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</si>
  <si>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</si>
  <si>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</si>
  <si>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</si>
  <si>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</si>
  <si>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</si>
  <si>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</si>
  <si>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</si>
  <si>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</si>
  <si>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</si>
  <si>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</si>
  <si>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</si>
  <si>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</si>
  <si>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</si>
  <si>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</si>
  <si>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</si>
  <si>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</si>
  <si>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</si>
  <si>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</si>
  <si>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</si>
  <si>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</si>
  <si>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</si>
  <si>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</si>
  <si>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</si>
  <si>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</si>
  <si>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</si>
  <si>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</si>
  <si>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</si>
  <si>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</si>
  <si>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</si>
  <si>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</si>
  <si>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</si>
  <si>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</si>
  <si>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</si>
  <si>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</si>
  <si>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</si>
  <si>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</si>
  <si>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</si>
  <si>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</si>
  <si>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</si>
  <si>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</si>
  <si>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</si>
  <si>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</si>
  <si>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</si>
  <si>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</si>
  <si>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</si>
  <si>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</si>
  <si>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</si>
  <si>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</si>
  <si>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</si>
  <si>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</si>
  <si>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</si>
  <si>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</si>
  <si>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</si>
  <si>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</si>
  <si>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</si>
  <si>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</si>
  <si>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</si>
  <si>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</si>
  <si>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</si>
  <si>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</si>
  <si>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</si>
  <si>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</si>
  <si>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</si>
  <si>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</si>
  <si>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</si>
  <si>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</si>
  <si>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</si>
  <si>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</si>
  <si>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</si>
  <si>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</si>
  <si>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</si>
  <si>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</si>
  <si>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</si>
  <si>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</si>
  <si>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</si>
  <si>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</si>
  <si>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</si>
  <si>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</si>
  <si>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</si>
  <si>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</si>
  <si>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</si>
  <si>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</si>
  <si>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</si>
  <si>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</si>
  <si>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</si>
  <si>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</si>
  <si>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</si>
  <si>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</si>
  <si>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</si>
  <si>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</si>
  <si>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</si>
  <si>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</si>
  <si>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</si>
  <si>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</si>
  <si>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</si>
  <si>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</si>
  <si>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</si>
  <si>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</si>
  <si>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当該値(N-4)</t>
    <phoneticPr fontId="5"/>
  </si>
  <si>
    <t>当該値(N)</t>
    <phoneticPr fontId="5"/>
  </si>
  <si>
    <t>当該値(N-2)</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</si>
  <si>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</si>
  <si>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</si>
  <si>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</si>
  <si>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</si>
  <si>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</si>
  <si>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</si>
  <si>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</si>
  <si>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宮城県　加美町</t>
  </si>
  <si>
    <t>町営南町駐車場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</si>
  <si>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</si>
  <si>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</si>
  <si>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</si>
  <si>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</si>
  <si>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</si>
  <si>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</si>
  <si>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</si>
  <si>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</si>
  <si>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</si>
  <si>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</si>
  <si>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</si>
  <si>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</si>
  <si>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</si>
  <si>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</si>
  <si>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</si>
  <si>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敷地の地価は算出されているが、有形固定資産減価償却や設備投資見込額を算出する数値がないことから、資産全体の価値は不明である。商店街利用者向けの駐車場であるが、今後、商店街の空き店舗の活用や整備と併せて、事業廃止や民間譲渡も検討していく必要がある。</t>
    <phoneticPr fontId="5"/>
  </si>
  <si>
    <t>駐車場設備の老朽化による更新や修繕料の増加、商店街店舗の減少などが懸念される。商店街活性化の為に町営駐車場は必要であるが、現在の料金体系では、収益増加は難しいことから、利用実態に沿った料金体系や町営駐車場の在り方について、商店街の空き店舗の活用や整備と併せて見直しが必要である。</t>
    <phoneticPr fontId="5"/>
  </si>
  <si>
    <t>商店街での催し物や店舗利用のために駐車できる場所が商店街内には少ないため、利用者数に大きな変動はないものの、減少傾向にある。</t>
    <rPh sb="27" eb="28">
      <t>ガイ</t>
    </rPh>
    <phoneticPr fontId="5"/>
  </si>
  <si>
    <t>収益的収支比率は、駐車場設備の修繕など増加したことから、前年度比で減となった。１００％を下回っていることから、経営改善に向けて修繕費を抑えるとともに、今後、健全な経営を続けていくためにも収支バランスを改善していく必要がある。
他会計補助金比率は、令和２年度と比べ増加した。一般会計からの繰入金等への依存度は依然として高く、公営企業の独立採算性の観点から、限られた財源の中で、他会計の補助のあり方等引き続き検討していく必要がある。
駐車場台数一台当たりの他会計補助金額が前年度比で減となったものの、依然として、新型コロナウイルスの影響による外出自粛や冬期間の大雪などの影響から利用台数が減少傾向にある。</t>
    <rPh sb="19" eb="21">
      <t>ゾウカ</t>
    </rPh>
    <rPh sb="28" eb="31">
      <t>ゼンネンド</t>
    </rPh>
    <rPh sb="31" eb="32">
      <t>ヒ</t>
    </rPh>
    <rPh sb="33" eb="34">
      <t>ゲン</t>
    </rPh>
    <rPh sb="44" eb="46">
      <t>シタマワ</t>
    </rPh>
    <rPh sb="55" eb="57">
      <t>ケイエイ</t>
    </rPh>
    <rPh sb="57" eb="59">
      <t>カイゼン</t>
    </rPh>
    <rPh sb="60" eb="61">
      <t>ム</t>
    </rPh>
    <rPh sb="63" eb="66">
      <t>シュウゼンヒ</t>
    </rPh>
    <rPh sb="67" eb="68">
      <t>オサ</t>
    </rPh>
    <rPh sb="75" eb="77">
      <t>コンゴ</t>
    </rPh>
    <rPh sb="239" eb="240">
      <t>ゲン</t>
    </rPh>
    <rPh sb="294" eb="296">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</si>
</sst>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107.6</c:v>
                </c:pt>
                <c:pt idx="1">
                  <c:v>60</c:v>
                </c:pt>
                <c:pt idx="2">
                  <c:v>79.599999999999994</c:v>
                </c:pt>
                <c:pt idx="3">
                  <c:v>104</c:v>
                </c:pt>
                <c:pt idx="4">
                  <c:v>93</c:v>
                </c:pt>
              </c:numCache>
            </c:numRef>
          </c:val>
          <c:extLst>
            <c:ext xmlns:c16="http://schemas.microsoft.com/office/drawing/2014/chart" uri="{C3380CC4-5D6E-409C-BE32-E72D297353CC}">
              <c16:uniqueId val="{00000000-4287-46D5-AD54-79CC2D7B515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4287-46D5-AD54-79CC2D7B515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12A-4311-A128-F8961F0B2A0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312A-4311-A128-F8961F0B2A0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F869-4012-826A-31FE904775F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869-4012-826A-31FE904775F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83B8-4E50-A812-B485EAEF7D6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3B8-4E50-A812-B485EAEF7D6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63</c:v>
                </c:pt>
                <c:pt idx="1">
                  <c:v>0</c:v>
                </c:pt>
                <c:pt idx="2">
                  <c:v>29.9</c:v>
                </c:pt>
                <c:pt idx="3">
                  <c:v>40</c:v>
                </c:pt>
                <c:pt idx="4">
                  <c:v>42</c:v>
                </c:pt>
              </c:numCache>
            </c:numRef>
          </c:val>
          <c:extLst>
            <c:ext xmlns:c16="http://schemas.microsoft.com/office/drawing/2014/chart" uri="{C3380CC4-5D6E-409C-BE32-E72D297353CC}">
              <c16:uniqueId val="{00000000-4383-4EF6-ABB0-C25FE346EB7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4383-4EF6-ABB0-C25FE346EB7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139</c:v>
                </c:pt>
                <c:pt idx="1">
                  <c:v>0</c:v>
                </c:pt>
                <c:pt idx="2">
                  <c:v>48</c:v>
                </c:pt>
                <c:pt idx="3">
                  <c:v>102</c:v>
                </c:pt>
                <c:pt idx="4">
                  <c:v>88</c:v>
                </c:pt>
              </c:numCache>
            </c:numRef>
          </c:val>
          <c:extLst>
            <c:ext xmlns:c16="http://schemas.microsoft.com/office/drawing/2014/chart" uri="{C3380CC4-5D6E-409C-BE32-E72D297353CC}">
              <c16:uniqueId val="{00000000-63EB-4C7B-8C87-5B7E0C3FCA9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63EB-4C7B-8C87-5B7E0C3FCA9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56.7</c:v>
                </c:pt>
                <c:pt idx="1">
                  <c:v>56.7</c:v>
                </c:pt>
                <c:pt idx="2">
                  <c:v>56.7</c:v>
                </c:pt>
                <c:pt idx="3">
                  <c:v>53.3</c:v>
                </c:pt>
                <c:pt idx="4">
                  <c:v>46.7</c:v>
                </c:pt>
              </c:numCache>
            </c:numRef>
          </c:val>
          <c:extLst>
            <c:ext xmlns:c16="http://schemas.microsoft.com/office/drawing/2014/chart" uri="{C3380CC4-5D6E-409C-BE32-E72D297353CC}">
              <c16:uniqueId val="{00000000-E0E8-4E28-BE21-16DAF051465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E0E8-4E28-BE21-16DAF051465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-124.1</c:v>
                </c:pt>
                <c:pt idx="1">
                  <c:v>-66.7</c:v>
                </c:pt>
                <c:pt idx="2">
                  <c:v>-25.7</c:v>
                </c:pt>
                <c:pt idx="3">
                  <c:v>-55</c:v>
                </c:pt>
                <c:pt idx="4">
                  <c:v>-6.6</c:v>
                </c:pt>
              </c:numCache>
            </c:numRef>
          </c:val>
          <c:extLst>
            <c:ext xmlns:c16="http://schemas.microsoft.com/office/drawing/2014/chart" uri="{C3380CC4-5D6E-409C-BE32-E72D297353CC}">
              <c16:uniqueId val="{00000000-7825-420F-9DE2-0B8AF7AF006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7825-420F-9DE2-0B8AF7AF006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-756</c:v>
                </c:pt>
                <c:pt idx="1">
                  <c:v>-421</c:v>
                </c:pt>
                <c:pt idx="2">
                  <c:v>-505</c:v>
                </c:pt>
                <c:pt idx="3">
                  <c:v>-707</c:v>
                </c:pt>
                <c:pt idx="4">
                  <c:v>-516</c:v>
                </c:pt>
              </c:numCache>
            </c:numRef>
          </c:val>
          <c:extLst>
            <c:ext xmlns:c16="http://schemas.microsoft.com/office/drawing/2014/chart" uri="{C3380CC4-5D6E-409C-BE32-E72D297353CC}">
              <c16:uniqueId val="{00000000-527C-436F-BFC5-7665F1CC722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527C-436F-BFC5-7665F1CC722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D1" zoomScale="75" zoomScaleNormal="75"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宮城県加美町　町営南町駐車場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883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131</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107.6</v>
      </c>
      <c r="V31" s="98"/>
      <c r="W31" s="98"/>
      <c r="X31" s="98"/>
      <c r="Y31" s="98"/>
      <c r="Z31" s="98"/>
      <c r="AA31" s="98"/>
      <c r="AB31" s="98"/>
      <c r="AC31" s="98"/>
      <c r="AD31" s="98"/>
      <c r="AE31" s="98"/>
      <c r="AF31" s="98"/>
      <c r="AG31" s="98"/>
      <c r="AH31" s="98"/>
      <c r="AI31" s="98"/>
      <c r="AJ31" s="98"/>
      <c r="AK31" s="98"/>
      <c r="AL31" s="98"/>
      <c r="AM31" s="98"/>
      <c r="AN31" s="98">
        <f>データ!Z7</f>
        <v>60</v>
      </c>
      <c r="AO31" s="98"/>
      <c r="AP31" s="98"/>
      <c r="AQ31" s="98"/>
      <c r="AR31" s="98"/>
      <c r="AS31" s="98"/>
      <c r="AT31" s="98"/>
      <c r="AU31" s="98"/>
      <c r="AV31" s="98"/>
      <c r="AW31" s="98"/>
      <c r="AX31" s="98"/>
      <c r="AY31" s="98"/>
      <c r="AZ31" s="98"/>
      <c r="BA31" s="98"/>
      <c r="BB31" s="98"/>
      <c r="BC31" s="98"/>
      <c r="BD31" s="98"/>
      <c r="BE31" s="98"/>
      <c r="BF31" s="98"/>
      <c r="BG31" s="98">
        <f>データ!AA7</f>
        <v>79.599999999999994</v>
      </c>
      <c r="BH31" s="98"/>
      <c r="BI31" s="98"/>
      <c r="BJ31" s="98"/>
      <c r="BK31" s="98"/>
      <c r="BL31" s="98"/>
      <c r="BM31" s="98"/>
      <c r="BN31" s="98"/>
      <c r="BO31" s="98"/>
      <c r="BP31" s="98"/>
      <c r="BQ31" s="98"/>
      <c r="BR31" s="98"/>
      <c r="BS31" s="98"/>
      <c r="BT31" s="98"/>
      <c r="BU31" s="98"/>
      <c r="BV31" s="98"/>
      <c r="BW31" s="98"/>
      <c r="BX31" s="98"/>
      <c r="BY31" s="98"/>
      <c r="BZ31" s="98">
        <f>データ!AB7</f>
        <v>104</v>
      </c>
      <c r="CA31" s="98"/>
      <c r="CB31" s="98"/>
      <c r="CC31" s="98"/>
      <c r="CD31" s="98"/>
      <c r="CE31" s="98"/>
      <c r="CF31" s="98"/>
      <c r="CG31" s="98"/>
      <c r="CH31" s="98"/>
      <c r="CI31" s="98"/>
      <c r="CJ31" s="98"/>
      <c r="CK31" s="98"/>
      <c r="CL31" s="98"/>
      <c r="CM31" s="98"/>
      <c r="CN31" s="98"/>
      <c r="CO31" s="98"/>
      <c r="CP31" s="98"/>
      <c r="CQ31" s="98"/>
      <c r="CR31" s="98"/>
      <c r="CS31" s="98">
        <f>データ!AC7</f>
        <v>93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63</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29.9</v>
      </c>
      <c r="FY31" s="98"/>
      <c r="FZ31" s="98"/>
      <c r="GA31" s="98"/>
      <c r="GB31" s="98"/>
      <c r="GC31" s="98"/>
      <c r="GD31" s="98"/>
      <c r="GE31" s="98"/>
      <c r="GF31" s="98"/>
      <c r="GG31" s="98"/>
      <c r="GH31" s="98"/>
      <c r="GI31" s="98"/>
      <c r="GJ31" s="98"/>
      <c r="GK31" s="98"/>
      <c r="GL31" s="98"/>
      <c r="GM31" s="98"/>
      <c r="GN31" s="98"/>
      <c r="GO31" s="98"/>
      <c r="GP31" s="98"/>
      <c r="GQ31" s="98">
        <f>データ!AM7</f>
        <v>40</v>
      </c>
      <c r="GR31" s="98"/>
      <c r="GS31" s="98"/>
      <c r="GT31" s="98"/>
      <c r="GU31" s="98"/>
      <c r="GV31" s="98"/>
      <c r="GW31" s="98"/>
      <c r="GX31" s="98"/>
      <c r="GY31" s="98"/>
      <c r="GZ31" s="98"/>
      <c r="HA31" s="98"/>
      <c r="HB31" s="98"/>
      <c r="HC31" s="98"/>
      <c r="HD31" s="98"/>
      <c r="HE31" s="98"/>
      <c r="HF31" s="98"/>
      <c r="HG31" s="98"/>
      <c r="HH31" s="98"/>
      <c r="HI31" s="98"/>
      <c r="HJ31" s="98">
        <f>データ!AN7</f>
        <v>42</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56.7</v>
      </c>
      <c r="JD31" s="67"/>
      <c r="JE31" s="67"/>
      <c r="JF31" s="67"/>
      <c r="JG31" s="67"/>
      <c r="JH31" s="67"/>
      <c r="JI31" s="67"/>
      <c r="JJ31" s="67"/>
      <c r="JK31" s="67"/>
      <c r="JL31" s="67"/>
      <c r="JM31" s="67"/>
      <c r="JN31" s="67"/>
      <c r="JO31" s="67"/>
      <c r="JP31" s="67"/>
      <c r="JQ31" s="67"/>
      <c r="JR31" s="67"/>
      <c r="JS31" s="67"/>
      <c r="JT31" s="67"/>
      <c r="JU31" s="68"/>
      <c r="JV31" s="66">
        <f>データ!DL7</f>
        <v>56.7</v>
      </c>
      <c r="JW31" s="67"/>
      <c r="JX31" s="67"/>
      <c r="JY31" s="67"/>
      <c r="JZ31" s="67"/>
      <c r="KA31" s="67"/>
      <c r="KB31" s="67"/>
      <c r="KC31" s="67"/>
      <c r="KD31" s="67"/>
      <c r="KE31" s="67"/>
      <c r="KF31" s="67"/>
      <c r="KG31" s="67"/>
      <c r="KH31" s="67"/>
      <c r="KI31" s="67"/>
      <c r="KJ31" s="67"/>
      <c r="KK31" s="67"/>
      <c r="KL31" s="67"/>
      <c r="KM31" s="67"/>
      <c r="KN31" s="68"/>
      <c r="KO31" s="66">
        <f>データ!DM7</f>
        <v>56.7</v>
      </c>
      <c r="KP31" s="67"/>
      <c r="KQ31" s="67"/>
      <c r="KR31" s="67"/>
      <c r="KS31" s="67"/>
      <c r="KT31" s="67"/>
      <c r="KU31" s="67"/>
      <c r="KV31" s="67"/>
      <c r="KW31" s="67"/>
      <c r="KX31" s="67"/>
      <c r="KY31" s="67"/>
      <c r="KZ31" s="67"/>
      <c r="LA31" s="67"/>
      <c r="LB31" s="67"/>
      <c r="LC31" s="67"/>
      <c r="LD31" s="67"/>
      <c r="LE31" s="67"/>
      <c r="LF31" s="67"/>
      <c r="LG31" s="68"/>
      <c r="LH31" s="66">
        <f>データ!DN7</f>
        <v>53.3</v>
      </c>
      <c r="LI31" s="67"/>
      <c r="LJ31" s="67"/>
      <c r="LK31" s="67"/>
      <c r="LL31" s="67"/>
      <c r="LM31" s="67"/>
      <c r="LN31" s="67"/>
      <c r="LO31" s="67"/>
      <c r="LP31" s="67"/>
      <c r="LQ31" s="67"/>
      <c r="LR31" s="67"/>
      <c r="LS31" s="67"/>
      <c r="LT31" s="67"/>
      <c r="LU31" s="67"/>
      <c r="LV31" s="67"/>
      <c r="LW31" s="67"/>
      <c r="LX31" s="67"/>
      <c r="LY31" s="67"/>
      <c r="LZ31" s="68"/>
      <c r="MA31" s="66">
        <f>データ!DO7</f>
        <v>46.7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128</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139</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48</v>
      </c>
      <c r="BH52" s="97"/>
      <c r="BI52" s="97"/>
      <c r="BJ52" s="97"/>
      <c r="BK52" s="97"/>
      <c r="BL52" s="97"/>
      <c r="BM52" s="97"/>
      <c r="BN52" s="97"/>
      <c r="BO52" s="97"/>
      <c r="BP52" s="97"/>
      <c r="BQ52" s="97"/>
      <c r="BR52" s="97"/>
      <c r="BS52" s="97"/>
      <c r="BT52" s="97"/>
      <c r="BU52" s="97"/>
      <c r="BV52" s="97"/>
      <c r="BW52" s="97"/>
      <c r="BX52" s="97"/>
      <c r="BY52" s="97"/>
      <c r="BZ52" s="97">
        <f>データ!AX7</f>
        <v>102</v>
      </c>
      <c r="CA52" s="97"/>
      <c r="CB52" s="97"/>
      <c r="CC52" s="97"/>
      <c r="CD52" s="97"/>
      <c r="CE52" s="97"/>
      <c r="CF52" s="97"/>
      <c r="CG52" s="97"/>
      <c r="CH52" s="97"/>
      <c r="CI52" s="97"/>
      <c r="CJ52" s="97"/>
      <c r="CK52" s="97"/>
      <c r="CL52" s="97"/>
      <c r="CM52" s="97"/>
      <c r="CN52" s="97"/>
      <c r="CO52" s="97"/>
      <c r="CP52" s="97"/>
      <c r="CQ52" s="97"/>
      <c r="CR52" s="97"/>
      <c r="CS52" s="97">
        <f>データ!AY7</f>
        <v>88</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-124.1</v>
      </c>
      <c r="EM52" s="98"/>
      <c r="EN52" s="98"/>
      <c r="EO52" s="98"/>
      <c r="EP52" s="98"/>
      <c r="EQ52" s="98"/>
      <c r="ER52" s="98"/>
      <c r="ES52" s="98"/>
      <c r="ET52" s="98"/>
      <c r="EU52" s="98"/>
      <c r="EV52" s="98"/>
      <c r="EW52" s="98"/>
      <c r="EX52" s="98"/>
      <c r="EY52" s="98"/>
      <c r="EZ52" s="98"/>
      <c r="FA52" s="98"/>
      <c r="FB52" s="98"/>
      <c r="FC52" s="98"/>
      <c r="FD52" s="98"/>
      <c r="FE52" s="98">
        <f>データ!BG7</f>
        <v>-66.7</v>
      </c>
      <c r="FF52" s="98"/>
      <c r="FG52" s="98"/>
      <c r="FH52" s="98"/>
      <c r="FI52" s="98"/>
      <c r="FJ52" s="98"/>
      <c r="FK52" s="98"/>
      <c r="FL52" s="98"/>
      <c r="FM52" s="98"/>
      <c r="FN52" s="98"/>
      <c r="FO52" s="98"/>
      <c r="FP52" s="98"/>
      <c r="FQ52" s="98"/>
      <c r="FR52" s="98"/>
      <c r="FS52" s="98"/>
      <c r="FT52" s="98"/>
      <c r="FU52" s="98"/>
      <c r="FV52" s="98"/>
      <c r="FW52" s="98"/>
      <c r="FX52" s="98">
        <f>データ!BH7</f>
        <v>-25.7</v>
      </c>
      <c r="FY52" s="98"/>
      <c r="FZ52" s="98"/>
      <c r="GA52" s="98"/>
      <c r="GB52" s="98"/>
      <c r="GC52" s="98"/>
      <c r="GD52" s="98"/>
      <c r="GE52" s="98"/>
      <c r="GF52" s="98"/>
      <c r="GG52" s="98"/>
      <c r="GH52" s="98"/>
      <c r="GI52" s="98"/>
      <c r="GJ52" s="98"/>
      <c r="GK52" s="98"/>
      <c r="GL52" s="98"/>
      <c r="GM52" s="98"/>
      <c r="GN52" s="98"/>
      <c r="GO52" s="98"/>
      <c r="GP52" s="98"/>
      <c r="GQ52" s="98">
        <f>データ!BI7</f>
        <v>-55</v>
      </c>
      <c r="GR52" s="98"/>
      <c r="GS52" s="98"/>
      <c r="GT52" s="98"/>
      <c r="GU52" s="98"/>
      <c r="GV52" s="98"/>
      <c r="GW52" s="98"/>
      <c r="GX52" s="98"/>
      <c r="GY52" s="98"/>
      <c r="GZ52" s="98"/>
      <c r="HA52" s="98"/>
      <c r="HB52" s="98"/>
      <c r="HC52" s="98"/>
      <c r="HD52" s="98"/>
      <c r="HE52" s="98"/>
      <c r="HF52" s="98"/>
      <c r="HG52" s="98"/>
      <c r="HH52" s="98"/>
      <c r="HI52" s="98"/>
      <c r="HJ52" s="98">
        <f>データ!BJ7</f>
        <v>-6.6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-756</v>
      </c>
      <c r="JD52" s="97"/>
      <c r="JE52" s="97"/>
      <c r="JF52" s="97"/>
      <c r="JG52" s="97"/>
      <c r="JH52" s="97"/>
      <c r="JI52" s="97"/>
      <c r="JJ52" s="97"/>
      <c r="JK52" s="97"/>
      <c r="JL52" s="97"/>
      <c r="JM52" s="97"/>
      <c r="JN52" s="97"/>
      <c r="JO52" s="97"/>
      <c r="JP52" s="97"/>
      <c r="JQ52" s="97"/>
      <c r="JR52" s="97"/>
      <c r="JS52" s="97"/>
      <c r="JT52" s="97"/>
      <c r="JU52" s="97"/>
      <c r="JV52" s="97">
        <f>データ!BR7</f>
        <v>-421</v>
      </c>
      <c r="JW52" s="97"/>
      <c r="JX52" s="97"/>
      <c r="JY52" s="97"/>
      <c r="JZ52" s="97"/>
      <c r="KA52" s="97"/>
      <c r="KB52" s="97"/>
      <c r="KC52" s="97"/>
      <c r="KD52" s="97"/>
      <c r="KE52" s="97"/>
      <c r="KF52" s="97"/>
      <c r="KG52" s="97"/>
      <c r="KH52" s="97"/>
      <c r="KI52" s="97"/>
      <c r="KJ52" s="97"/>
      <c r="KK52" s="97"/>
      <c r="KL52" s="97"/>
      <c r="KM52" s="97"/>
      <c r="KN52" s="97"/>
      <c r="KO52" s="97">
        <f>データ!BS7</f>
        <v>-505</v>
      </c>
      <c r="KP52" s="97"/>
      <c r="KQ52" s="97"/>
      <c r="KR52" s="97"/>
      <c r="KS52" s="97"/>
      <c r="KT52" s="97"/>
      <c r="KU52" s="97"/>
      <c r="KV52" s="97"/>
      <c r="KW52" s="97"/>
      <c r="KX52" s="97"/>
      <c r="KY52" s="97"/>
      <c r="KZ52" s="97"/>
      <c r="LA52" s="97"/>
      <c r="LB52" s="97"/>
      <c r="LC52" s="97"/>
      <c r="LD52" s="97"/>
      <c r="LE52" s="97"/>
      <c r="LF52" s="97"/>
      <c r="LG52" s="97"/>
      <c r="LH52" s="97">
        <f>データ!BT7</f>
        <v>-707</v>
      </c>
      <c r="LI52" s="97"/>
      <c r="LJ52" s="97"/>
      <c r="LK52" s="97"/>
      <c r="LL52" s="97"/>
      <c r="LM52" s="97"/>
      <c r="LN52" s="97"/>
      <c r="LO52" s="97"/>
      <c r="LP52" s="97"/>
      <c r="LQ52" s="97"/>
      <c r="LR52" s="97"/>
      <c r="LS52" s="97"/>
      <c r="LT52" s="97"/>
      <c r="LU52" s="97"/>
      <c r="LV52" s="97"/>
      <c r="LW52" s="97"/>
      <c r="LX52" s="97"/>
      <c r="LY52" s="97"/>
      <c r="LZ52" s="97"/>
      <c r="MA52" s="97">
        <f>データ!BU7</f>
        <v>-516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129</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16846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XqkbWRgHQmTbJhPM3csngAiOYdtMc0dWHJ2+cynlydzIILBifHKhALRcMqL6Qhi5zRJi21eG9LXT+F61w0cszQ==" saltValue="YgCg2MKpqKUofSMdddBqR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90</v>
      </c>
      <c r="AM5" s="47" t="s">
        <v>91</v>
      </c>
      <c r="AN5" s="47" t="s">
        <v>100</v>
      </c>
      <c r="AO5" s="47" t="s">
        <v>93</v>
      </c>
      <c r="AP5" s="47" t="s">
        <v>94</v>
      </c>
      <c r="AQ5" s="47" t="s">
        <v>95</v>
      </c>
      <c r="AR5" s="47" t="s">
        <v>96</v>
      </c>
      <c r="AS5" s="47" t="s">
        <v>97</v>
      </c>
      <c r="AT5" s="47" t="s">
        <v>98</v>
      </c>
      <c r="AU5" s="47" t="s">
        <v>101</v>
      </c>
      <c r="AV5" s="47" t="s">
        <v>99</v>
      </c>
      <c r="AW5" s="47" t="s">
        <v>90</v>
      </c>
      <c r="AX5" s="47" t="s">
        <v>91</v>
      </c>
      <c r="AY5" s="47" t="s">
        <v>102</v>
      </c>
      <c r="AZ5" s="47" t="s">
        <v>93</v>
      </c>
      <c r="BA5" s="47" t="s">
        <v>94</v>
      </c>
      <c r="BB5" s="47" t="s">
        <v>95</v>
      </c>
      <c r="BC5" s="47" t="s">
        <v>96</v>
      </c>
      <c r="BD5" s="47" t="s">
        <v>97</v>
      </c>
      <c r="BE5" s="47" t="s">
        <v>98</v>
      </c>
      <c r="BF5" s="47" t="s">
        <v>101</v>
      </c>
      <c r="BG5" s="47" t="s">
        <v>89</v>
      </c>
      <c r="BH5" s="47" t="s">
        <v>90</v>
      </c>
      <c r="BI5" s="47" t="s">
        <v>91</v>
      </c>
      <c r="BJ5" s="47" t="s">
        <v>100</v>
      </c>
      <c r="BK5" s="47" t="s">
        <v>93</v>
      </c>
      <c r="BL5" s="47" t="s">
        <v>94</v>
      </c>
      <c r="BM5" s="47" t="s">
        <v>95</v>
      </c>
      <c r="BN5" s="47" t="s">
        <v>96</v>
      </c>
      <c r="BO5" s="47" t="s">
        <v>97</v>
      </c>
      <c r="BP5" s="47" t="s">
        <v>98</v>
      </c>
      <c r="BQ5" s="47" t="s">
        <v>101</v>
      </c>
      <c r="BR5" s="47" t="s">
        <v>99</v>
      </c>
      <c r="BS5" s="47" t="s">
        <v>103</v>
      </c>
      <c r="BT5" s="47" t="s">
        <v>91</v>
      </c>
      <c r="BU5" s="47" t="s">
        <v>100</v>
      </c>
      <c r="BV5" s="47" t="s">
        <v>93</v>
      </c>
      <c r="BW5" s="47" t="s">
        <v>94</v>
      </c>
      <c r="BX5" s="47" t="s">
        <v>95</v>
      </c>
      <c r="BY5" s="47" t="s">
        <v>96</v>
      </c>
      <c r="BZ5" s="47" t="s">
        <v>97</v>
      </c>
      <c r="CA5" s="47" t="s">
        <v>98</v>
      </c>
      <c r="CB5" s="47" t="s">
        <v>101</v>
      </c>
      <c r="CC5" s="47" t="s">
        <v>99</v>
      </c>
      <c r="CD5" s="47" t="s">
        <v>90</v>
      </c>
      <c r="CE5" s="47" t="s">
        <v>91</v>
      </c>
      <c r="CF5" s="47" t="s">
        <v>100</v>
      </c>
      <c r="CG5" s="47" t="s">
        <v>93</v>
      </c>
      <c r="CH5" s="47" t="s">
        <v>94</v>
      </c>
      <c r="CI5" s="47" t="s">
        <v>95</v>
      </c>
      <c r="CJ5" s="47" t="s">
        <v>96</v>
      </c>
      <c r="CK5" s="47" t="s">
        <v>97</v>
      </c>
      <c r="CL5" s="47" t="s">
        <v>98</v>
      </c>
      <c r="CM5" s="145"/>
      <c r="CN5" s="145"/>
      <c r="CO5" s="47" t="s">
        <v>101</v>
      </c>
      <c r="CP5" s="47" t="s">
        <v>89</v>
      </c>
      <c r="CQ5" s="47" t="s">
        <v>103</v>
      </c>
      <c r="CR5" s="47" t="s">
        <v>91</v>
      </c>
      <c r="CS5" s="47" t="s">
        <v>102</v>
      </c>
      <c r="CT5" s="47" t="s">
        <v>93</v>
      </c>
      <c r="CU5" s="47" t="s">
        <v>94</v>
      </c>
      <c r="CV5" s="47" t="s">
        <v>95</v>
      </c>
      <c r="CW5" s="47" t="s">
        <v>96</v>
      </c>
      <c r="CX5" s="47" t="s">
        <v>97</v>
      </c>
      <c r="CY5" s="47" t="s">
        <v>98</v>
      </c>
      <c r="CZ5" s="47" t="s">
        <v>101</v>
      </c>
      <c r="DA5" s="47" t="s">
        <v>99</v>
      </c>
      <c r="DB5" s="47" t="s">
        <v>90</v>
      </c>
      <c r="DC5" s="47" t="s">
        <v>91</v>
      </c>
      <c r="DD5" s="47" t="s">
        <v>102</v>
      </c>
      <c r="DE5" s="47" t="s">
        <v>93</v>
      </c>
      <c r="DF5" s="47" t="s">
        <v>94</v>
      </c>
      <c r="DG5" s="47" t="s">
        <v>95</v>
      </c>
      <c r="DH5" s="47" t="s">
        <v>96</v>
      </c>
      <c r="DI5" s="47" t="s">
        <v>97</v>
      </c>
      <c r="DJ5" s="47" t="s">
        <v>35</v>
      </c>
      <c r="DK5" s="47" t="s">
        <v>88</v>
      </c>
      <c r="DL5" s="47" t="s">
        <v>104</v>
      </c>
      <c r="DM5" s="47" t="s">
        <v>90</v>
      </c>
      <c r="DN5" s="47" t="s">
        <v>105</v>
      </c>
      <c r="DO5" s="47" t="s">
        <v>100</v>
      </c>
      <c r="DP5" s="47" t="s">
        <v>93</v>
      </c>
      <c r="DQ5" s="47" t="s">
        <v>94</v>
      </c>
      <c r="DR5" s="47" t="s">
        <v>95</v>
      </c>
      <c r="DS5" s="47" t="s">
        <v>96</v>
      </c>
      <c r="DT5" s="47" t="s">
        <v>97</v>
      </c>
      <c r="DU5" s="47" t="s">
        <v>98</v>
      </c>
    </row>
    <row r="6" spans="1:125" s="54" customFormat="1" x14ac:dyDescent="0.15">
      <c r="A6" s="37" t="s">
        <v>106</v>
      </c>
      <c r="B6" s="48">
        <f>B8</f>
        <v>2021</v>
      </c>
      <c r="C6" s="48">
        <f t="shared" ref="C6:X6" si="1">C8</f>
        <v>44458</v>
      </c>
      <c r="D6" s="48">
        <f t="shared" si="1"/>
        <v>47</v>
      </c>
      <c r="E6" s="48">
        <f t="shared" si="1"/>
        <v>14</v>
      </c>
      <c r="F6" s="48">
        <f t="shared" si="1"/>
        <v>0</v>
      </c>
      <c r="G6" s="48">
        <f t="shared" si="1"/>
        <v>2</v>
      </c>
      <c r="H6" s="48" t="str">
        <f>SUBSTITUTE(H8,"　","")</f>
        <v>宮城県加美町</v>
      </c>
      <c r="I6" s="48" t="str">
        <f t="shared" si="1"/>
        <v>町営南町駐車場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28</v>
      </c>
      <c r="S6" s="50" t="str">
        <f t="shared" si="1"/>
        <v>商業施設</v>
      </c>
      <c r="T6" s="50" t="str">
        <f t="shared" si="1"/>
        <v>無</v>
      </c>
      <c r="U6" s="51">
        <f t="shared" si="1"/>
        <v>883</v>
      </c>
      <c r="V6" s="51">
        <f t="shared" si="1"/>
        <v>30</v>
      </c>
      <c r="W6" s="51">
        <f t="shared" si="1"/>
        <v>0</v>
      </c>
      <c r="X6" s="50" t="str">
        <f t="shared" si="1"/>
        <v>無</v>
      </c>
      <c r="Y6" s="52">
        <f>IF(Y8="-",NA(),Y8)</f>
        <v>107.6</v>
      </c>
      <c r="Z6" s="52">
        <f t="shared" ref="Z6:AH6" si="2">IF(Z8="-",NA(),Z8)</f>
        <v>60</v>
      </c>
      <c r="AA6" s="52">
        <f t="shared" si="2"/>
        <v>79.599999999999994</v>
      </c>
      <c r="AB6" s="52">
        <f t="shared" si="2"/>
        <v>104</v>
      </c>
      <c r="AC6" s="52">
        <f t="shared" si="2"/>
        <v>93</v>
      </c>
      <c r="AD6" s="52">
        <f t="shared" si="2"/>
        <v>471.5</v>
      </c>
      <c r="AE6" s="52">
        <f t="shared" si="2"/>
        <v>384.2</v>
      </c>
      <c r="AF6" s="52">
        <f t="shared" si="2"/>
        <v>754.2</v>
      </c>
      <c r="AG6" s="52">
        <f t="shared" si="2"/>
        <v>383.4</v>
      </c>
      <c r="AH6" s="52">
        <f t="shared" si="2"/>
        <v>338.4</v>
      </c>
      <c r="AI6" s="49" t="str">
        <f>IF(AI8="-","",IF(AI8="-","【-】","【"&amp;SUBSTITUTE(TEXT(AI8,"#,##0.0"),"-","△")&amp;"】"))</f>
        <v>【236.1】</v>
      </c>
      <c r="AJ6" s="52">
        <f>IF(AJ8="-",NA(),AJ8)</f>
        <v>63</v>
      </c>
      <c r="AK6" s="52">
        <f t="shared" ref="AK6:AS6" si="3">IF(AK8="-",NA(),AK8)</f>
        <v>0</v>
      </c>
      <c r="AL6" s="52">
        <f t="shared" si="3"/>
        <v>29.9</v>
      </c>
      <c r="AM6" s="52">
        <f t="shared" si="3"/>
        <v>40</v>
      </c>
      <c r="AN6" s="52">
        <f t="shared" si="3"/>
        <v>42</v>
      </c>
      <c r="AO6" s="52">
        <f t="shared" si="3"/>
        <v>6</v>
      </c>
      <c r="AP6" s="52">
        <f t="shared" si="3"/>
        <v>3.8</v>
      </c>
      <c r="AQ6" s="52">
        <f t="shared" si="3"/>
        <v>2</v>
      </c>
      <c r="AR6" s="52">
        <f t="shared" si="3"/>
        <v>10.199999999999999</v>
      </c>
      <c r="AS6" s="52">
        <f t="shared" si="3"/>
        <v>5.0999999999999996</v>
      </c>
      <c r="AT6" s="49" t="str">
        <f>IF(AT8="-","",IF(AT8="-","【-】","【"&amp;SUBSTITUTE(TEXT(AT8,"#,##0.0"),"-","△")&amp;"】"))</f>
        <v>【5.2】</v>
      </c>
      <c r="AU6" s="53">
        <f>IF(AU8="-",NA(),AU8)</f>
        <v>139</v>
      </c>
      <c r="AV6" s="53">
        <f t="shared" ref="AV6:BD6" si="4">IF(AV8="-",NA(),AV8)</f>
        <v>0</v>
      </c>
      <c r="AW6" s="53">
        <f t="shared" si="4"/>
        <v>48</v>
      </c>
      <c r="AX6" s="53">
        <f t="shared" si="4"/>
        <v>102</v>
      </c>
      <c r="AY6" s="53">
        <f t="shared" si="4"/>
        <v>88</v>
      </c>
      <c r="AZ6" s="53">
        <f t="shared" si="4"/>
        <v>21</v>
      </c>
      <c r="BA6" s="53">
        <f t="shared" si="4"/>
        <v>17</v>
      </c>
      <c r="BB6" s="53">
        <f t="shared" si="4"/>
        <v>15</v>
      </c>
      <c r="BC6" s="53">
        <f t="shared" si="4"/>
        <v>407</v>
      </c>
      <c r="BD6" s="53">
        <f t="shared" si="4"/>
        <v>166</v>
      </c>
      <c r="BE6" s="51" t="str">
        <f>IF(BE8="-","",IF(BE8="-","【-】","【"&amp;SUBSTITUTE(TEXT(BE8,"#,##0"),"-","△")&amp;"】"))</f>
        <v>【3,111】</v>
      </c>
      <c r="BF6" s="52">
        <f>IF(BF8="-",NA(),BF8)</f>
        <v>-124.1</v>
      </c>
      <c r="BG6" s="52">
        <f t="shared" ref="BG6:BO6" si="5">IF(BG8="-",NA(),BG8)</f>
        <v>-66.7</v>
      </c>
      <c r="BH6" s="52">
        <f t="shared" si="5"/>
        <v>-25.7</v>
      </c>
      <c r="BI6" s="52">
        <f t="shared" si="5"/>
        <v>-55</v>
      </c>
      <c r="BJ6" s="52">
        <f t="shared" si="5"/>
        <v>-6.6</v>
      </c>
      <c r="BK6" s="52">
        <f t="shared" si="5"/>
        <v>38.299999999999997</v>
      </c>
      <c r="BL6" s="52">
        <f t="shared" si="5"/>
        <v>30.4</v>
      </c>
      <c r="BM6" s="52">
        <f t="shared" si="5"/>
        <v>33.6</v>
      </c>
      <c r="BN6" s="52">
        <f t="shared" si="5"/>
        <v>-122.5</v>
      </c>
      <c r="BO6" s="52">
        <f t="shared" si="5"/>
        <v>8.5</v>
      </c>
      <c r="BP6" s="49" t="str">
        <f>IF(BP8="-","",IF(BP8="-","【-】","【"&amp;SUBSTITUTE(TEXT(BP8,"#,##0.0"),"-","△")&amp;"】"))</f>
        <v>【0.8】</v>
      </c>
      <c r="BQ6" s="53">
        <f>IF(BQ8="-",NA(),BQ8)</f>
        <v>-756</v>
      </c>
      <c r="BR6" s="53">
        <f t="shared" ref="BR6:BZ6" si="6">IF(BR8="-",NA(),BR8)</f>
        <v>-421</v>
      </c>
      <c r="BS6" s="53">
        <f t="shared" si="6"/>
        <v>-505</v>
      </c>
      <c r="BT6" s="53">
        <f t="shared" si="6"/>
        <v>-707</v>
      </c>
      <c r="BU6" s="53">
        <f t="shared" si="6"/>
        <v>-516</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107</v>
      </c>
      <c r="CM6" s="51">
        <f t="shared" ref="CM6:CN6" si="7">CM8</f>
        <v>16846</v>
      </c>
      <c r="CN6" s="51">
        <f t="shared" si="7"/>
        <v>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56.7</v>
      </c>
      <c r="DL6" s="52">
        <f t="shared" ref="DL6:DT6" si="9">IF(DL8="-",NA(),DL8)</f>
        <v>56.7</v>
      </c>
      <c r="DM6" s="52">
        <f t="shared" si="9"/>
        <v>56.7</v>
      </c>
      <c r="DN6" s="52">
        <f t="shared" si="9"/>
        <v>53.3</v>
      </c>
      <c r="DO6" s="52">
        <f t="shared" si="9"/>
        <v>46.7</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109</v>
      </c>
      <c r="B7" s="48">
        <f t="shared" ref="B7:X7" si="10">B8</f>
        <v>2021</v>
      </c>
      <c r="C7" s="48">
        <f t="shared" si="10"/>
        <v>44458</v>
      </c>
      <c r="D7" s="48">
        <f t="shared" si="10"/>
        <v>47</v>
      </c>
      <c r="E7" s="48">
        <f t="shared" si="10"/>
        <v>14</v>
      </c>
      <c r="F7" s="48">
        <f t="shared" si="10"/>
        <v>0</v>
      </c>
      <c r="G7" s="48">
        <f t="shared" si="10"/>
        <v>2</v>
      </c>
      <c r="H7" s="48" t="str">
        <f t="shared" si="10"/>
        <v>宮城県　加美町</v>
      </c>
      <c r="I7" s="48" t="str">
        <f t="shared" si="10"/>
        <v>町営南町駐車場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28</v>
      </c>
      <c r="S7" s="50" t="str">
        <f t="shared" si="10"/>
        <v>商業施設</v>
      </c>
      <c r="T7" s="50" t="str">
        <f t="shared" si="10"/>
        <v>無</v>
      </c>
      <c r="U7" s="51">
        <f t="shared" si="10"/>
        <v>883</v>
      </c>
      <c r="V7" s="51">
        <f t="shared" si="10"/>
        <v>30</v>
      </c>
      <c r="W7" s="51">
        <f t="shared" si="10"/>
        <v>0</v>
      </c>
      <c r="X7" s="50" t="str">
        <f t="shared" si="10"/>
        <v>無</v>
      </c>
      <c r="Y7" s="52">
        <f>Y8</f>
        <v>107.6</v>
      </c>
      <c r="Z7" s="52">
        <f t="shared" ref="Z7:AH7" si="11">Z8</f>
        <v>60</v>
      </c>
      <c r="AA7" s="52">
        <f t="shared" si="11"/>
        <v>79.599999999999994</v>
      </c>
      <c r="AB7" s="52">
        <f t="shared" si="11"/>
        <v>104</v>
      </c>
      <c r="AC7" s="52">
        <f t="shared" si="11"/>
        <v>93</v>
      </c>
      <c r="AD7" s="52">
        <f t="shared" si="11"/>
        <v>471.5</v>
      </c>
      <c r="AE7" s="52">
        <f t="shared" si="11"/>
        <v>384.2</v>
      </c>
      <c r="AF7" s="52">
        <f t="shared" si="11"/>
        <v>754.2</v>
      </c>
      <c r="AG7" s="52">
        <f t="shared" si="11"/>
        <v>383.4</v>
      </c>
      <c r="AH7" s="52">
        <f t="shared" si="11"/>
        <v>338.4</v>
      </c>
      <c r="AI7" s="49"/>
      <c r="AJ7" s="52">
        <f>AJ8</f>
        <v>63</v>
      </c>
      <c r="AK7" s="52">
        <f t="shared" ref="AK7:AS7" si="12">AK8</f>
        <v>0</v>
      </c>
      <c r="AL7" s="52">
        <f t="shared" si="12"/>
        <v>29.9</v>
      </c>
      <c r="AM7" s="52">
        <f t="shared" si="12"/>
        <v>40</v>
      </c>
      <c r="AN7" s="52">
        <f t="shared" si="12"/>
        <v>42</v>
      </c>
      <c r="AO7" s="52">
        <f t="shared" si="12"/>
        <v>6</v>
      </c>
      <c r="AP7" s="52">
        <f t="shared" si="12"/>
        <v>3.8</v>
      </c>
      <c r="AQ7" s="52">
        <f t="shared" si="12"/>
        <v>2</v>
      </c>
      <c r="AR7" s="52">
        <f t="shared" si="12"/>
        <v>10.199999999999999</v>
      </c>
      <c r="AS7" s="52">
        <f t="shared" si="12"/>
        <v>5.0999999999999996</v>
      </c>
      <c r="AT7" s="49"/>
      <c r="AU7" s="53">
        <f>AU8</f>
        <v>139</v>
      </c>
      <c r="AV7" s="53">
        <f t="shared" ref="AV7:BD7" si="13">AV8</f>
        <v>0</v>
      </c>
      <c r="AW7" s="53">
        <f t="shared" si="13"/>
        <v>48</v>
      </c>
      <c r="AX7" s="53">
        <f t="shared" si="13"/>
        <v>102</v>
      </c>
      <c r="AY7" s="53">
        <f t="shared" si="13"/>
        <v>88</v>
      </c>
      <c r="AZ7" s="53">
        <f t="shared" si="13"/>
        <v>21</v>
      </c>
      <c r="BA7" s="53">
        <f t="shared" si="13"/>
        <v>17</v>
      </c>
      <c r="BB7" s="53">
        <f t="shared" si="13"/>
        <v>15</v>
      </c>
      <c r="BC7" s="53">
        <f t="shared" si="13"/>
        <v>407</v>
      </c>
      <c r="BD7" s="53">
        <f t="shared" si="13"/>
        <v>166</v>
      </c>
      <c r="BE7" s="51"/>
      <c r="BF7" s="52">
        <f>BF8</f>
        <v>-124.1</v>
      </c>
      <c r="BG7" s="52">
        <f t="shared" ref="BG7:BO7" si="14">BG8</f>
        <v>-66.7</v>
      </c>
      <c r="BH7" s="52">
        <f t="shared" si="14"/>
        <v>-25.7</v>
      </c>
      <c r="BI7" s="52">
        <f t="shared" si="14"/>
        <v>-55</v>
      </c>
      <c r="BJ7" s="52">
        <f t="shared" si="14"/>
        <v>-6.6</v>
      </c>
      <c r="BK7" s="52">
        <f t="shared" si="14"/>
        <v>38.299999999999997</v>
      </c>
      <c r="BL7" s="52">
        <f t="shared" si="14"/>
        <v>30.4</v>
      </c>
      <c r="BM7" s="52">
        <f t="shared" si="14"/>
        <v>33.6</v>
      </c>
      <c r="BN7" s="52">
        <f t="shared" si="14"/>
        <v>-122.5</v>
      </c>
      <c r="BO7" s="52">
        <f t="shared" si="14"/>
        <v>8.5</v>
      </c>
      <c r="BP7" s="49"/>
      <c r="BQ7" s="53">
        <f>BQ8</f>
        <v>-756</v>
      </c>
      <c r="BR7" s="53">
        <f t="shared" ref="BR7:BZ7" si="15">BR8</f>
        <v>-421</v>
      </c>
      <c r="BS7" s="53">
        <f t="shared" si="15"/>
        <v>-505</v>
      </c>
      <c r="BT7" s="53">
        <f t="shared" si="15"/>
        <v>-707</v>
      </c>
      <c r="BU7" s="53">
        <f t="shared" si="15"/>
        <v>-516</v>
      </c>
      <c r="BV7" s="53">
        <f t="shared" si="15"/>
        <v>7814</v>
      </c>
      <c r="BW7" s="53">
        <f t="shared" si="15"/>
        <v>8183</v>
      </c>
      <c r="BX7" s="53">
        <f t="shared" si="15"/>
        <v>7940</v>
      </c>
      <c r="BY7" s="53">
        <f t="shared" si="15"/>
        <v>2576</v>
      </c>
      <c r="BZ7" s="53">
        <f t="shared" si="15"/>
        <v>4153</v>
      </c>
      <c r="CA7" s="51"/>
      <c r="CB7" s="52" t="s">
        <v>110</v>
      </c>
      <c r="CC7" s="52" t="s">
        <v>110</v>
      </c>
      <c r="CD7" s="52" t="s">
        <v>110</v>
      </c>
      <c r="CE7" s="52" t="s">
        <v>110</v>
      </c>
      <c r="CF7" s="52" t="s">
        <v>110</v>
      </c>
      <c r="CG7" s="52" t="s">
        <v>110</v>
      </c>
      <c r="CH7" s="52" t="s">
        <v>110</v>
      </c>
      <c r="CI7" s="52" t="s">
        <v>110</v>
      </c>
      <c r="CJ7" s="52" t="s">
        <v>110</v>
      </c>
      <c r="CK7" s="52" t="s">
        <v>107</v>
      </c>
      <c r="CL7" s="49"/>
      <c r="CM7" s="51">
        <f>CM8</f>
        <v>16846</v>
      </c>
      <c r="CN7" s="51">
        <f>CN8</f>
        <v>0</v>
      </c>
      <c r="CO7" s="52" t="s">
        <v>110</v>
      </c>
      <c r="CP7" s="52" t="s">
        <v>110</v>
      </c>
      <c r="CQ7" s="52" t="s">
        <v>110</v>
      </c>
      <c r="CR7" s="52" t="s">
        <v>110</v>
      </c>
      <c r="CS7" s="52" t="s">
        <v>110</v>
      </c>
      <c r="CT7" s="52" t="s">
        <v>110</v>
      </c>
      <c r="CU7" s="52" t="s">
        <v>110</v>
      </c>
      <c r="CV7" s="52" t="s">
        <v>110</v>
      </c>
      <c r="CW7" s="52" t="s">
        <v>110</v>
      </c>
      <c r="CX7" s="52" t="s">
        <v>107</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56.7</v>
      </c>
      <c r="DL7" s="52">
        <f t="shared" ref="DL7:DT7" si="17">DL8</f>
        <v>56.7</v>
      </c>
      <c r="DM7" s="52">
        <f t="shared" si="17"/>
        <v>56.7</v>
      </c>
      <c r="DN7" s="52">
        <f t="shared" si="17"/>
        <v>53.3</v>
      </c>
      <c r="DO7" s="52">
        <f t="shared" si="17"/>
        <v>46.7</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44458</v>
      </c>
      <c r="D8" s="55">
        <v>47</v>
      </c>
      <c r="E8" s="55">
        <v>14</v>
      </c>
      <c r="F8" s="55">
        <v>0</v>
      </c>
      <c r="G8" s="55">
        <v>2</v>
      </c>
      <c r="H8" s="55" t="s">
        <v>111</v>
      </c>
      <c r="I8" s="55" t="s">
        <v>112</v>
      </c>
      <c r="J8" s="55" t="s">
        <v>113</v>
      </c>
      <c r="K8" s="55" t="s">
        <v>114</v>
      </c>
      <c r="L8" s="55" t="s">
        <v>115</v>
      </c>
      <c r="M8" s="55" t="s">
        <v>116</v>
      </c>
      <c r="N8" s="55" t="s">
        <v>117</v>
      </c>
      <c r="O8" s="56" t="s">
        <v>118</v>
      </c>
      <c r="P8" s="57" t="s">
        <v>119</v>
      </c>
      <c r="Q8" s="57" t="s">
        <v>120</v>
      </c>
      <c r="R8" s="58">
        <v>28</v>
      </c>
      <c r="S8" s="57" t="s">
        <v>121</v>
      </c>
      <c r="T8" s="57" t="s">
        <v>122</v>
      </c>
      <c r="U8" s="58">
        <v>883</v>
      </c>
      <c r="V8" s="58">
        <v>30</v>
      </c>
      <c r="W8" s="58">
        <v>0</v>
      </c>
      <c r="X8" s="57" t="s">
        <v>122</v>
      </c>
      <c r="Y8" s="59">
        <v>107.6</v>
      </c>
      <c r="Z8" s="59">
        <v>60</v>
      </c>
      <c r="AA8" s="59">
        <v>79.599999999999994</v>
      </c>
      <c r="AB8" s="59">
        <v>104</v>
      </c>
      <c r="AC8" s="59">
        <v>93</v>
      </c>
      <c r="AD8" s="59">
        <v>471.5</v>
      </c>
      <c r="AE8" s="59">
        <v>384.2</v>
      </c>
      <c r="AF8" s="59">
        <v>754.2</v>
      </c>
      <c r="AG8" s="59">
        <v>383.4</v>
      </c>
      <c r="AH8" s="59">
        <v>338.4</v>
      </c>
      <c r="AI8" s="56">
        <v>236.1</v>
      </c>
      <c r="AJ8" s="59">
        <v>63</v>
      </c>
      <c r="AK8" s="59">
        <v>0</v>
      </c>
      <c r="AL8" s="59">
        <v>29.9</v>
      </c>
      <c r="AM8" s="59">
        <v>40</v>
      </c>
      <c r="AN8" s="59">
        <v>42</v>
      </c>
      <c r="AO8" s="59">
        <v>6</v>
      </c>
      <c r="AP8" s="59">
        <v>3.8</v>
      </c>
      <c r="AQ8" s="59">
        <v>2</v>
      </c>
      <c r="AR8" s="59">
        <v>10.199999999999999</v>
      </c>
      <c r="AS8" s="59">
        <v>5.0999999999999996</v>
      </c>
      <c r="AT8" s="56">
        <v>5.2</v>
      </c>
      <c r="AU8" s="60">
        <v>139</v>
      </c>
      <c r="AV8" s="60">
        <v>0</v>
      </c>
      <c r="AW8" s="60">
        <v>48</v>
      </c>
      <c r="AX8" s="60">
        <v>102</v>
      </c>
      <c r="AY8" s="60">
        <v>88</v>
      </c>
      <c r="AZ8" s="60">
        <v>21</v>
      </c>
      <c r="BA8" s="60">
        <v>17</v>
      </c>
      <c r="BB8" s="60">
        <v>15</v>
      </c>
      <c r="BC8" s="60">
        <v>407</v>
      </c>
      <c r="BD8" s="60">
        <v>166</v>
      </c>
      <c r="BE8" s="60">
        <v>3111</v>
      </c>
      <c r="BF8" s="59">
        <v>-124.1</v>
      </c>
      <c r="BG8" s="59">
        <v>-66.7</v>
      </c>
      <c r="BH8" s="59">
        <v>-25.7</v>
      </c>
      <c r="BI8" s="59">
        <v>-55</v>
      </c>
      <c r="BJ8" s="59">
        <v>-6.6</v>
      </c>
      <c r="BK8" s="59">
        <v>38.299999999999997</v>
      </c>
      <c r="BL8" s="59">
        <v>30.4</v>
      </c>
      <c r="BM8" s="59">
        <v>33.6</v>
      </c>
      <c r="BN8" s="59">
        <v>-122.5</v>
      </c>
      <c r="BO8" s="59">
        <v>8.5</v>
      </c>
      <c r="BP8" s="56">
        <v>0.8</v>
      </c>
      <c r="BQ8" s="60">
        <v>-756</v>
      </c>
      <c r="BR8" s="60">
        <v>-421</v>
      </c>
      <c r="BS8" s="60">
        <v>-505</v>
      </c>
      <c r="BT8" s="61">
        <v>-707</v>
      </c>
      <c r="BU8" s="61">
        <v>-516</v>
      </c>
      <c r="BV8" s="60">
        <v>7814</v>
      </c>
      <c r="BW8" s="60">
        <v>8183</v>
      </c>
      <c r="BX8" s="60">
        <v>7940</v>
      </c>
      <c r="BY8" s="60">
        <v>2576</v>
      </c>
      <c r="BZ8" s="60">
        <v>4153</v>
      </c>
      <c r="CA8" s="58">
        <v>10906</v>
      </c>
      <c r="CB8" s="59" t="s">
        <v>115</v>
      </c>
      <c r="CC8" s="59" t="s">
        <v>115</v>
      </c>
      <c r="CD8" s="59" t="s">
        <v>115</v>
      </c>
      <c r="CE8" s="59" t="s">
        <v>115</v>
      </c>
      <c r="CF8" s="59" t="s">
        <v>115</v>
      </c>
      <c r="CG8" s="59" t="s">
        <v>115</v>
      </c>
      <c r="CH8" s="59" t="s">
        <v>115</v>
      </c>
      <c r="CI8" s="59" t="s">
        <v>115</v>
      </c>
      <c r="CJ8" s="59" t="s">
        <v>115</v>
      </c>
      <c r="CK8" s="59" t="s">
        <v>115</v>
      </c>
      <c r="CL8" s="56" t="s">
        <v>115</v>
      </c>
      <c r="CM8" s="58">
        <v>16846</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58.4</v>
      </c>
      <c r="DF8" s="59">
        <v>83.1</v>
      </c>
      <c r="DG8" s="59">
        <v>54.4</v>
      </c>
      <c r="DH8" s="59">
        <v>70.3</v>
      </c>
      <c r="DI8" s="59">
        <v>70</v>
      </c>
      <c r="DJ8" s="56">
        <v>99.8</v>
      </c>
      <c r="DK8" s="59">
        <v>56.7</v>
      </c>
      <c r="DL8" s="59">
        <v>56.7</v>
      </c>
      <c r="DM8" s="59">
        <v>56.7</v>
      </c>
      <c r="DN8" s="59">
        <v>53.3</v>
      </c>
      <c r="DO8" s="59">
        <v>46.7</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2023-02-07T06:48:08Z</cp:lastPrinted>
  <dcterms:created xsi:type="dcterms:W3CDTF">2022-12-09T03:24:20Z</dcterms:created>
  <dcterms:modified xsi:type="dcterms:W3CDTF">2023-02-07T06:48:09Z</dcterms:modified>
  <cp:category/>
</cp:coreProperties>
</file>