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4 市町村回答（確定）\02 団体別\31 加美町★\"/>
    </mc:Choice>
  </mc:AlternateContent>
  <workbookProtection workbookAlgorithmName="SHA-512" workbookHashValue="hf4IkyNMwvQJgBmcpb7mDJ2SVArayV0yCKp569NUxEJPixSq0pXmGA9K016xFMyHyeaZHlyvgqC+c7RXbZSjvA==" workbookSaltValue="wp5c0Y5bmrdxvRqYC6/XDg==" workbookSpinCount="100000" lockStructure="1"/>
  <bookViews>
    <workbookView xWindow="0" yWindow="0" windowWidth="22095" windowHeight="1149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L10" i="4"/>
  <c r="W10" i="4"/>
  <c r="I10" i="4"/>
  <c r="BB8" i="4"/>
  <c r="AT8" i="4"/>
  <c r="AD8" i="4"/>
  <c r="W8" i="4"/>
  <c r="P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<sst xmlns="http://schemas.openxmlformats.org/spreadsheetml/2006/main" count="228" uniqueCount="115">
  <si>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</si>
  <si>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</si>
  <si>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</si>
  <si>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</si>
  <si>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</si>
  <si>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</si>
  <si>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</si>
  <si>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</si>
  <si>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</si>
  <si>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</si>
  <si>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</si>
  <si>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</si>
  <si>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</si>
  <si>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</si>
  <si>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</si>
  <si>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</si>
  <si>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</si>
  <si>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</si>
  <si>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</si>
  <si>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</si>
  <si>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</si>
  <si>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</si>
  <si>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</si>
  <si>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</si>
  <si>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</si>
  <si>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</si>
  <si>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</si>
  <si>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</si>
  <si>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</si>
  <si>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</si>
  <si>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</si>
  <si>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</si>
  <si>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</si>
  <si>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</si>
  <si>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</si>
  <si>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</si>
  <si>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</si>
  <si>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</si>
  <si>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</si>
  <si>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</si>
  <si>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</si>
  <si>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</si>
  <si>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</si>
  <si>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</si>
  <si>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</si>
  <si>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</si>
  <si>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</si>
  <si>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</si>
  <si>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</si>
  <si>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</si>
  <si>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</si>
  <si>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</si>
  <si>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</si>
  <si>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</si>
  <si>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</si>
  <si>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</si>
  <si>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</si>
  <si>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</si>
  <si>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</si>
  <si>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</si>
  <si>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</si>
  <si>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</si>
  <si>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</si>
  <si>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</si>
  <si>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</si>
  <si>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</si>
  <si>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</si>
  <si>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</si>
  <si>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</si>
  <si>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</si>
  <si>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</si>
  <si>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</si>
  <si>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</si>
  <si>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</si>
  <si>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</si>
  <si>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</si>
  <si>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</si>
  <si>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</si>
  <si>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</si>
  <si>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</si>
  <si>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</si>
  <si>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</si>
  <si>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</si>
  <si>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</si>
  <si>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</si>
  <si>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</si>
  <si>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</si>
  <si>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</si>
  <si>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</si>
  <si>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</si>
  <si>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</si>
  <si>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</si>
  <si>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</si>
  <si>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加美町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</si>
  <si>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</si>
  <si>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</si>
  <si>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</si>
  <si>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</si>
  <si>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</si>
  <si>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</si>
  <si>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</si>
  <si>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</si>
  <si>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</si>
  <si>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</si>
  <si>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</si>
  <si>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</si>
  <si>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</si>
  <si>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</si>
  <si>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</si>
  <si>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</si>
  <si>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</si>
  <si>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</si>
  <si>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耐用年数を超えた管路の増加が顕著になっており、漏水による修繕費増加の一因になっている。
　老朽化が激しく漏水が多発する箇所については、早急な修繕・更新工事を進めていく必要がある。計画的な漏水調査や更新工事により、適切な管路更新を実施している。</t>
    <phoneticPr fontId="4"/>
  </si>
  <si>
    <t>　水道事業の経営状況を示す経常収支比率・料金回収率については、給水人口の減少に加え、工場をはじめとする大口利用者の自家水切り替えや節水型社会推進の影響により、給水収益が減少している。
　本町では、収支改善のために水道事業包括業務委託を実施し、収納率の向上及び経費削減を図っている。
　経常収支比率・料金回収率ともに、微増となったが、なお一層の経費削減を実施する必要がある。将来的には、経営戦略に基づいた料金改定を検討している。
　有収率については、漏水箇所を特定し、迅速に修繕したことにより、増加傾向にある。令和３年度は類似団体の平均値を僅かに上回った。
　さらなる有収率改善のため、漏水調査による漏水の早期発見及び適切な修繕を継続していく。</t>
    <rPh sb="246" eb="248">
      <t>ゾウカ</t>
    </rPh>
    <rPh sb="248" eb="250">
      <t>ケイコウ</t>
    </rPh>
    <rPh sb="254" eb="256">
      <t>レイワ</t>
    </rPh>
    <rPh sb="257" eb="259">
      <t>ネンド</t>
    </rPh>
    <rPh sb="269" eb="270">
      <t>ワズ</t>
    </rPh>
    <rPh sb="272" eb="274">
      <t>ウワマワ</t>
    </rPh>
    <phoneticPr fontId="4"/>
  </si>
  <si>
    <t>　本町の水道事業については、平成２９年度から包括業務委託を実施している。水道施設運転管理業務、水道料金収納業務及び給水装置業務について、持続可能な事業展開をしている。
　また、将来的な料金改定については、管路老朽化による更新費用の増加を視野に入れて、経営戦略に基づいた改定を検討をしている。
　今後の経営環境は、人口減少に伴う水需要の減少により給水収益が減少することや老朽化施設の更新費用の増加など、厳しさを増す一方である。引き続き、事業運営の効率化やコスト縮減に努めながら、計画的な事業推進を図る。
　以上を踏まえ、経営基盤の強化やサービス向上に努め、安全で良質な水道水を安定的に供給し、地域住民に信頼される水道事業を目指す。</t>
    <rPh sb="112" eb="114">
      <t>ヒヨウ</t>
    </rPh>
    <rPh sb="115" eb="117">
      <t>ゾウカ</t>
    </rPh>
    <rPh sb="134" eb="136">
      <t>カイテイ</t>
    </rPh>
    <rPh sb="156" eb="158">
      <t>ジンコウ</t>
    </rPh>
    <rPh sb="158" eb="160">
      <t>ゲンショウ</t>
    </rPh>
    <rPh sb="161" eb="162">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</si>
</sst>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0.04</c:v>
                </c:pt>
                <c:pt idx="2">
                  <c:v>0.08</c:v>
                </c:pt>
                <c:pt idx="3">
                  <c:v>0.05</c:v>
                </c:pt>
                <c:pt idx="4">
                  <c:v>0.09</c:v>
                </c:pt>
              </c:numCache>
            </c:numRef>
          </c:val>
          <c:extLst>
            <c:ext xmlns:c16="http://schemas.microsoft.com/office/drawing/2014/chart" uri="{C3380CC4-5D6E-409C-BE32-E72D297353CC}">
              <c16:uniqueId val="{00000000-1992-4312-B9C5-025868B096E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992-4312-B9C5-025868B096E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71.28</c:v>
                </c:pt>
                <c:pt idx="1">
                  <c:v>70.97</c:v>
                </c:pt>
                <c:pt idx="2">
                  <c:v>69.69</c:v>
                </c:pt>
                <c:pt idx="3">
                  <c:v>68.28</c:v>
                </c:pt>
                <c:pt idx="4">
                  <c:v>65.78</c:v>
                </c:pt>
              </c:numCache>
            </c:numRef>
          </c:val>
          <c:extLst>
            <c:ext xmlns:c16="http://schemas.microsoft.com/office/drawing/2014/chart" uri="{C3380CC4-5D6E-409C-BE32-E72D297353CC}">
              <c16:uniqueId val="{00000000-7C0F-4F74-95CA-6E182B5A90E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7C0F-4F74-95CA-6E182B5A90E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79.540000000000006</c:v>
                </c:pt>
                <c:pt idx="1">
                  <c:v>79.069999999999993</c:v>
                </c:pt>
                <c:pt idx="2">
                  <c:v>78.5</c:v>
                </c:pt>
                <c:pt idx="3">
                  <c:v>81.67</c:v>
                </c:pt>
                <c:pt idx="4">
                  <c:v>82.81</c:v>
                </c:pt>
              </c:numCache>
            </c:numRef>
          </c:val>
          <c:extLst>
            <c:ext xmlns:c16="http://schemas.microsoft.com/office/drawing/2014/chart" uri="{C3380CC4-5D6E-409C-BE32-E72D297353CC}">
              <c16:uniqueId val="{00000000-DC98-4540-AECF-92663A3538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DC98-4540-AECF-92663A3538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101.3</c:v>
                </c:pt>
                <c:pt idx="1">
                  <c:v>102.25</c:v>
                </c:pt>
                <c:pt idx="2">
                  <c:v>102.52</c:v>
                </c:pt>
                <c:pt idx="3">
                  <c:v>104.77</c:v>
                </c:pt>
                <c:pt idx="4">
                  <c:v>105.86</c:v>
                </c:pt>
              </c:numCache>
            </c:numRef>
          </c:val>
          <c:extLst>
            <c:ext xmlns:c16="http://schemas.microsoft.com/office/drawing/2014/chart" uri="{C3380CC4-5D6E-409C-BE32-E72D297353CC}">
              <c16:uniqueId val="{00000000-41FD-4884-9ED7-C909A15D62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41FD-4884-9ED7-C909A15D62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60.41</c:v>
                </c:pt>
                <c:pt idx="1">
                  <c:v>61.69</c:v>
                </c:pt>
                <c:pt idx="2">
                  <c:v>62.98</c:v>
                </c:pt>
                <c:pt idx="3">
                  <c:v>64.400000000000006</c:v>
                </c:pt>
                <c:pt idx="4">
                  <c:v>65.989999999999995</c:v>
                </c:pt>
              </c:numCache>
            </c:numRef>
          </c:val>
          <c:extLst>
            <c:ext xmlns:c16="http://schemas.microsoft.com/office/drawing/2014/chart" uri="{C3380CC4-5D6E-409C-BE32-E72D297353CC}">
              <c16:uniqueId val="{00000000-CDF6-4C87-B01B-9C157D234C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CDF6-4C87-B01B-9C157D234C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67.56</c:v>
                </c:pt>
                <c:pt idx="1">
                  <c:v>67.52</c:v>
                </c:pt>
                <c:pt idx="2">
                  <c:v>69.55</c:v>
                </c:pt>
                <c:pt idx="3">
                  <c:v>69.989999999999995</c:v>
                </c:pt>
                <c:pt idx="4">
                  <c:v>70.45</c:v>
                </c:pt>
              </c:numCache>
            </c:numRef>
          </c:val>
          <c:extLst>
            <c:ext xmlns:c16="http://schemas.microsoft.com/office/drawing/2014/chart" uri="{C3380CC4-5D6E-409C-BE32-E72D297353CC}">
              <c16:uniqueId val="{00000000-9282-4B5F-8625-7124622CE5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282-4B5F-8625-7124622CE5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39-44E1-8F4F-5B5D62452B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B539-44E1-8F4F-5B5D62452B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715.58</c:v>
                </c:pt>
                <c:pt idx="1">
                  <c:v>688.07</c:v>
                </c:pt>
                <c:pt idx="2">
                  <c:v>676.95</c:v>
                </c:pt>
                <c:pt idx="3">
                  <c:v>644.11</c:v>
                </c:pt>
                <c:pt idx="4">
                  <c:v>687.56</c:v>
                </c:pt>
              </c:numCache>
            </c:numRef>
          </c:val>
          <c:extLst>
            <c:ext xmlns:c16="http://schemas.microsoft.com/office/drawing/2014/chart" uri="{C3380CC4-5D6E-409C-BE32-E72D297353CC}">
              <c16:uniqueId val="{00000000-4FAB-4298-9B3D-CDF87C4770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4FAB-4298-9B3D-CDF87C4770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196.5</c:v>
                </c:pt>
                <c:pt idx="1">
                  <c:v>184.87</c:v>
                </c:pt>
                <c:pt idx="2">
                  <c:v>174.49</c:v>
                </c:pt>
                <c:pt idx="3">
                  <c:v>158.66</c:v>
                </c:pt>
                <c:pt idx="4">
                  <c:v>147.11000000000001</c:v>
                </c:pt>
              </c:numCache>
            </c:numRef>
          </c:val>
          <c:extLst>
            <c:ext xmlns:c16="http://schemas.microsoft.com/office/drawing/2014/chart" uri="{C3380CC4-5D6E-409C-BE32-E72D297353CC}">
              <c16:uniqueId val="{00000000-5A46-4120-A6D3-0261740326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5A46-4120-A6D3-0261740326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94.82</c:v>
                </c:pt>
                <c:pt idx="1">
                  <c:v>96.32</c:v>
                </c:pt>
                <c:pt idx="2">
                  <c:v>96.17</c:v>
                </c:pt>
                <c:pt idx="3">
                  <c:v>98.72</c:v>
                </c:pt>
                <c:pt idx="4">
                  <c:v>99.42</c:v>
                </c:pt>
              </c:numCache>
            </c:numRef>
          </c:val>
          <c:extLst>
            <c:ext xmlns:c16="http://schemas.microsoft.com/office/drawing/2014/chart" uri="{C3380CC4-5D6E-409C-BE32-E72D297353CC}">
              <c16:uniqueId val="{00000000-CE41-43CA-A90D-7003A1E1880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CE41-43CA-A90D-7003A1E1880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218.46</c:v>
                </c:pt>
                <c:pt idx="1">
                  <c:v>215.59</c:v>
                </c:pt>
                <c:pt idx="2">
                  <c:v>216.99</c:v>
                </c:pt>
                <c:pt idx="3">
                  <c:v>210.36</c:v>
                </c:pt>
                <c:pt idx="4">
                  <c:v>210.04</c:v>
                </c:pt>
              </c:numCache>
            </c:numRef>
          </c:val>
          <c:extLst>
            <c:ext xmlns:c16="http://schemas.microsoft.com/office/drawing/2014/chart" uri="{C3380CC4-5D6E-409C-BE32-E72D297353CC}">
              <c16:uniqueId val="{00000000-F23F-40E1-9891-C6213F2F5A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F23F-40E1-9891-C6213F2F5A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宮城県　加美町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22115</v>
      </c>
      <c r="AM8" s="45"/>
      <c r="AN8" s="45"/>
      <c r="AO8" s="45"/>
      <c r="AP8" s="45"/>
      <c r="AQ8" s="45"/>
      <c r="AR8" s="45"/>
      <c r="AS8" s="45"/>
      <c r="AT8" s="46">
        <f>データ!$S$6</f>
        <v>460.67</v>
      </c>
      <c r="AU8" s="47"/>
      <c r="AV8" s="47"/>
      <c r="AW8" s="47"/>
      <c r="AX8" s="47"/>
      <c r="AY8" s="47"/>
      <c r="AZ8" s="47"/>
      <c r="BA8" s="47"/>
      <c r="BB8" s="48">
        <f>データ!$T$6</f>
        <v>48.01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77.69</v>
      </c>
      <c r="J10" s="47"/>
      <c r="K10" s="47"/>
      <c r="L10" s="47"/>
      <c r="M10" s="47"/>
      <c r="N10" s="47"/>
      <c r="O10" s="81"/>
      <c r="P10" s="48">
        <f>データ!$P$6</f>
        <v>99.55</v>
      </c>
      <c r="Q10" s="48"/>
      <c r="R10" s="48"/>
      <c r="S10" s="48"/>
      <c r="T10" s="48"/>
      <c r="U10" s="48"/>
      <c r="V10" s="48"/>
      <c r="W10" s="45">
        <f>データ!$Q$6</f>
        <v>4193</v>
      </c>
      <c r="X10" s="45"/>
      <c r="Y10" s="45"/>
      <c r="Z10" s="45"/>
      <c r="AA10" s="45"/>
      <c r="AB10" s="45"/>
      <c r="AC10" s="45"/>
      <c r="AD10" s="2"/>
      <c r="AE10" s="2"/>
      <c r="AF10" s="2"/>
      <c r="AG10" s="2"/>
      <c r="AH10" s="2"/>
      <c r="AI10" s="2"/>
      <c r="AJ10" s="2"/>
      <c r="AK10" s="2"/>
      <c r="AL10" s="45">
        <f>データ!$U$6</f>
        <v>21884</v>
      </c>
      <c r="AM10" s="45"/>
      <c r="AN10" s="45"/>
      <c r="AO10" s="45"/>
      <c r="AP10" s="45"/>
      <c r="AQ10" s="45"/>
      <c r="AR10" s="45"/>
      <c r="AS10" s="45"/>
      <c r="AT10" s="46">
        <f>データ!$V$6</f>
        <v>54.52</v>
      </c>
      <c r="AU10" s="47"/>
      <c r="AV10" s="47"/>
      <c r="AW10" s="47"/>
      <c r="AX10" s="47"/>
      <c r="AY10" s="47"/>
      <c r="AZ10" s="47"/>
      <c r="BA10" s="47"/>
      <c r="BB10" s="48">
        <f>データ!$W$6</f>
        <v>401.39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R6q74H2mjpta1TzPP7MgM5Tfz9Ot4Yc3w4kKpcmlMSnqa3Ai6kP+5HGg/4VwvtMWuGZaiw5YHk5JCYep27XqQ==" saltValue="tz2oQlPDDgf9GwPDnFDOM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44458</v>
      </c>
      <c r="D6" s="20">
        <f t="shared" si="3"/>
        <v>46</v>
      </c>
      <c r="E6" s="20">
        <f t="shared" si="3"/>
        <v>1</v>
      </c>
      <c r="F6" s="20">
        <f t="shared" si="3"/>
        <v>0</v>
      </c>
      <c r="G6" s="20">
        <f t="shared" si="3"/>
        <v>1</v>
      </c>
      <c r="H6" s="20" t="str">
        <f t="shared" si="3"/>
        <v>宮城県　加美町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77.69</v>
      </c>
      <c r="P6" s="21">
        <f t="shared" si="3"/>
        <v>99.55</v>
      </c>
      <c r="Q6" s="21">
        <f t="shared" si="3"/>
        <v>4193</v>
      </c>
      <c r="R6" s="21">
        <f t="shared" si="3"/>
        <v>22115</v>
      </c>
      <c r="S6" s="21">
        <f t="shared" si="3"/>
        <v>460.67</v>
      </c>
      <c r="T6" s="21">
        <f t="shared" si="3"/>
        <v>48.01</v>
      </c>
      <c r="U6" s="21">
        <f t="shared" si="3"/>
        <v>21884</v>
      </c>
      <c r="V6" s="21">
        <f t="shared" si="3"/>
        <v>54.52</v>
      </c>
      <c r="W6" s="21">
        <f t="shared" si="3"/>
        <v>401.39</v>
      </c>
      <c r="X6" s="22">
        <f>IF(X7="",NA(),X7)</f>
        <v>101.3</v>
      </c>
      <c r="Y6" s="22">
        <f t="shared" ref="Y6:AG6" si="4">IF(Y7="",NA(),Y7)</f>
        <v>102.25</v>
      </c>
      <c r="Z6" s="22">
        <f t="shared" si="4"/>
        <v>102.52</v>
      </c>
      <c r="AA6" s="22">
        <f t="shared" si="4"/>
        <v>104.77</v>
      </c>
      <c r="AB6" s="22">
        <f t="shared" si="4"/>
        <v>105.86</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715.58</v>
      </c>
      <c r="AU6" s="22">
        <f t="shared" ref="AU6:BC6" si="6">IF(AU7="",NA(),AU7)</f>
        <v>688.07</v>
      </c>
      <c r="AV6" s="22">
        <f t="shared" si="6"/>
        <v>676.95</v>
      </c>
      <c r="AW6" s="22">
        <f t="shared" si="6"/>
        <v>644.11</v>
      </c>
      <c r="AX6" s="22">
        <f t="shared" si="6"/>
        <v>687.56</v>
      </c>
      <c r="AY6" s="22">
        <f t="shared" si="6"/>
        <v>359.47</v>
      </c>
      <c r="AZ6" s="22">
        <f t="shared" si="6"/>
        <v>369.69</v>
      </c>
      <c r="BA6" s="22">
        <f t="shared" si="6"/>
        <v>379.08</v>
      </c>
      <c r="BB6" s="22">
        <f t="shared" si="6"/>
        <v>367.55</v>
      </c>
      <c r="BC6" s="22">
        <f t="shared" si="6"/>
        <v>378.56</v>
      </c>
      <c r="BD6" s="21" t="str">
        <f>IF(BD7="","",IF(BD7="-","【-】","【"&amp;SUBSTITUTE(TEXT(BD7,"#,##0.00"),"-","△")&amp;"】"))</f>
        <v>【261.51】</v>
      </c>
      <c r="BE6" s="22">
        <f>IF(BE7="",NA(),BE7)</f>
        <v>196.5</v>
      </c>
      <c r="BF6" s="22">
        <f t="shared" ref="BF6:BN6" si="7">IF(BF7="",NA(),BF7)</f>
        <v>184.87</v>
      </c>
      <c r="BG6" s="22">
        <f t="shared" si="7"/>
        <v>174.49</v>
      </c>
      <c r="BH6" s="22">
        <f t="shared" si="7"/>
        <v>158.66</v>
      </c>
      <c r="BI6" s="22">
        <f t="shared" si="7"/>
        <v>147.11000000000001</v>
      </c>
      <c r="BJ6" s="22">
        <f t="shared" si="7"/>
        <v>401.79</v>
      </c>
      <c r="BK6" s="22">
        <f t="shared" si="7"/>
        <v>402.99</v>
      </c>
      <c r="BL6" s="22">
        <f t="shared" si="7"/>
        <v>398.98</v>
      </c>
      <c r="BM6" s="22">
        <f t="shared" si="7"/>
        <v>418.68</v>
      </c>
      <c r="BN6" s="22">
        <f t="shared" si="7"/>
        <v>395.68</v>
      </c>
      <c r="BO6" s="21" t="str">
        <f>IF(BO7="","",IF(BO7="-","【-】","【"&amp;SUBSTITUTE(TEXT(BO7,"#,##0.00"),"-","△")&amp;"】"))</f>
        <v>【265.16】</v>
      </c>
      <c r="BP6" s="22">
        <f>IF(BP7="",NA(),BP7)</f>
        <v>94.82</v>
      </c>
      <c r="BQ6" s="22">
        <f t="shared" ref="BQ6:BY6" si="8">IF(BQ7="",NA(),BQ7)</f>
        <v>96.32</v>
      </c>
      <c r="BR6" s="22">
        <f t="shared" si="8"/>
        <v>96.17</v>
      </c>
      <c r="BS6" s="22">
        <f t="shared" si="8"/>
        <v>98.72</v>
      </c>
      <c r="BT6" s="22">
        <f t="shared" si="8"/>
        <v>99.42</v>
      </c>
      <c r="BU6" s="22">
        <f t="shared" si="8"/>
        <v>100.12</v>
      </c>
      <c r="BV6" s="22">
        <f t="shared" si="8"/>
        <v>98.66</v>
      </c>
      <c r="BW6" s="22">
        <f t="shared" si="8"/>
        <v>98.64</v>
      </c>
      <c r="BX6" s="22">
        <f t="shared" si="8"/>
        <v>94.78</v>
      </c>
      <c r="BY6" s="22">
        <f t="shared" si="8"/>
        <v>97.59</v>
      </c>
      <c r="BZ6" s="21" t="str">
        <f>IF(BZ7="","",IF(BZ7="-","【-】","【"&amp;SUBSTITUTE(TEXT(BZ7,"#,##0.00"),"-","△")&amp;"】"))</f>
        <v>【102.35】</v>
      </c>
      <c r="CA6" s="22">
        <f>IF(CA7="",NA(),CA7)</f>
        <v>218.46</v>
      </c>
      <c r="CB6" s="22">
        <f t="shared" ref="CB6:CJ6" si="9">IF(CB7="",NA(),CB7)</f>
        <v>215.59</v>
      </c>
      <c r="CC6" s="22">
        <f t="shared" si="9"/>
        <v>216.99</v>
      </c>
      <c r="CD6" s="22">
        <f t="shared" si="9"/>
        <v>210.36</v>
      </c>
      <c r="CE6" s="22">
        <f t="shared" si="9"/>
        <v>210.04</v>
      </c>
      <c r="CF6" s="22">
        <f t="shared" si="9"/>
        <v>174.97</v>
      </c>
      <c r="CG6" s="22">
        <f t="shared" si="9"/>
        <v>178.59</v>
      </c>
      <c r="CH6" s="22">
        <f t="shared" si="9"/>
        <v>178.92</v>
      </c>
      <c r="CI6" s="22">
        <f t="shared" si="9"/>
        <v>181.3</v>
      </c>
      <c r="CJ6" s="22">
        <f t="shared" si="9"/>
        <v>181.71</v>
      </c>
      <c r="CK6" s="21" t="str">
        <f>IF(CK7="","",IF(CK7="-","【-】","【"&amp;SUBSTITUTE(TEXT(CK7,"#,##0.00"),"-","△")&amp;"】"))</f>
        <v>【167.74】</v>
      </c>
      <c r="CL6" s="22">
        <f>IF(CL7="",NA(),CL7)</f>
        <v>71.28</v>
      </c>
      <c r="CM6" s="22">
        <f t="shared" ref="CM6:CU6" si="10">IF(CM7="",NA(),CM7)</f>
        <v>70.97</v>
      </c>
      <c r="CN6" s="22">
        <f t="shared" si="10"/>
        <v>69.69</v>
      </c>
      <c r="CO6" s="22">
        <f t="shared" si="10"/>
        <v>68.28</v>
      </c>
      <c r="CP6" s="22">
        <f t="shared" si="10"/>
        <v>65.78</v>
      </c>
      <c r="CQ6" s="22">
        <f t="shared" si="10"/>
        <v>55.63</v>
      </c>
      <c r="CR6" s="22">
        <f t="shared" si="10"/>
        <v>55.03</v>
      </c>
      <c r="CS6" s="22">
        <f t="shared" si="10"/>
        <v>55.14</v>
      </c>
      <c r="CT6" s="22">
        <f t="shared" si="10"/>
        <v>55.89</v>
      </c>
      <c r="CU6" s="22">
        <f t="shared" si="10"/>
        <v>55.72</v>
      </c>
      <c r="CV6" s="21" t="str">
        <f>IF(CV7="","",IF(CV7="-","【-】","【"&amp;SUBSTITUTE(TEXT(CV7,"#,##0.00"),"-","△")&amp;"】"))</f>
        <v>【60.29】</v>
      </c>
      <c r="CW6" s="22">
        <f>IF(CW7="",NA(),CW7)</f>
        <v>79.540000000000006</v>
      </c>
      <c r="CX6" s="22">
        <f t="shared" ref="CX6:DF6" si="11">IF(CX7="",NA(),CX7)</f>
        <v>79.069999999999993</v>
      </c>
      <c r="CY6" s="22">
        <f t="shared" si="11"/>
        <v>78.5</v>
      </c>
      <c r="CZ6" s="22">
        <f t="shared" si="11"/>
        <v>81.67</v>
      </c>
      <c r="DA6" s="22">
        <f t="shared" si="11"/>
        <v>82.81</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60.41</v>
      </c>
      <c r="DI6" s="22">
        <f t="shared" ref="DI6:DQ6" si="12">IF(DI7="",NA(),DI7)</f>
        <v>61.69</v>
      </c>
      <c r="DJ6" s="22">
        <f t="shared" si="12"/>
        <v>62.98</v>
      </c>
      <c r="DK6" s="22">
        <f t="shared" si="12"/>
        <v>64.400000000000006</v>
      </c>
      <c r="DL6" s="22">
        <f t="shared" si="12"/>
        <v>65.989999999999995</v>
      </c>
      <c r="DM6" s="22">
        <f t="shared" si="12"/>
        <v>48.05</v>
      </c>
      <c r="DN6" s="22">
        <f t="shared" si="12"/>
        <v>48.87</v>
      </c>
      <c r="DO6" s="22">
        <f t="shared" si="12"/>
        <v>49.92</v>
      </c>
      <c r="DP6" s="22">
        <f t="shared" si="12"/>
        <v>50.63</v>
      </c>
      <c r="DQ6" s="22">
        <f t="shared" si="12"/>
        <v>51.29</v>
      </c>
      <c r="DR6" s="21" t="str">
        <f>IF(DR7="","",IF(DR7="-","【-】","【"&amp;SUBSTITUTE(TEXT(DR7,"#,##0.00"),"-","△")&amp;"】"))</f>
        <v>【50.88】</v>
      </c>
      <c r="DS6" s="22">
        <f>IF(DS7="",NA(),DS7)</f>
        <v>67.56</v>
      </c>
      <c r="DT6" s="22">
        <f t="shared" ref="DT6:EB6" si="13">IF(DT7="",NA(),DT7)</f>
        <v>67.52</v>
      </c>
      <c r="DU6" s="22">
        <f t="shared" si="13"/>
        <v>69.55</v>
      </c>
      <c r="DV6" s="22">
        <f t="shared" si="13"/>
        <v>69.989999999999995</v>
      </c>
      <c r="DW6" s="22">
        <f t="shared" si="13"/>
        <v>70.45</v>
      </c>
      <c r="DX6" s="22">
        <f t="shared" si="13"/>
        <v>13.39</v>
      </c>
      <c r="DY6" s="22">
        <f t="shared" si="13"/>
        <v>14.85</v>
      </c>
      <c r="DZ6" s="22">
        <f t="shared" si="13"/>
        <v>16.88</v>
      </c>
      <c r="EA6" s="22">
        <f t="shared" si="13"/>
        <v>18.28</v>
      </c>
      <c r="EB6" s="22">
        <f t="shared" si="13"/>
        <v>19.61</v>
      </c>
      <c r="EC6" s="21" t="str">
        <f>IF(EC7="","",IF(EC7="-","【-】","【"&amp;SUBSTITUTE(TEXT(EC7,"#,##0.00"),"-","△")&amp;"】"))</f>
        <v>【22.30】</v>
      </c>
      <c r="ED6" s="21">
        <f>IF(ED7="",NA(),ED7)</f>
        <v>0</v>
      </c>
      <c r="EE6" s="22">
        <f t="shared" ref="EE6:EM6" si="14">IF(EE7="",NA(),EE7)</f>
        <v>0.04</v>
      </c>
      <c r="EF6" s="22">
        <f t="shared" si="14"/>
        <v>0.08</v>
      </c>
      <c r="EG6" s="22">
        <f t="shared" si="14"/>
        <v>0.05</v>
      </c>
      <c r="EH6" s="22">
        <f t="shared" si="14"/>
        <v>0.09</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44458</v>
      </c>
      <c r="D7" s="24">
        <v>46</v>
      </c>
      <c r="E7" s="24">
        <v>1</v>
      </c>
      <c r="F7" s="24">
        <v>0</v>
      </c>
      <c r="G7" s="24">
        <v>1</v>
      </c>
      <c r="H7" s="24" t="s">
        <v>93</v>
      </c>
      <c r="I7" s="24" t="s">
        <v>94</v>
      </c>
      <c r="J7" s="24" t="s">
        <v>95</v>
      </c>
      <c r="K7" s="24" t="s">
        <v>96</v>
      </c>
      <c r="L7" s="24" t="s">
        <v>97</v>
      </c>
      <c r="M7" s="24" t="s">
        <v>98</v>
      </c>
      <c r="N7" s="25" t="s">
        <v>99</v>
      </c>
      <c r="O7" s="25">
        <v>77.69</v>
      </c>
      <c r="P7" s="25">
        <v>99.55</v>
      </c>
      <c r="Q7" s="25">
        <v>4193</v>
      </c>
      <c r="R7" s="25">
        <v>22115</v>
      </c>
      <c r="S7" s="25">
        <v>460.67</v>
      </c>
      <c r="T7" s="25">
        <v>48.01</v>
      </c>
      <c r="U7" s="25">
        <v>21884</v>
      </c>
      <c r="V7" s="25">
        <v>54.52</v>
      </c>
      <c r="W7" s="25">
        <v>401.39</v>
      </c>
      <c r="X7" s="25">
        <v>101.3</v>
      </c>
      <c r="Y7" s="25">
        <v>102.25</v>
      </c>
      <c r="Z7" s="25">
        <v>102.52</v>
      </c>
      <c r="AA7" s="25">
        <v>104.77</v>
      </c>
      <c r="AB7" s="25">
        <v>105.86</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715.58</v>
      </c>
      <c r="AU7" s="25">
        <v>688.07</v>
      </c>
      <c r="AV7" s="25">
        <v>676.95</v>
      </c>
      <c r="AW7" s="25">
        <v>644.11</v>
      </c>
      <c r="AX7" s="25">
        <v>687.56</v>
      </c>
      <c r="AY7" s="25">
        <v>359.47</v>
      </c>
      <c r="AZ7" s="25">
        <v>369.69</v>
      </c>
      <c r="BA7" s="25">
        <v>379.08</v>
      </c>
      <c r="BB7" s="25">
        <v>367.55</v>
      </c>
      <c r="BC7" s="25">
        <v>378.56</v>
      </c>
      <c r="BD7" s="25">
        <v>261.51</v>
      </c>
      <c r="BE7" s="25">
        <v>196.5</v>
      </c>
      <c r="BF7" s="25">
        <v>184.87</v>
      </c>
      <c r="BG7" s="25">
        <v>174.49</v>
      </c>
      <c r="BH7" s="25">
        <v>158.66</v>
      </c>
      <c r="BI7" s="25">
        <v>147.11000000000001</v>
      </c>
      <c r="BJ7" s="25">
        <v>401.79</v>
      </c>
      <c r="BK7" s="25">
        <v>402.99</v>
      </c>
      <c r="BL7" s="25">
        <v>398.98</v>
      </c>
      <c r="BM7" s="25">
        <v>418.68</v>
      </c>
      <c r="BN7" s="25">
        <v>395.68</v>
      </c>
      <c r="BO7" s="25">
        <v>265.16000000000003</v>
      </c>
      <c r="BP7" s="25">
        <v>94.82</v>
      </c>
      <c r="BQ7" s="25">
        <v>96.32</v>
      </c>
      <c r="BR7" s="25">
        <v>96.17</v>
      </c>
      <c r="BS7" s="25">
        <v>98.72</v>
      </c>
      <c r="BT7" s="25">
        <v>99.42</v>
      </c>
      <c r="BU7" s="25">
        <v>100.12</v>
      </c>
      <c r="BV7" s="25">
        <v>98.66</v>
      </c>
      <c r="BW7" s="25">
        <v>98.64</v>
      </c>
      <c r="BX7" s="25">
        <v>94.78</v>
      </c>
      <c r="BY7" s="25">
        <v>97.59</v>
      </c>
      <c r="BZ7" s="25">
        <v>102.35</v>
      </c>
      <c r="CA7" s="25">
        <v>218.46</v>
      </c>
      <c r="CB7" s="25">
        <v>215.59</v>
      </c>
      <c r="CC7" s="25">
        <v>216.99</v>
      </c>
      <c r="CD7" s="25">
        <v>210.36</v>
      </c>
      <c r="CE7" s="25">
        <v>210.04</v>
      </c>
      <c r="CF7" s="25">
        <v>174.97</v>
      </c>
      <c r="CG7" s="25">
        <v>178.59</v>
      </c>
      <c r="CH7" s="25">
        <v>178.92</v>
      </c>
      <c r="CI7" s="25">
        <v>181.3</v>
      </c>
      <c r="CJ7" s="25">
        <v>181.71</v>
      </c>
      <c r="CK7" s="25">
        <v>167.74</v>
      </c>
      <c r="CL7" s="25">
        <v>71.28</v>
      </c>
      <c r="CM7" s="25">
        <v>70.97</v>
      </c>
      <c r="CN7" s="25">
        <v>69.69</v>
      </c>
      <c r="CO7" s="25">
        <v>68.28</v>
      </c>
      <c r="CP7" s="25">
        <v>65.78</v>
      </c>
      <c r="CQ7" s="25">
        <v>55.63</v>
      </c>
      <c r="CR7" s="25">
        <v>55.03</v>
      </c>
      <c r="CS7" s="25">
        <v>55.14</v>
      </c>
      <c r="CT7" s="25">
        <v>55.89</v>
      </c>
      <c r="CU7" s="25">
        <v>55.72</v>
      </c>
      <c r="CV7" s="25">
        <v>60.29</v>
      </c>
      <c r="CW7" s="25">
        <v>79.540000000000006</v>
      </c>
      <c r="CX7" s="25">
        <v>79.069999999999993</v>
      </c>
      <c r="CY7" s="25">
        <v>78.5</v>
      </c>
      <c r="CZ7" s="25">
        <v>81.67</v>
      </c>
      <c r="DA7" s="25">
        <v>82.81</v>
      </c>
      <c r="DB7" s="25">
        <v>82.04</v>
      </c>
      <c r="DC7" s="25">
        <v>81.900000000000006</v>
      </c>
      <c r="DD7" s="25">
        <v>81.39</v>
      </c>
      <c r="DE7" s="25">
        <v>81.27</v>
      </c>
      <c r="DF7" s="25">
        <v>81.260000000000005</v>
      </c>
      <c r="DG7" s="25">
        <v>90.12</v>
      </c>
      <c r="DH7" s="25">
        <v>60.41</v>
      </c>
      <c r="DI7" s="25">
        <v>61.69</v>
      </c>
      <c r="DJ7" s="25">
        <v>62.98</v>
      </c>
      <c r="DK7" s="25">
        <v>64.400000000000006</v>
      </c>
      <c r="DL7" s="25">
        <v>65.989999999999995</v>
      </c>
      <c r="DM7" s="25">
        <v>48.05</v>
      </c>
      <c r="DN7" s="25">
        <v>48.87</v>
      </c>
      <c r="DO7" s="25">
        <v>49.92</v>
      </c>
      <c r="DP7" s="25">
        <v>50.63</v>
      </c>
      <c r="DQ7" s="25">
        <v>51.29</v>
      </c>
      <c r="DR7" s="25">
        <v>50.88</v>
      </c>
      <c r="DS7" s="25">
        <v>67.56</v>
      </c>
      <c r="DT7" s="25">
        <v>67.52</v>
      </c>
      <c r="DU7" s="25">
        <v>69.55</v>
      </c>
      <c r="DV7" s="25">
        <v>69.989999999999995</v>
      </c>
      <c r="DW7" s="25">
        <v>70.45</v>
      </c>
      <c r="DX7" s="25">
        <v>13.39</v>
      </c>
      <c r="DY7" s="25">
        <v>14.85</v>
      </c>
      <c r="DZ7" s="25">
        <v>16.88</v>
      </c>
      <c r="EA7" s="25">
        <v>18.28</v>
      </c>
      <c r="EB7" s="25">
        <v>19.61</v>
      </c>
      <c r="EC7" s="25">
        <v>22.3</v>
      </c>
      <c r="ED7" s="25">
        <v>0</v>
      </c>
      <c r="EE7" s="25">
        <v>0.04</v>
      </c>
      <c r="EF7" s="25">
        <v>0.08</v>
      </c>
      <c r="EG7" s="25">
        <v>0.05</v>
      </c>
      <c r="EH7" s="25">
        <v>0.09</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2023-02-07T06:47:54Z</cp:lastPrinted>
  <dcterms:created xsi:type="dcterms:W3CDTF">2022-12-01T00:53:15Z</dcterms:created>
  <dcterms:modified xsi:type="dcterms:W3CDTF">2023-02-07T06:47:56Z</dcterms:modified>
  <cp:category/>
</cp:coreProperties>
</file>