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mc:AlternateContent xmlns:mc="http://schemas.openxmlformats.org/markup-compatibility/2006">
    <mc:Choice Requires="x15">
      <x15ac:absPath xmlns:x15ac="http://schemas.microsoft.com/office/spreadsheetml/2010/11/ac" url="C:\Users\45350\Desktop\色麻町\【下水道】【経営比較分析表】2021_044440_46_010\"/>
    </mc:Choice>
  </mc:AlternateContent>
  <xr:revisionPtr revIDLastSave="0" documentId="13_ncr:1_{E89D363C-7E33-49CC-BB1C-15CFAAF868D0}" xr6:coauthVersionLast="36" xr6:coauthVersionMax="36" xr10:uidLastSave="{00000000-0000-0000-0000-000000000000}"/>
  <workbookProtection workbookAlgorithmName="SHA-512" workbookHashValue="qb9cxfqom2wr6RUyCt4OXJJEZDMTI/mo5BUWc27VceI+1hMEMiQBO+mpShE/8gAEVBkBGS2PmbtRO6tzm2+wGw==" workbookSaltValue="D8Y1DWG9tX2TGGpC4ZEvO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AT10" i="4"/>
  <c r="AL10" i="4"/>
  <c r="P10" i="4"/>
  <c r="I10" i="4"/>
  <c r="B10" i="4"/>
  <c r="P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<sst xmlns="http://schemas.openxmlformats.org/spreadsheetml/2006/main" count="236" uniqueCount="121">
  <si>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</si>
  <si>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</si>
  <si>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</si>
  <si>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</si>
  <si>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</si>
  <si>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</si>
  <si>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</si>
  <si>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</si>
  <si>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</si>
  <si>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</si>
  <si>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</si>
  <si>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</si>
  <si>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</si>
  <si>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</si>
  <si>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</si>
  <si>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</si>
  <si>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</si>
  <si>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</si>
  <si>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</si>
  <si>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</si>
  <si>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</si>
  <si>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</si>
  <si>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</si>
  <si>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</si>
  <si>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</si>
  <si>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</si>
  <si>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</si>
  <si>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</si>
  <si>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</si>
  <si>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</si>
  <si>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</si>
  <si>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</si>
  <si>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</si>
  <si>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</si>
  <si>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</si>
  <si>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</si>
  <si>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</si>
  <si>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</si>
  <si>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</si>
  <si>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</si>
  <si>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</si>
  <si>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</si>
  <si>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</si>
  <si>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</si>
  <si>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</si>
  <si>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</si>
  <si>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</si>
  <si>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</si>
  <si>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</si>
  <si>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</si>
  <si>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</si>
  <si>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</si>
  <si>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</si>
  <si>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</si>
  <si>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</si>
  <si>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</si>
  <si>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</si>
  <si>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</si>
  <si>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</si>
  <si>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</si>
  <si>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</si>
  <si>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</si>
  <si>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</si>
  <si>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</si>
  <si>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</si>
  <si>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</si>
  <si>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</si>
  <si>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</si>
  <si>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</si>
  <si>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</si>
  <si>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</si>
  <si>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</si>
  <si>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</si>
  <si>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</si>
  <si>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</si>
  <si>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</si>
  <si>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</si>
  <si>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</si>
  <si>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</si>
  <si>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</si>
  <si>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</si>
  <si>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</si>
  <si>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</si>
  <si>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</si>
  <si>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</si>
  <si>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</si>
  <si>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</si>
  <si>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</si>
  <si>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</si>
  <si>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</si>
  <si>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</si>
  <si>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</si>
  <si>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</si>
  <si>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</si>
  <si>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</si>
  <si>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</si>
  <si>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</si>
  <si>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</si>
  <si>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</si>
  <si>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色麻町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</si>
  <si>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</si>
  <si>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</si>
  <si>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</si>
  <si>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</si>
  <si>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</si>
  <si>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</si>
  <si>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</si>
  <si>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</si>
  <si>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</si>
  <si>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</si>
  <si>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</si>
  <si>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</si>
  <si>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</si>
  <si>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</si>
  <si>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</si>
  <si>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</si>
  <si>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</si>
  <si>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</si>
  <si>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補助事業により各種機器を効率の良いものに更新し維持管理費用の軽減及び施設の</t>
    </r>
    <r>
      <rPr>
        <sz val="11"/>
        <rFont val="ＭＳ ゴシック"/>
        <family val="3"/>
        <charset val="128"/>
      </rPr>
      <t>長寿命化対策に努める。</t>
    </r>
    <r>
      <rPr>
        <sz val="11"/>
        <color theme="1"/>
        <rFont val="ＭＳ ゴシック"/>
        <family val="3"/>
        <charset val="128"/>
      </rPr>
      <t>また、継続的に接続の広報活動を行い、接続率の向上を図ると共に、人口減少等に伴い利用料の見直しを行い適正な料金を設定していく。また、策定した経営戦略に基づき、計画的・効率的な事業運営を推進する。</t>
    </r>
    <rPh sb="0" eb="2">
      <t>ホジョ</t>
    </rPh>
    <rPh sb="2" eb="4">
      <t>ジギョウ</t>
    </rPh>
    <rPh sb="7" eb="9">
      <t>カクシュ</t>
    </rPh>
    <rPh sb="9" eb="11">
      <t>キキ</t>
    </rPh>
    <rPh sb="12" eb="14">
      <t>コウリツ</t>
    </rPh>
    <rPh sb="15" eb="16">
      <t>ヨ</t>
    </rPh>
    <rPh sb="20" eb="22">
      <t>コウシン</t>
    </rPh>
    <rPh sb="23" eb="25">
      <t>イジ</t>
    </rPh>
    <rPh sb="25" eb="27">
      <t>カンリ</t>
    </rPh>
    <rPh sb="27" eb="29">
      <t>ヒヨウ</t>
    </rPh>
    <rPh sb="30" eb="32">
      <t>ケイゲン</t>
    </rPh>
    <rPh sb="32" eb="33">
      <t>オヨ</t>
    </rPh>
    <rPh sb="34" eb="36">
      <t>シセツ</t>
    </rPh>
    <rPh sb="51" eb="54">
      <t>ケイゾクテキ</t>
    </rPh>
    <rPh sb="55" eb="57">
      <t>セツゾク</t>
    </rPh>
    <rPh sb="58" eb="60">
      <t>コウホウ</t>
    </rPh>
    <rPh sb="60" eb="62">
      <t>カツドウ</t>
    </rPh>
    <rPh sb="63" eb="64">
      <t>オコナ</t>
    </rPh>
    <rPh sb="66" eb="68">
      <t>セツゾク</t>
    </rPh>
    <rPh sb="68" eb="69">
      <t>リツ</t>
    </rPh>
    <rPh sb="70" eb="72">
      <t>コウジョウ</t>
    </rPh>
    <rPh sb="73" eb="74">
      <t>ハカ</t>
    </rPh>
    <rPh sb="76" eb="77">
      <t>トモ</t>
    </rPh>
    <rPh sb="79" eb="81">
      <t>ジンコウ</t>
    </rPh>
    <rPh sb="81" eb="83">
      <t>ゲンショウ</t>
    </rPh>
    <rPh sb="83" eb="84">
      <t>トウ</t>
    </rPh>
    <rPh sb="85" eb="86">
      <t>トモナ</t>
    </rPh>
    <rPh sb="87" eb="90">
      <t>リヨウリョウ</t>
    </rPh>
    <rPh sb="91" eb="93">
      <t>ミナオ</t>
    </rPh>
    <rPh sb="95" eb="96">
      <t>オコナ</t>
    </rPh>
    <rPh sb="97" eb="99">
      <t>テキセイ</t>
    </rPh>
    <rPh sb="100" eb="102">
      <t>リョウキン</t>
    </rPh>
    <rPh sb="103" eb="105">
      <t>セッテイ</t>
    </rPh>
    <rPh sb="113" eb="115">
      <t>サクテイ</t>
    </rPh>
    <rPh sb="117" eb="119">
      <t>ケイエイ</t>
    </rPh>
    <rPh sb="119" eb="121">
      <t>センリャク</t>
    </rPh>
    <rPh sb="122" eb="123">
      <t>モト</t>
    </rPh>
    <rPh sb="126" eb="129">
      <t>ケイカクテキ</t>
    </rPh>
    <rPh sb="130" eb="133">
      <t>コウリツテキ</t>
    </rPh>
    <rPh sb="134" eb="136">
      <t>ジギョウ</t>
    </rPh>
    <rPh sb="136" eb="138">
      <t>ウンエイ</t>
    </rPh>
    <rPh sb="139" eb="141">
      <t>スイシン</t>
    </rPh>
    <phoneticPr fontId="4"/>
  </si>
  <si>
    <t>平成9年度より稼働しており、すでに24年が経過した施設である。各機器等の修繕は随時行っているが全体的に耐用年数を過ぎており、平成29年度より機器の更新を実施し、令和元年度に完了した。</t>
    <rPh sb="0" eb="2">
      <t>ヘイセイ</t>
    </rPh>
    <rPh sb="3" eb="5">
      <t>ネンド</t>
    </rPh>
    <rPh sb="7" eb="9">
      <t>カドウ</t>
    </rPh>
    <rPh sb="19" eb="20">
      <t>ネン</t>
    </rPh>
    <rPh sb="21" eb="23">
      <t>ケイカ</t>
    </rPh>
    <rPh sb="25" eb="27">
      <t>シセツ</t>
    </rPh>
    <rPh sb="31" eb="32">
      <t>カク</t>
    </rPh>
    <rPh sb="32" eb="34">
      <t>キキ</t>
    </rPh>
    <rPh sb="34" eb="35">
      <t>トウ</t>
    </rPh>
    <rPh sb="36" eb="38">
      <t>シュウゼン</t>
    </rPh>
    <rPh sb="39" eb="41">
      <t>ズイジ</t>
    </rPh>
    <rPh sb="41" eb="42">
      <t>オコナ</t>
    </rPh>
    <rPh sb="47" eb="50">
      <t>ゼンタイテキ</t>
    </rPh>
    <rPh sb="51" eb="53">
      <t>タイヨウ</t>
    </rPh>
    <rPh sb="53" eb="55">
      <t>ネンスウ</t>
    </rPh>
    <rPh sb="56" eb="57">
      <t>ス</t>
    </rPh>
    <rPh sb="62" eb="64">
      <t>ヘイセイ</t>
    </rPh>
    <rPh sb="66" eb="68">
      <t>ネンド</t>
    </rPh>
    <rPh sb="70" eb="72">
      <t>キキ</t>
    </rPh>
    <rPh sb="73" eb="75">
      <t>コウシン</t>
    </rPh>
    <rPh sb="76" eb="78">
      <t>ジッシ</t>
    </rPh>
    <rPh sb="80" eb="82">
      <t>レイワ</t>
    </rPh>
    <rPh sb="82" eb="83">
      <t>モト</t>
    </rPh>
    <rPh sb="84" eb="85">
      <t>ド</t>
    </rPh>
    <rPh sb="86" eb="88">
      <t>カンリョウ</t>
    </rPh>
    <phoneticPr fontId="4"/>
  </si>
  <si>
    <t>①について、料金収入と併せて一般会計からの繰入を行っているが、今後他事業と併せ料金の見直しを行い、比率の増を図る。
④について、平成11年度で工事は完了しており，償還額は年々減少傾向にあるもののH29年度からの施設の更新等により増加した。また、地方債償還に要する費用は全額一般会計より負担することとなっている。
⑤について、料金収入に対して維持管理費用が多額である。今後各機器の更新時に効率の良い機器に更新し維持管理費の軽減を図る。また、他の事業も含め使用料金の見直しが必要。
⑥について、平均値を上回っており、高額となっている。今後維持管理費の軽減を図り単価を下げる必要がある。　　　　　　　　　　　　　　　　　　　　　　　　　
⑦について、年々人口減少傾向にあり施設利用率は57.49％となっている。　　　　　　　　　　　　　　　　　　⑧について、今後は若干の変動はあるものの80％台を推移するものと思われる。しかし、人口の減少、高齢化等の要因から新規接続の申し込みも年間3戸程度となっているため、今後も下水接続の広報活動に努め、更なる水洗化率の向上に努める。</t>
    <rPh sb="142" eb="144">
      <t>フタン</t>
    </rPh>
    <rPh sb="333" eb="335">
      <t>シセツ</t>
    </rPh>
    <rPh sb="335" eb="338">
      <t>リヨウリツ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</si>
</sst>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A6E-4C46-98BC-CBEC87F0440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8A6E-4C46-98BC-CBEC87F0440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68.2</c:v>
                </c:pt>
                <c:pt idx="1">
                  <c:v>59.94</c:v>
                </c:pt>
                <c:pt idx="2">
                  <c:v>58.72</c:v>
                </c:pt>
                <c:pt idx="3">
                  <c:v>58.72</c:v>
                </c:pt>
                <c:pt idx="4">
                  <c:v>57.49</c:v>
                </c:pt>
              </c:numCache>
            </c:numRef>
          </c:val>
          <c:extLst>
            <c:ext xmlns:c16="http://schemas.microsoft.com/office/drawing/2014/chart" uri="{C3380CC4-5D6E-409C-BE32-E72D297353CC}">
              <c16:uniqueId val="{00000000-3510-4F15-AD16-89C63D69D1F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3510-4F15-AD16-89C63D69D1F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87.03</c:v>
                </c:pt>
                <c:pt idx="1">
                  <c:v>86.4</c:v>
                </c:pt>
                <c:pt idx="2">
                  <c:v>86.44</c:v>
                </c:pt>
                <c:pt idx="3">
                  <c:v>86.21</c:v>
                </c:pt>
                <c:pt idx="4">
                  <c:v>87.99</c:v>
                </c:pt>
              </c:numCache>
            </c:numRef>
          </c:val>
          <c:extLst>
            <c:ext xmlns:c16="http://schemas.microsoft.com/office/drawing/2014/chart" uri="{C3380CC4-5D6E-409C-BE32-E72D297353CC}">
              <c16:uniqueId val="{00000000-9CA1-4DBC-8C47-D21604F358F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9CA1-4DBC-8C47-D21604F358F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100.38</c:v>
                </c:pt>
                <c:pt idx="1">
                  <c:v>112.45</c:v>
                </c:pt>
                <c:pt idx="2">
                  <c:v>122.58</c:v>
                </c:pt>
                <c:pt idx="3">
                  <c:v>104.07</c:v>
                </c:pt>
                <c:pt idx="4">
                  <c:v>106.16</c:v>
                </c:pt>
              </c:numCache>
            </c:numRef>
          </c:val>
          <c:extLst>
            <c:ext xmlns:c16="http://schemas.microsoft.com/office/drawing/2014/chart" uri="{C3380CC4-5D6E-409C-BE32-E72D297353CC}">
              <c16:uniqueId val="{00000000-7970-4365-B5B9-21E9B62D2EE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70-4365-B5B9-21E9B62D2EE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EC-406A-92C4-8CA563CEA98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EC-406A-92C4-8CA563CEA98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AA-4A3A-A268-D073251A773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AA-4A3A-A268-D073251A773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99-4265-8065-87092FE1A73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99-4265-8065-87092FE1A73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96-419F-A160-D82DB0977EA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96-419F-A160-D82DB0977EA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formatCode="#,##0.00;&quot;△&quot;#,##0.00;&quot;-&quot;">
                  <c:v>117.38</c:v>
                </c:pt>
                <c:pt idx="1">
                  <c:v>0</c:v>
                </c:pt>
                <c:pt idx="2">
                  <c:v>0</c:v>
                </c:pt>
                <c:pt idx="3">
                  <c:v>0</c:v>
                </c:pt>
                <c:pt idx="4">
                  <c:v>0</c:v>
                </c:pt>
              </c:numCache>
            </c:numRef>
          </c:val>
          <c:extLst>
            <c:ext xmlns:c16="http://schemas.microsoft.com/office/drawing/2014/chart" uri="{C3380CC4-5D6E-409C-BE32-E72D297353CC}">
              <c16:uniqueId val="{00000000-F038-44BF-94CC-68837A90A34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F038-44BF-94CC-68837A90A34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25.9</c:v>
                </c:pt>
                <c:pt idx="1">
                  <c:v>36.46</c:v>
                </c:pt>
                <c:pt idx="2">
                  <c:v>38.21</c:v>
                </c:pt>
                <c:pt idx="3">
                  <c:v>33.909999999999997</c:v>
                </c:pt>
                <c:pt idx="4">
                  <c:v>35.409999999999997</c:v>
                </c:pt>
              </c:numCache>
            </c:numRef>
          </c:val>
          <c:extLst>
            <c:ext xmlns:c16="http://schemas.microsoft.com/office/drawing/2014/chart" uri="{C3380CC4-5D6E-409C-BE32-E72D297353CC}">
              <c16:uniqueId val="{00000000-4391-459F-8B79-D9280773DD8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4391-459F-8B79-D9280773DD8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426.85</c:v>
                </c:pt>
                <c:pt idx="1">
                  <c:v>324.82</c:v>
                </c:pt>
                <c:pt idx="2">
                  <c:v>323.3</c:v>
                </c:pt>
                <c:pt idx="3">
                  <c:v>372.12</c:v>
                </c:pt>
                <c:pt idx="4">
                  <c:v>421.39</c:v>
                </c:pt>
              </c:numCache>
            </c:numRef>
          </c:val>
          <c:extLst>
            <c:ext xmlns:c16="http://schemas.microsoft.com/office/drawing/2014/chart" uri="{C3380CC4-5D6E-409C-BE32-E72D297353CC}">
              <c16:uniqueId val="{00000000-4FE8-44FA-90A8-BB0B1092941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4FE8-44FA-90A8-BB0B1092941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2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色麻町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6523</v>
      </c>
      <c r="AM8" s="46"/>
      <c r="AN8" s="46"/>
      <c r="AO8" s="46"/>
      <c r="AP8" s="46"/>
      <c r="AQ8" s="46"/>
      <c r="AR8" s="46"/>
      <c r="AS8" s="46"/>
      <c r="AT8" s="45">
        <f>データ!T6</f>
        <v>109.28</v>
      </c>
      <c r="AU8" s="45"/>
      <c r="AV8" s="45"/>
      <c r="AW8" s="45"/>
      <c r="AX8" s="45"/>
      <c r="AY8" s="45"/>
      <c r="AZ8" s="45"/>
      <c r="BA8" s="45"/>
      <c r="BB8" s="45">
        <f>データ!U6</f>
        <v>59.69</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12.75</v>
      </c>
      <c r="Q10" s="45"/>
      <c r="R10" s="45"/>
      <c r="S10" s="45"/>
      <c r="T10" s="45"/>
      <c r="U10" s="45"/>
      <c r="V10" s="45"/>
      <c r="W10" s="45">
        <f>データ!Q6</f>
        <v>87.34</v>
      </c>
      <c r="X10" s="45"/>
      <c r="Y10" s="45"/>
      <c r="Z10" s="45"/>
      <c r="AA10" s="45"/>
      <c r="AB10" s="45"/>
      <c r="AC10" s="45"/>
      <c r="AD10" s="46">
        <f>データ!R6</f>
        <v>2855</v>
      </c>
      <c r="AE10" s="46"/>
      <c r="AF10" s="46"/>
      <c r="AG10" s="46"/>
      <c r="AH10" s="46"/>
      <c r="AI10" s="46"/>
      <c r="AJ10" s="46"/>
      <c r="AK10" s="2"/>
      <c r="AL10" s="46">
        <f>データ!V6</f>
        <v>824</v>
      </c>
      <c r="AM10" s="46"/>
      <c r="AN10" s="46"/>
      <c r="AO10" s="46"/>
      <c r="AP10" s="46"/>
      <c r="AQ10" s="46"/>
      <c r="AR10" s="46"/>
      <c r="AS10" s="46"/>
      <c r="AT10" s="45">
        <f>データ!W6</f>
        <v>0.7</v>
      </c>
      <c r="AU10" s="45"/>
      <c r="AV10" s="45"/>
      <c r="AW10" s="45"/>
      <c r="AX10" s="45"/>
      <c r="AY10" s="45"/>
      <c r="AZ10" s="45"/>
      <c r="BA10" s="45"/>
      <c r="BB10" s="45">
        <f>データ!X6</f>
        <v>1177.1400000000001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120</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45</v>
      </c>
      <c r="O86" s="12" t="str">
        <f>データ!EO6</f>
        <v>【0.03】</v>
      </c>
    </row>
  </sheetData>
  <sheetProtection algorithmName="SHA-512" hashValue="tVnvYbXhDH/IEhaOn3+cnIut8/h76+aYDNwo/ylVcnBUjKWKbsA4YoFOBb2DD6M5trAWfvfjr/RRnD+n3+tniA==" saltValue="OkXAVVx3/eGe+lJRlHa7p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44440</v>
      </c>
      <c r="D6" s="19">
        <f t="shared" si="3"/>
        <v>47</v>
      </c>
      <c r="E6" s="19">
        <f t="shared" si="3"/>
        <v>17</v>
      </c>
      <c r="F6" s="19">
        <f t="shared" si="3"/>
        <v>5</v>
      </c>
      <c r="G6" s="19">
        <f t="shared" si="3"/>
        <v>0</v>
      </c>
      <c r="H6" s="19" t="str">
        <f t="shared" si="3"/>
        <v>宮城県　色麻町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12.75</v>
      </c>
      <c r="Q6" s="20">
        <f t="shared" si="3"/>
        <v>87.34</v>
      </c>
      <c r="R6" s="20">
        <f t="shared" si="3"/>
        <v>2855</v>
      </c>
      <c r="S6" s="20">
        <f t="shared" si="3"/>
        <v>6523</v>
      </c>
      <c r="T6" s="20">
        <f t="shared" si="3"/>
        <v>109.28</v>
      </c>
      <c r="U6" s="20">
        <f t="shared" si="3"/>
        <v>59.69</v>
      </c>
      <c r="V6" s="20">
        <f t="shared" si="3"/>
        <v>824</v>
      </c>
      <c r="W6" s="20">
        <f t="shared" si="3"/>
        <v>0.7</v>
      </c>
      <c r="X6" s="20">
        <f t="shared" si="3"/>
        <v>1177.1400000000001</v>
      </c>
      <c r="Y6" s="21">
        <f>IF(Y7="",NA(),Y7)</f>
        <v>100.38</v>
      </c>
      <c r="Z6" s="21">
        <f t="shared" ref="Z6:AH6" si="4">IF(Z7="",NA(),Z7)</f>
        <v>112.45</v>
      </c>
      <c r="AA6" s="21">
        <f t="shared" si="4"/>
        <v>122.58</v>
      </c>
      <c r="AB6" s="21">
        <f t="shared" si="4"/>
        <v>104.07</v>
      </c>
      <c r="AC6" s="21">
        <f t="shared" si="4"/>
        <v>106.16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117.38</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25.9</v>
      </c>
      <c r="BR6" s="21">
        <f t="shared" ref="BR6:BZ6" si="8">IF(BR7="",NA(),BR7)</f>
        <v>36.46</v>
      </c>
      <c r="BS6" s="21">
        <f t="shared" si="8"/>
        <v>38.21</v>
      </c>
      <c r="BT6" s="21">
        <f t="shared" si="8"/>
        <v>33.909999999999997</v>
      </c>
      <c r="BU6" s="21">
        <f t="shared" si="8"/>
        <v>35.409999999999997</v>
      </c>
      <c r="BV6" s="21">
        <f t="shared" si="8"/>
        <v>59.8</v>
      </c>
      <c r="BW6" s="21">
        <f t="shared" si="8"/>
        <v>57.77</v>
      </c>
      <c r="BX6" s="21">
        <f t="shared" si="8"/>
        <v>57.31</v>
      </c>
      <c r="BY6" s="21">
        <f t="shared" si="8"/>
        <v>57.08</v>
      </c>
      <c r="BZ6" s="21">
        <f t="shared" si="8"/>
        <v>56.26</v>
      </c>
      <c r="CA6" s="20" t="str">
        <f>IF(CA7="","",IF(CA7="-","【-】","【"&amp;SUBSTITUTE(TEXT(CA7,"#,##0.00"),"-","△")&amp;"】"))</f>
        <v>【60.65】</v>
      </c>
      <c r="CB6" s="21">
        <f>IF(CB7="",NA(),CB7)</f>
        <v>426.85</v>
      </c>
      <c r="CC6" s="21">
        <f t="shared" ref="CC6:CK6" si="9">IF(CC7="",NA(),CC7)</f>
        <v>324.82</v>
      </c>
      <c r="CD6" s="21">
        <f t="shared" si="9"/>
        <v>323.3</v>
      </c>
      <c r="CE6" s="21">
        <f t="shared" si="9"/>
        <v>372.12</v>
      </c>
      <c r="CF6" s="21">
        <f t="shared" si="9"/>
        <v>421.39</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68.2</v>
      </c>
      <c r="CN6" s="21">
        <f t="shared" ref="CN6:CV6" si="10">IF(CN7="",NA(),CN7)</f>
        <v>59.94</v>
      </c>
      <c r="CO6" s="21">
        <f t="shared" si="10"/>
        <v>58.72</v>
      </c>
      <c r="CP6" s="21">
        <f t="shared" si="10"/>
        <v>58.72</v>
      </c>
      <c r="CQ6" s="21">
        <f t="shared" si="10"/>
        <v>57.49</v>
      </c>
      <c r="CR6" s="21">
        <f t="shared" si="10"/>
        <v>51.75</v>
      </c>
      <c r="CS6" s="21">
        <f t="shared" si="10"/>
        <v>50.68</v>
      </c>
      <c r="CT6" s="21">
        <f t="shared" si="10"/>
        <v>50.14</v>
      </c>
      <c r="CU6" s="21">
        <f t="shared" si="10"/>
        <v>54.83</v>
      </c>
      <c r="CV6" s="21">
        <f t="shared" si="10"/>
        <v>66.53</v>
      </c>
      <c r="CW6" s="20" t="str">
        <f>IF(CW7="","",IF(CW7="-","【-】","【"&amp;SUBSTITUTE(TEXT(CW7,"#,##0.00"),"-","△")&amp;"】"))</f>
        <v>【61.14】</v>
      </c>
      <c r="CX6" s="21">
        <f>IF(CX7="",NA(),CX7)</f>
        <v>87.03</v>
      </c>
      <c r="CY6" s="21">
        <f t="shared" ref="CY6:DG6" si="11">IF(CY7="",NA(),CY7)</f>
        <v>86.4</v>
      </c>
      <c r="CZ6" s="21">
        <f t="shared" si="11"/>
        <v>86.44</v>
      </c>
      <c r="DA6" s="21">
        <f t="shared" si="11"/>
        <v>86.21</v>
      </c>
      <c r="DB6" s="21">
        <f t="shared" si="11"/>
        <v>87.99</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44440</v>
      </c>
      <c r="D7" s="23">
        <v>47</v>
      </c>
      <c r="E7" s="23">
        <v>17</v>
      </c>
      <c r="F7" s="23">
        <v>5</v>
      </c>
      <c r="G7" s="23">
        <v>0</v>
      </c>
      <c r="H7" s="23" t="s">
        <v>99</v>
      </c>
      <c r="I7" s="23" t="s">
        <v>100</v>
      </c>
      <c r="J7" s="23" t="s">
        <v>101</v>
      </c>
      <c r="K7" s="23" t="s">
        <v>102</v>
      </c>
      <c r="L7" s="23" t="s">
        <v>103</v>
      </c>
      <c r="M7" s="23" t="s">
        <v>104</v>
      </c>
      <c r="N7" s="24" t="s">
        <v>105</v>
      </c>
      <c r="O7" s="24" t="s">
        <v>106</v>
      </c>
      <c r="P7" s="24">
        <v>12.75</v>
      </c>
      <c r="Q7" s="24">
        <v>87.34</v>
      </c>
      <c r="R7" s="24">
        <v>2855</v>
      </c>
      <c r="S7" s="24">
        <v>6523</v>
      </c>
      <c r="T7" s="24">
        <v>109.28</v>
      </c>
      <c r="U7" s="24">
        <v>59.69</v>
      </c>
      <c r="V7" s="24">
        <v>824</v>
      </c>
      <c r="W7" s="24">
        <v>0.7</v>
      </c>
      <c r="X7" s="24">
        <v>1177.1400000000001</v>
      </c>
      <c r="Y7" s="24">
        <v>100.38</v>
      </c>
      <c r="Z7" s="24">
        <v>112.45</v>
      </c>
      <c r="AA7" s="24">
        <v>122.58</v>
      </c>
      <c r="AB7" s="24">
        <v>104.07</v>
      </c>
      <c r="AC7" s="24">
        <v>106.16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117.38</v>
      </c>
      <c r="BG7" s="24">
        <v>0</v>
      </c>
      <c r="BH7" s="24">
        <v>0</v>
      </c>
      <c r="BI7" s="24">
        <v>0</v>
      </c>
      <c r="BJ7" s="24">
        <v>0</v>
      </c>
      <c r="BK7" s="24">
        <v>855.8</v>
      </c>
      <c r="BL7" s="24">
        <v>789.46</v>
      </c>
      <c r="BM7" s="24">
        <v>826.83</v>
      </c>
      <c r="BN7" s="24">
        <v>867.83</v>
      </c>
      <c r="BO7" s="24">
        <v>791.76</v>
      </c>
      <c r="BP7" s="24">
        <v>786.37</v>
      </c>
      <c r="BQ7" s="24">
        <v>25.9</v>
      </c>
      <c r="BR7" s="24">
        <v>36.46</v>
      </c>
      <c r="BS7" s="24">
        <v>38.21</v>
      </c>
      <c r="BT7" s="24">
        <v>33.909999999999997</v>
      </c>
      <c r="BU7" s="24">
        <v>35.409999999999997</v>
      </c>
      <c r="BV7" s="24">
        <v>59.8</v>
      </c>
      <c r="BW7" s="24">
        <v>57.77</v>
      </c>
      <c r="BX7" s="24">
        <v>57.31</v>
      </c>
      <c r="BY7" s="24">
        <v>57.08</v>
      </c>
      <c r="BZ7" s="24">
        <v>56.26</v>
      </c>
      <c r="CA7" s="24">
        <v>60.65</v>
      </c>
      <c r="CB7" s="24">
        <v>426.85</v>
      </c>
      <c r="CC7" s="24">
        <v>324.82</v>
      </c>
      <c r="CD7" s="24">
        <v>323.3</v>
      </c>
      <c r="CE7" s="24">
        <v>372.12</v>
      </c>
      <c r="CF7" s="24">
        <v>421.39</v>
      </c>
      <c r="CG7" s="24">
        <v>263.76</v>
      </c>
      <c r="CH7" s="24">
        <v>274.35000000000002</v>
      </c>
      <c r="CI7" s="24">
        <v>273.52</v>
      </c>
      <c r="CJ7" s="24">
        <v>274.99</v>
      </c>
      <c r="CK7" s="24">
        <v>282.08999999999997</v>
      </c>
      <c r="CL7" s="24">
        <v>256.97000000000003</v>
      </c>
      <c r="CM7" s="24">
        <v>68.2</v>
      </c>
      <c r="CN7" s="24">
        <v>59.94</v>
      </c>
      <c r="CO7" s="24">
        <v>58.72</v>
      </c>
      <c r="CP7" s="24">
        <v>58.72</v>
      </c>
      <c r="CQ7" s="24">
        <v>57.49</v>
      </c>
      <c r="CR7" s="24">
        <v>51.75</v>
      </c>
      <c r="CS7" s="24">
        <v>50.68</v>
      </c>
      <c r="CT7" s="24">
        <v>50.14</v>
      </c>
      <c r="CU7" s="24">
        <v>54.83</v>
      </c>
      <c r="CV7" s="24">
        <v>66.53</v>
      </c>
      <c r="CW7" s="24">
        <v>61.14</v>
      </c>
      <c r="CX7" s="24">
        <v>87.03</v>
      </c>
      <c r="CY7" s="24">
        <v>86.4</v>
      </c>
      <c r="CZ7" s="24">
        <v>86.44</v>
      </c>
      <c r="DA7" s="24">
        <v>86.21</v>
      </c>
      <c r="DB7" s="24">
        <v>87.99</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115</v>
      </c>
      <c r="D13" t="s">
        <v>116</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2022-12-01T01:54:29Z</dcterms:created>
  <dcterms:modified xsi:type="dcterms:W3CDTF">2023-02-09T04:26:28Z</dcterms:modified>
  <cp:category/>
</cp:coreProperties>
</file>