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/>
  <mc:AlternateContent xmlns:mc="http://schemas.openxmlformats.org/markup-compatibility/2006">
    <mc:Choice Requires="x15">
      <x15ac:absPath xmlns:x15ac="http://schemas.microsoft.com/office/spreadsheetml/2010/11/ac" url="C:\Users\45350\Desktop\色麻町\"/>
    </mc:Choice>
  </mc:AlternateContent>
  <xr:revisionPtr revIDLastSave="0" documentId="8_{4EB80745-02CB-456C-B0C1-25C8C58AC0BF}" xr6:coauthVersionLast="36" xr6:coauthVersionMax="36" xr10:uidLastSave="{00000000-0000-0000-0000-000000000000}"/>
  <workbookProtection workbookAlgorithmName="SHA-512" workbookHashValue="eOyutszUorSxbdoKdy7JKh4Ez4skRV81zYl0PPiJCMmID09PDXJy+odvXZAWARRu4CtmZY1CLCiTwomWtdwx2g==" workbookSaltValue="R2rT2dA/lyMZIBqxQhlmrw==" workbookSpinCount="100000" lockStructure="1"/>
  <bookViews>
    <workbookView xWindow="0" yWindow="0" windowWidth="15360" windowHeight="7635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J85" i="4"/>
  <c r="I85" i="4"/>
  <c r="H85" i="4"/>
  <c r="G85" i="4"/>
  <c r="E85" i="4"/>
  <c r="BB10" i="4"/>
  <c r="AT10" i="4"/>
  <c r="AL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<sst xmlns="http://schemas.openxmlformats.org/spreadsheetml/2006/main" count="228" uniqueCount="114">
  <si>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</si>
  <si>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</si>
  <si>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</si>
  <si>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</si>
  <si>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</si>
  <si>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</si>
  <si>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</si>
  <si>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</si>
  <si>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</si>
  <si>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</si>
  <si>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</si>
  <si>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</si>
  <si>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</si>
  <si>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</si>
  <si>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</si>
  <si>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</si>
  <si>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</si>
  <si>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</si>
  <si>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</si>
  <si>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</si>
  <si>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</si>
  <si>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</si>
  <si>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</si>
  <si>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</si>
  <si>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</si>
  <si>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</si>
  <si>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</si>
  <si>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</si>
  <si>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</si>
  <si>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</si>
  <si>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</si>
  <si>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</si>
  <si>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</si>
  <si>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</si>
  <si>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</si>
  <si>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</si>
  <si>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</si>
  <si>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</si>
  <si>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</si>
  <si>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</si>
  <si>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</si>
  <si>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</si>
  <si>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</si>
  <si>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</si>
  <si>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</si>
  <si>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</si>
  <si>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</si>
  <si>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</si>
  <si>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</si>
  <si>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</si>
  <si>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</si>
  <si>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</si>
  <si>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</si>
  <si>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</si>
  <si>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</si>
  <si>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</si>
  <si>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</si>
  <si>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</si>
  <si>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</si>
  <si>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</si>
  <si>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</si>
  <si>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</si>
  <si>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</si>
  <si>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</si>
  <si>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</si>
  <si>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</si>
  <si>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</si>
  <si>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</si>
  <si>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</si>
  <si>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</si>
  <si>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</si>
  <si>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</si>
  <si>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</si>
  <si>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</si>
  <si>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</si>
  <si>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</si>
  <si>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</si>
  <si>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</si>
  <si>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</si>
  <si>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</si>
  <si>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</si>
  <si>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</si>
  <si>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</si>
  <si>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</si>
  <si>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</si>
  <si>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</si>
  <si>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</si>
  <si>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</si>
  <si>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</si>
  <si>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</si>
  <si>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</si>
  <si>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</si>
  <si>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</si>
  <si>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宮城県　色麻町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</si>
  <si>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</si>
  <si>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</si>
  <si>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</si>
  <si>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</si>
  <si>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</si>
  <si>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</si>
  <si>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</si>
  <si>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</si>
  <si>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</si>
  <si>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</si>
  <si>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</si>
  <si>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</si>
  <si>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</si>
  <si>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</si>
  <si>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</si>
  <si>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</si>
  <si>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</si>
  <si>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経常収支比率は100％を上回っており、累積欠損金が発生していないことから、事業運営は比較的安定している。しかしながら、近年人口減少に伴い給水収益も減少傾向にあるため、経費削減を行いながらも、料金の改正を視野に入れながら事業を進めていく必要がある。</t>
    <phoneticPr fontId="4"/>
  </si>
  <si>
    <t>管路経年化率の状況については全国平均・類似団体共に平均を大きく上回っている。
国の交付金を活用しながら、計画的に配管替えを進めていく。</t>
    <rPh sb="56" eb="58">
      <t>ハイカン</t>
    </rPh>
    <rPh sb="58" eb="59">
      <t>ガ</t>
    </rPh>
    <rPh sb="61" eb="62">
      <t>スス</t>
    </rPh>
    <phoneticPr fontId="4"/>
  </si>
  <si>
    <t>本町では管路の老朽化による漏水が著しく、有収率が全国平均・類似団体共に平均を大きく下回っており、その改善が喫緊の課題となっている。令和４年度において、衛星を活用した漏水調査を実施し、給水区域毎に漏水が疑われる箇所の絞り込みを行った。この結果を踏まえ、優先度・重要度の高い路線を中心に既存施設の更新及び維持補修に努め、有収率の向上を目指していく。</t>
    <rPh sb="65" eb="67">
      <t>レイワ</t>
    </rPh>
    <rPh sb="68" eb="70">
      <t>ネンド</t>
    </rPh>
    <rPh sb="75" eb="77">
      <t>エイセイ</t>
    </rPh>
    <rPh sb="78" eb="80">
      <t>カツヨウ</t>
    </rPh>
    <rPh sb="82" eb="84">
      <t>ロウスイ</t>
    </rPh>
    <rPh sb="84" eb="86">
      <t>チョウサ</t>
    </rPh>
    <rPh sb="87" eb="89">
      <t>ジッシ</t>
    </rPh>
    <rPh sb="91" eb="93">
      <t>キュウスイ</t>
    </rPh>
    <rPh sb="93" eb="95">
      <t>クイキ</t>
    </rPh>
    <rPh sb="95" eb="96">
      <t>ゴト</t>
    </rPh>
    <rPh sb="97" eb="99">
      <t>ロウスイ</t>
    </rPh>
    <rPh sb="100" eb="101">
      <t>ウタガ</t>
    </rPh>
    <rPh sb="104" eb="106">
      <t>カショ</t>
    </rPh>
    <rPh sb="107" eb="108">
      <t>シボ</t>
    </rPh>
    <rPh sb="109" eb="110">
      <t>コ</t>
    </rPh>
    <rPh sb="112" eb="113">
      <t>オコナ</t>
    </rPh>
    <rPh sb="118" eb="120">
      <t>ケッカ</t>
    </rPh>
    <rPh sb="121" eb="122">
      <t>フ</t>
    </rPh>
    <rPh sb="125" eb="128">
      <t>ユウセンド</t>
    </rPh>
    <rPh sb="129" eb="132">
      <t>ジュウヨウド</t>
    </rPh>
    <rPh sb="133" eb="134">
      <t>タカ</t>
    </rPh>
    <rPh sb="135" eb="137">
      <t>ロセン</t>
    </rPh>
    <rPh sb="138" eb="140">
      <t>チュウシン</t>
    </rPh>
    <rPh sb="148" eb="149">
      <t>オヨ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</si>
</sst>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0.25</c:v>
                </c:pt>
                <c:pt idx="1">
                  <c:v>1.26</c:v>
                </c:pt>
                <c:pt idx="2">
                  <c:v>2.0299999999999998</c:v>
                </c:pt>
                <c:pt idx="3">
                  <c:v>2.19</c:v>
                </c:pt>
                <c:pt idx="4">
                  <c:v>1.05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0-49A4-ADC9-6744A8E4D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0.44</c:v>
                </c:pt>
                <c:pt idx="1">
                  <c:v>0.52</c:v>
                </c:pt>
                <c:pt idx="2">
                  <c:v>0.47</c:v>
                </c:pt>
                <c:pt idx="3">
                  <c:v>0.4</c:v>
                </c:pt>
                <c:pt idx="4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C0-49A4-ADC9-6744A8E4D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86.33</c:v>
                </c:pt>
                <c:pt idx="1">
                  <c:v>83.64</c:v>
                </c:pt>
                <c:pt idx="2">
                  <c:v>82.92</c:v>
                </c:pt>
                <c:pt idx="3">
                  <c:v>83.38</c:v>
                </c:pt>
                <c:pt idx="4">
                  <c:v>81.260000000000005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F2-44E9-8546-B2BB4ADE3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50.24</c:v>
                </c:pt>
                <c:pt idx="1">
                  <c:v>50.29</c:v>
                </c:pt>
                <c:pt idx="2">
                  <c:v>49.64</c:v>
                </c:pt>
                <c:pt idx="3">
                  <c:v>49.38</c:v>
                </c:pt>
                <c:pt idx="4">
                  <c:v>50.09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F2-44E9-8546-B2BB4ADE3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61.09</c:v>
                </c:pt>
                <c:pt idx="1">
                  <c:v>62.2</c:v>
                </c:pt>
                <c:pt idx="2">
                  <c:v>61.81</c:v>
                </c:pt>
                <c:pt idx="3">
                  <c:v>62.68</c:v>
                </c:pt>
                <c:pt idx="4">
                  <c:v>63.36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33-4BC8-AFA8-EE02E949B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78.650000000000006</c:v>
                </c:pt>
                <c:pt idx="1">
                  <c:v>77.73</c:v>
                </c:pt>
                <c:pt idx="2">
                  <c:v>78.09</c:v>
                </c:pt>
                <c:pt idx="3">
                  <c:v>78.010000000000005</c:v>
                </c:pt>
                <c:pt idx="4">
                  <c:v>77.599999999999994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33-4BC8-AFA8-EE02E949B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110.47</c:v>
                </c:pt>
                <c:pt idx="1">
                  <c:v>102.95</c:v>
                </c:pt>
                <c:pt idx="2">
                  <c:v>103.64</c:v>
                </c:pt>
                <c:pt idx="3">
                  <c:v>118.29</c:v>
                </c:pt>
                <c:pt idx="4">
                  <c:v>114.36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C-4BCB-8F40-1B3C6F882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104.47</c:v>
                </c:pt>
                <c:pt idx="1">
                  <c:v>103.81</c:v>
                </c:pt>
                <c:pt idx="2">
                  <c:v>104.35</c:v>
                </c:pt>
                <c:pt idx="3">
                  <c:v>105.34</c:v>
                </c:pt>
                <c:pt idx="4">
                  <c:v>105.77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3C-4BCB-8F40-1B3C6F882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51.91</c:v>
                </c:pt>
                <c:pt idx="1">
                  <c:v>50.29</c:v>
                </c:pt>
                <c:pt idx="2">
                  <c:v>49.28</c:v>
                </c:pt>
                <c:pt idx="3">
                  <c:v>48.95</c:v>
                </c:pt>
                <c:pt idx="4">
                  <c:v>48.8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7F-41D9-8933-A75CB19D6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45.14</c:v>
                </c:pt>
                <c:pt idx="1">
                  <c:v>45.85</c:v>
                </c:pt>
                <c:pt idx="2">
                  <c:v>47.31</c:v>
                </c:pt>
                <c:pt idx="3">
                  <c:v>47.5</c:v>
                </c:pt>
                <c:pt idx="4">
                  <c:v>48.41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7F-41D9-8933-A75CB19D6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60.79</c:v>
                </c:pt>
                <c:pt idx="1">
                  <c:v>60.54</c:v>
                </c:pt>
                <c:pt idx="2">
                  <c:v>56.81</c:v>
                </c:pt>
                <c:pt idx="3">
                  <c:v>53.28</c:v>
                </c:pt>
                <c:pt idx="4">
                  <c:v>52.16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8-4161-ADD0-F240573D2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13.58</c:v>
                </c:pt>
                <c:pt idx="1">
                  <c:v>14.13</c:v>
                </c:pt>
                <c:pt idx="2">
                  <c:v>16.77</c:v>
                </c:pt>
                <c:pt idx="3">
                  <c:v>17.399999999999999</c:v>
                </c:pt>
                <c:pt idx="4">
                  <c:v>18.64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98-4161-ADD0-F240573D2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6C-4E62-AEB3-A7A7A6402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16.399999999999999</c:v>
                </c:pt>
                <c:pt idx="1">
                  <c:v>25.66</c:v>
                </c:pt>
                <c:pt idx="2">
                  <c:v>21.69</c:v>
                </c:pt>
                <c:pt idx="3">
                  <c:v>24.04</c:v>
                </c:pt>
                <c:pt idx="4">
                  <c:v>28.03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6C-4E62-AEB3-A7A7A6402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248.01</c:v>
                </c:pt>
                <c:pt idx="1">
                  <c:v>193.06</c:v>
                </c:pt>
                <c:pt idx="2">
                  <c:v>214.25</c:v>
                </c:pt>
                <c:pt idx="3">
                  <c:v>209.25</c:v>
                </c:pt>
                <c:pt idx="4">
                  <c:v>302.13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13-436F-8F28-DC8EF31AF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293.23</c:v>
                </c:pt>
                <c:pt idx="1">
                  <c:v>300.14</c:v>
                </c:pt>
                <c:pt idx="2">
                  <c:v>301.04000000000002</c:v>
                </c:pt>
                <c:pt idx="3">
                  <c:v>305.08</c:v>
                </c:pt>
                <c:pt idx="4">
                  <c:v>305.33999999999997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13-436F-8F28-DC8EF31AF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176.3</c:v>
                </c:pt>
                <c:pt idx="1">
                  <c:v>246.73</c:v>
                </c:pt>
                <c:pt idx="2">
                  <c:v>263.20999999999998</c:v>
                </c:pt>
                <c:pt idx="3">
                  <c:v>307.41000000000003</c:v>
                </c:pt>
                <c:pt idx="4">
                  <c:v>351.32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F3-4FED-AA2A-3C6BBBD4B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542.29999999999995</c:v>
                </c:pt>
                <c:pt idx="1">
                  <c:v>566.65</c:v>
                </c:pt>
                <c:pt idx="2">
                  <c:v>551.62</c:v>
                </c:pt>
                <c:pt idx="3">
                  <c:v>585.59</c:v>
                </c:pt>
                <c:pt idx="4">
                  <c:v>561.34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F3-4FED-AA2A-3C6BBBD4B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103.43</c:v>
                </c:pt>
                <c:pt idx="1">
                  <c:v>101.63</c:v>
                </c:pt>
                <c:pt idx="2">
                  <c:v>100.47</c:v>
                </c:pt>
                <c:pt idx="3">
                  <c:v>124.06</c:v>
                </c:pt>
                <c:pt idx="4">
                  <c:v>116.5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AC-4782-9D70-BF723282C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87.51</c:v>
                </c:pt>
                <c:pt idx="1">
                  <c:v>84.77</c:v>
                </c:pt>
                <c:pt idx="2">
                  <c:v>87.11</c:v>
                </c:pt>
                <c:pt idx="3">
                  <c:v>82.78</c:v>
                </c:pt>
                <c:pt idx="4">
                  <c:v>84.82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AC-4782-9D70-BF723282C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195.45</c:v>
                </c:pt>
                <c:pt idx="1">
                  <c:v>199.04</c:v>
                </c:pt>
                <c:pt idx="2">
                  <c:v>201.53</c:v>
                </c:pt>
                <c:pt idx="3">
                  <c:v>162.69999999999999</c:v>
                </c:pt>
                <c:pt idx="4">
                  <c:v>173.94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B-4837-8FC0-ED03BEF78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218.42</c:v>
                </c:pt>
                <c:pt idx="1">
                  <c:v>227.27</c:v>
                </c:pt>
                <c:pt idx="2">
                  <c:v>223.98</c:v>
                </c:pt>
                <c:pt idx="3">
                  <c:v>225.09</c:v>
                </c:pt>
                <c:pt idx="4">
                  <c:v>224.82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EB-4837-8FC0-ED03BEF78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12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 x14ac:dyDescent="0.15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 x14ac:dyDescent="0.15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7" t="str">
        <f>データ!H6</f>
        <v>宮城県　色麻町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6"/>
      <c r="D7" s="46"/>
      <c r="E7" s="46"/>
      <c r="F7" s="46"/>
      <c r="G7" s="46"/>
      <c r="H7" s="46"/>
      <c r="I7" s="45" t="s">
        <v>2</v>
      </c>
      <c r="J7" s="46"/>
      <c r="K7" s="46"/>
      <c r="L7" s="46"/>
      <c r="M7" s="46"/>
      <c r="N7" s="46"/>
      <c r="O7" s="6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2"/>
      <c r="AL7" s="47" t="s">
        <v>6</v>
      </c>
      <c r="AM7" s="47"/>
      <c r="AN7" s="47"/>
      <c r="AO7" s="47"/>
      <c r="AP7" s="47"/>
      <c r="AQ7" s="47"/>
      <c r="AR7" s="47"/>
      <c r="AS7" s="47"/>
      <c r="AT7" s="45" t="s">
        <v>7</v>
      </c>
      <c r="AU7" s="46"/>
      <c r="AV7" s="46"/>
      <c r="AW7" s="46"/>
      <c r="AX7" s="46"/>
      <c r="AY7" s="46"/>
      <c r="AZ7" s="46"/>
      <c r="BA7" s="46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79" t="s">
        <v>9</v>
      </c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1"/>
    </row>
    <row r="8" spans="1:78" ht="18.75" customHeight="1" x14ac:dyDescent="0.15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末端給水事業</v>
      </c>
      <c r="Q8" s="75"/>
      <c r="R8" s="75"/>
      <c r="S8" s="75"/>
      <c r="T8" s="75"/>
      <c r="U8" s="75"/>
      <c r="V8" s="75"/>
      <c r="W8" s="75" t="str">
        <f>データ!$L$6</f>
        <v>A8</v>
      </c>
      <c r="X8" s="75"/>
      <c r="Y8" s="75"/>
      <c r="Z8" s="75"/>
      <c r="AA8" s="75"/>
      <c r="AB8" s="75"/>
      <c r="AC8" s="75"/>
      <c r="AD8" s="75" t="str">
        <f>データ!$M$6</f>
        <v>非設置</v>
      </c>
      <c r="AE8" s="75"/>
      <c r="AF8" s="75"/>
      <c r="AG8" s="75"/>
      <c r="AH8" s="75"/>
      <c r="AI8" s="75"/>
      <c r="AJ8" s="75"/>
      <c r="AK8" s="2"/>
      <c r="AL8" s="66">
        <f>データ!$R$6</f>
        <v>6523</v>
      </c>
      <c r="AM8" s="66"/>
      <c r="AN8" s="66"/>
      <c r="AO8" s="66"/>
      <c r="AP8" s="66"/>
      <c r="AQ8" s="66"/>
      <c r="AR8" s="66"/>
      <c r="AS8" s="66"/>
      <c r="AT8" s="37">
        <f>データ!$S$6</f>
        <v>109.28</v>
      </c>
      <c r="AU8" s="38"/>
      <c r="AV8" s="38"/>
      <c r="AW8" s="38"/>
      <c r="AX8" s="38"/>
      <c r="AY8" s="38"/>
      <c r="AZ8" s="38"/>
      <c r="BA8" s="38"/>
      <c r="BB8" s="55">
        <f>データ!$T$6</f>
        <v>59.69</v>
      </c>
      <c r="BC8" s="55"/>
      <c r="BD8" s="55"/>
      <c r="BE8" s="55"/>
      <c r="BF8" s="55"/>
      <c r="BG8" s="55"/>
      <c r="BH8" s="55"/>
      <c r="BI8" s="55"/>
      <c r="BJ8" s="3"/>
      <c r="BK8" s="3"/>
      <c r="BL8" s="68" t="s">
        <v>10</v>
      </c>
      <c r="BM8" s="69"/>
      <c r="BN8" s="70" t="s">
        <v>11</v>
      </c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1"/>
    </row>
    <row r="9" spans="1:78" ht="18.75" customHeight="1" x14ac:dyDescent="0.15">
      <c r="A9" s="2"/>
      <c r="B9" s="45" t="s">
        <v>12</v>
      </c>
      <c r="C9" s="46"/>
      <c r="D9" s="46"/>
      <c r="E9" s="46"/>
      <c r="F9" s="46"/>
      <c r="G9" s="46"/>
      <c r="H9" s="46"/>
      <c r="I9" s="45" t="s">
        <v>13</v>
      </c>
      <c r="J9" s="46"/>
      <c r="K9" s="46"/>
      <c r="L9" s="46"/>
      <c r="M9" s="46"/>
      <c r="N9" s="46"/>
      <c r="O9" s="6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2"/>
      <c r="AE9" s="2"/>
      <c r="AF9" s="2"/>
      <c r="AG9" s="2"/>
      <c r="AH9" s="2"/>
      <c r="AI9" s="2"/>
      <c r="AJ9" s="2"/>
      <c r="AK9" s="2"/>
      <c r="AL9" s="47" t="s">
        <v>16</v>
      </c>
      <c r="AM9" s="47"/>
      <c r="AN9" s="47"/>
      <c r="AO9" s="47"/>
      <c r="AP9" s="47"/>
      <c r="AQ9" s="47"/>
      <c r="AR9" s="47"/>
      <c r="AS9" s="47"/>
      <c r="AT9" s="45" t="s">
        <v>17</v>
      </c>
      <c r="AU9" s="46"/>
      <c r="AV9" s="46"/>
      <c r="AW9" s="46"/>
      <c r="AX9" s="46"/>
      <c r="AY9" s="46"/>
      <c r="AZ9" s="46"/>
      <c r="BA9" s="46"/>
      <c r="BB9" s="47" t="s">
        <v>18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19</v>
      </c>
      <c r="BM9" s="49"/>
      <c r="BN9" s="50" t="s">
        <v>20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データ!$N$6</f>
        <v>-</v>
      </c>
      <c r="C10" s="38"/>
      <c r="D10" s="38"/>
      <c r="E10" s="38"/>
      <c r="F10" s="38"/>
      <c r="G10" s="38"/>
      <c r="H10" s="38"/>
      <c r="I10" s="37">
        <f>データ!$O$6</f>
        <v>78.03</v>
      </c>
      <c r="J10" s="38"/>
      <c r="K10" s="38"/>
      <c r="L10" s="38"/>
      <c r="M10" s="38"/>
      <c r="N10" s="38"/>
      <c r="O10" s="65"/>
      <c r="P10" s="55">
        <f>データ!$P$6</f>
        <v>99.15</v>
      </c>
      <c r="Q10" s="55"/>
      <c r="R10" s="55"/>
      <c r="S10" s="55"/>
      <c r="T10" s="55"/>
      <c r="U10" s="55"/>
      <c r="V10" s="55"/>
      <c r="W10" s="66">
        <f>データ!$Q$6</f>
        <v>4180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6430</v>
      </c>
      <c r="AM10" s="66"/>
      <c r="AN10" s="66"/>
      <c r="AO10" s="66"/>
      <c r="AP10" s="66"/>
      <c r="AQ10" s="66"/>
      <c r="AR10" s="66"/>
      <c r="AS10" s="66"/>
      <c r="AT10" s="37">
        <f>データ!$V$6</f>
        <v>43.9</v>
      </c>
      <c r="AU10" s="38"/>
      <c r="AV10" s="38"/>
      <c r="AW10" s="38"/>
      <c r="AX10" s="38"/>
      <c r="AY10" s="38"/>
      <c r="AZ10" s="38"/>
      <c r="BA10" s="38"/>
      <c r="BB10" s="55">
        <f>データ!$W$6</f>
        <v>146.47</v>
      </c>
      <c r="BC10" s="55"/>
      <c r="BD10" s="55"/>
      <c r="BE10" s="55"/>
      <c r="BF10" s="55"/>
      <c r="BG10" s="55"/>
      <c r="BH10" s="55"/>
      <c r="BI10" s="55"/>
      <c r="BJ10" s="2"/>
      <c r="BK10" s="2"/>
      <c r="BL10" s="56" t="s">
        <v>21</v>
      </c>
      <c r="BM10" s="57"/>
      <c r="BN10" s="58" t="s">
        <v>22</v>
      </c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31" t="s">
        <v>25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15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111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9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9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9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9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9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9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9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9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9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9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9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9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9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9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9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9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9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9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9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9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9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9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9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9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1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26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9" t="s">
        <v>112</v>
      </c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9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9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9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9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9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9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9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9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9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9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9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9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1"/>
    </row>
    <row r="60" spans="1:78" ht="13.5" customHeight="1" x14ac:dyDescent="0.15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9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1"/>
    </row>
    <row r="61" spans="1:78" ht="13.5" customHeight="1" x14ac:dyDescent="0.15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9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9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9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1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28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9" t="s">
        <v>113</v>
      </c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9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9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9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9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9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9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9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9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9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9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9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9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9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9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9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【111.39】</v>
      </c>
      <c r="F85" s="13" t="str">
        <f>データ!AS6</f>
        <v>【1.30】</v>
      </c>
      <c r="G85" s="13" t="str">
        <f>データ!BD6</f>
        <v>【261.51】</v>
      </c>
      <c r="H85" s="13" t="str">
        <f>データ!BO6</f>
        <v>【265.16】</v>
      </c>
      <c r="I85" s="13" t="str">
        <f>データ!BZ6</f>
        <v>【102.35】</v>
      </c>
      <c r="J85" s="13" t="str">
        <f>データ!CK6</f>
        <v>【167.74】</v>
      </c>
      <c r="K85" s="13" t="str">
        <f>データ!CV6</f>
        <v>【60.29】</v>
      </c>
      <c r="L85" s="13" t="str">
        <f>データ!DG6</f>
        <v>【90.12】</v>
      </c>
      <c r="M85" s="13" t="str">
        <f>データ!DR6</f>
        <v>【50.88】</v>
      </c>
      <c r="N85" s="13" t="str">
        <f>データ!EC6</f>
        <v>【22.30】</v>
      </c>
      <c r="O85" s="13" t="str">
        <f>データ!EN6</f>
        <v>【0.66】</v>
      </c>
    </row>
  </sheetData>
  <sheetProtection algorithmName="SHA-512" hashValue="lndR+BWVhS6tP64tlX7gnejiU/dsHSElYjg/DcsBj9S8nSGFfPdwnSDscnbRIGNl4kFVjdSsATRu48BAByRJoQ==" saltValue="jX+EmZ0ocl+rwQ/htSKXzw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2021</v>
      </c>
      <c r="C6" s="20">
        <f t="shared" ref="C6:W6" si="3">C7</f>
        <v>44440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宮城県　色麻町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A8</v>
      </c>
      <c r="M6" s="20" t="str">
        <f t="shared" si="3"/>
        <v>非設置</v>
      </c>
      <c r="N6" s="21" t="str">
        <f t="shared" si="3"/>
        <v>-</v>
      </c>
      <c r="O6" s="21">
        <f t="shared" si="3"/>
        <v>78.03</v>
      </c>
      <c r="P6" s="21">
        <f t="shared" si="3"/>
        <v>99.15</v>
      </c>
      <c r="Q6" s="21">
        <f t="shared" si="3"/>
        <v>4180</v>
      </c>
      <c r="R6" s="21">
        <f t="shared" si="3"/>
        <v>6523</v>
      </c>
      <c r="S6" s="21">
        <f t="shared" si="3"/>
        <v>109.28</v>
      </c>
      <c r="T6" s="21">
        <f t="shared" si="3"/>
        <v>59.69</v>
      </c>
      <c r="U6" s="21">
        <f t="shared" si="3"/>
        <v>6430</v>
      </c>
      <c r="V6" s="21">
        <f t="shared" si="3"/>
        <v>43.9</v>
      </c>
      <c r="W6" s="21">
        <f t="shared" si="3"/>
        <v>146.47</v>
      </c>
      <c r="X6" s="22">
        <f>IF(X7="",NA(),X7)</f>
        <v>110.47</v>
      </c>
      <c r="Y6" s="22">
        <f t="shared" ref="Y6:AG6" si="4">IF(Y7="",NA(),Y7)</f>
        <v>102.95</v>
      </c>
      <c r="Z6" s="22">
        <f t="shared" si="4"/>
        <v>103.64</v>
      </c>
      <c r="AA6" s="22">
        <f t="shared" si="4"/>
        <v>118.29</v>
      </c>
      <c r="AB6" s="22">
        <f t="shared" si="4"/>
        <v>114.36</v>
      </c>
      <c r="AC6" s="22">
        <f t="shared" si="4"/>
        <v>104.47</v>
      </c>
      <c r="AD6" s="22">
        <f t="shared" si="4"/>
        <v>103.81</v>
      </c>
      <c r="AE6" s="22">
        <f t="shared" si="4"/>
        <v>104.35</v>
      </c>
      <c r="AF6" s="22">
        <f t="shared" si="4"/>
        <v>105.34</v>
      </c>
      <c r="AG6" s="22">
        <f t="shared" si="4"/>
        <v>105.77</v>
      </c>
      <c r="AH6" s="21" t="str">
        <f>IF(AH7="","",IF(AH7="-","【-】","【"&amp;SUBSTITUTE(TEXT(AH7,"#,##0.00"),"-","△")&amp;"】"))</f>
        <v>【111.39】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16.399999999999999</v>
      </c>
      <c r="AO6" s="22">
        <f t="shared" si="5"/>
        <v>25.66</v>
      </c>
      <c r="AP6" s="22">
        <f t="shared" si="5"/>
        <v>21.69</v>
      </c>
      <c r="AQ6" s="22">
        <f t="shared" si="5"/>
        <v>24.04</v>
      </c>
      <c r="AR6" s="22">
        <f t="shared" si="5"/>
        <v>28.03</v>
      </c>
      <c r="AS6" s="21" t="str">
        <f>IF(AS7="","",IF(AS7="-","【-】","【"&amp;SUBSTITUTE(TEXT(AS7,"#,##0.00"),"-","△")&amp;"】"))</f>
        <v>【1.30】</v>
      </c>
      <c r="AT6" s="22">
        <f>IF(AT7="",NA(),AT7)</f>
        <v>248.01</v>
      </c>
      <c r="AU6" s="22">
        <f t="shared" ref="AU6:BC6" si="6">IF(AU7="",NA(),AU7)</f>
        <v>193.06</v>
      </c>
      <c r="AV6" s="22">
        <f t="shared" si="6"/>
        <v>214.25</v>
      </c>
      <c r="AW6" s="22">
        <f t="shared" si="6"/>
        <v>209.25</v>
      </c>
      <c r="AX6" s="22">
        <f t="shared" si="6"/>
        <v>302.13</v>
      </c>
      <c r="AY6" s="22">
        <f t="shared" si="6"/>
        <v>293.23</v>
      </c>
      <c r="AZ6" s="22">
        <f t="shared" si="6"/>
        <v>300.14</v>
      </c>
      <c r="BA6" s="22">
        <f t="shared" si="6"/>
        <v>301.04000000000002</v>
      </c>
      <c r="BB6" s="22">
        <f t="shared" si="6"/>
        <v>305.08</v>
      </c>
      <c r="BC6" s="22">
        <f t="shared" si="6"/>
        <v>305.33999999999997</v>
      </c>
      <c r="BD6" s="21" t="str">
        <f>IF(BD7="","",IF(BD7="-","【-】","【"&amp;SUBSTITUTE(TEXT(BD7,"#,##0.00"),"-","△")&amp;"】"))</f>
        <v>【261.51】</v>
      </c>
      <c r="BE6" s="22">
        <f>IF(BE7="",NA(),BE7)</f>
        <v>176.3</v>
      </c>
      <c r="BF6" s="22">
        <f t="shared" ref="BF6:BN6" si="7">IF(BF7="",NA(),BF7)</f>
        <v>246.73</v>
      </c>
      <c r="BG6" s="22">
        <f t="shared" si="7"/>
        <v>263.20999999999998</v>
      </c>
      <c r="BH6" s="22">
        <f t="shared" si="7"/>
        <v>307.41000000000003</v>
      </c>
      <c r="BI6" s="22">
        <f t="shared" si="7"/>
        <v>351.32</v>
      </c>
      <c r="BJ6" s="22">
        <f t="shared" si="7"/>
        <v>542.29999999999995</v>
      </c>
      <c r="BK6" s="22">
        <f t="shared" si="7"/>
        <v>566.65</v>
      </c>
      <c r="BL6" s="22">
        <f t="shared" si="7"/>
        <v>551.62</v>
      </c>
      <c r="BM6" s="22">
        <f t="shared" si="7"/>
        <v>585.59</v>
      </c>
      <c r="BN6" s="22">
        <f t="shared" si="7"/>
        <v>561.34</v>
      </c>
      <c r="BO6" s="21" t="str">
        <f>IF(BO7="","",IF(BO7="-","【-】","【"&amp;SUBSTITUTE(TEXT(BO7,"#,##0.00"),"-","△")&amp;"】"))</f>
        <v>【265.16】</v>
      </c>
      <c r="BP6" s="22">
        <f>IF(BP7="",NA(),BP7)</f>
        <v>103.43</v>
      </c>
      <c r="BQ6" s="22">
        <f t="shared" ref="BQ6:BY6" si="8">IF(BQ7="",NA(),BQ7)</f>
        <v>101.63</v>
      </c>
      <c r="BR6" s="22">
        <f t="shared" si="8"/>
        <v>100.47</v>
      </c>
      <c r="BS6" s="22">
        <f t="shared" si="8"/>
        <v>124.06</v>
      </c>
      <c r="BT6" s="22">
        <f t="shared" si="8"/>
        <v>116.5</v>
      </c>
      <c r="BU6" s="22">
        <f t="shared" si="8"/>
        <v>87.51</v>
      </c>
      <c r="BV6" s="22">
        <f t="shared" si="8"/>
        <v>84.77</v>
      </c>
      <c r="BW6" s="22">
        <f t="shared" si="8"/>
        <v>87.11</v>
      </c>
      <c r="BX6" s="22">
        <f t="shared" si="8"/>
        <v>82.78</v>
      </c>
      <c r="BY6" s="22">
        <f t="shared" si="8"/>
        <v>84.82</v>
      </c>
      <c r="BZ6" s="21" t="str">
        <f>IF(BZ7="","",IF(BZ7="-","【-】","【"&amp;SUBSTITUTE(TEXT(BZ7,"#,##0.00"),"-","△")&amp;"】"))</f>
        <v>【102.35】</v>
      </c>
      <c r="CA6" s="22">
        <f>IF(CA7="",NA(),CA7)</f>
        <v>195.45</v>
      </c>
      <c r="CB6" s="22">
        <f t="shared" ref="CB6:CJ6" si="9">IF(CB7="",NA(),CB7)</f>
        <v>199.04</v>
      </c>
      <c r="CC6" s="22">
        <f t="shared" si="9"/>
        <v>201.53</v>
      </c>
      <c r="CD6" s="22">
        <f t="shared" si="9"/>
        <v>162.69999999999999</v>
      </c>
      <c r="CE6" s="22">
        <f t="shared" si="9"/>
        <v>173.94</v>
      </c>
      <c r="CF6" s="22">
        <f t="shared" si="9"/>
        <v>218.42</v>
      </c>
      <c r="CG6" s="22">
        <f t="shared" si="9"/>
        <v>227.27</v>
      </c>
      <c r="CH6" s="22">
        <f t="shared" si="9"/>
        <v>223.98</v>
      </c>
      <c r="CI6" s="22">
        <f t="shared" si="9"/>
        <v>225.09</v>
      </c>
      <c r="CJ6" s="22">
        <f t="shared" si="9"/>
        <v>224.82</v>
      </c>
      <c r="CK6" s="21" t="str">
        <f>IF(CK7="","",IF(CK7="-","【-】","【"&amp;SUBSTITUTE(TEXT(CK7,"#,##0.00"),"-","△")&amp;"】"))</f>
        <v>【167.74】</v>
      </c>
      <c r="CL6" s="22">
        <f>IF(CL7="",NA(),CL7)</f>
        <v>86.33</v>
      </c>
      <c r="CM6" s="22">
        <f t="shared" ref="CM6:CU6" si="10">IF(CM7="",NA(),CM7)</f>
        <v>83.64</v>
      </c>
      <c r="CN6" s="22">
        <f t="shared" si="10"/>
        <v>82.92</v>
      </c>
      <c r="CO6" s="22">
        <f t="shared" si="10"/>
        <v>83.38</v>
      </c>
      <c r="CP6" s="22">
        <f t="shared" si="10"/>
        <v>81.260000000000005</v>
      </c>
      <c r="CQ6" s="22">
        <f t="shared" si="10"/>
        <v>50.24</v>
      </c>
      <c r="CR6" s="22">
        <f t="shared" si="10"/>
        <v>50.29</v>
      </c>
      <c r="CS6" s="22">
        <f t="shared" si="10"/>
        <v>49.64</v>
      </c>
      <c r="CT6" s="22">
        <f t="shared" si="10"/>
        <v>49.38</v>
      </c>
      <c r="CU6" s="22">
        <f t="shared" si="10"/>
        <v>50.09</v>
      </c>
      <c r="CV6" s="21" t="str">
        <f>IF(CV7="","",IF(CV7="-","【-】","【"&amp;SUBSTITUTE(TEXT(CV7,"#,##0.00"),"-","△")&amp;"】"))</f>
        <v>【60.29】</v>
      </c>
      <c r="CW6" s="22">
        <f>IF(CW7="",NA(),CW7)</f>
        <v>61.09</v>
      </c>
      <c r="CX6" s="22">
        <f t="shared" ref="CX6:DF6" si="11">IF(CX7="",NA(),CX7)</f>
        <v>62.2</v>
      </c>
      <c r="CY6" s="22">
        <f t="shared" si="11"/>
        <v>61.81</v>
      </c>
      <c r="CZ6" s="22">
        <f t="shared" si="11"/>
        <v>62.68</v>
      </c>
      <c r="DA6" s="22">
        <f t="shared" si="11"/>
        <v>63.36</v>
      </c>
      <c r="DB6" s="22">
        <f t="shared" si="11"/>
        <v>78.650000000000006</v>
      </c>
      <c r="DC6" s="22">
        <f t="shared" si="11"/>
        <v>77.73</v>
      </c>
      <c r="DD6" s="22">
        <f t="shared" si="11"/>
        <v>78.09</v>
      </c>
      <c r="DE6" s="22">
        <f t="shared" si="11"/>
        <v>78.010000000000005</v>
      </c>
      <c r="DF6" s="22">
        <f t="shared" si="11"/>
        <v>77.599999999999994</v>
      </c>
      <c r="DG6" s="21" t="str">
        <f>IF(DG7="","",IF(DG7="-","【-】","【"&amp;SUBSTITUTE(TEXT(DG7,"#,##0.00"),"-","△")&amp;"】"))</f>
        <v>【90.12】</v>
      </c>
      <c r="DH6" s="22">
        <f>IF(DH7="",NA(),DH7)</f>
        <v>51.91</v>
      </c>
      <c r="DI6" s="22">
        <f t="shared" ref="DI6:DQ6" si="12">IF(DI7="",NA(),DI7)</f>
        <v>50.29</v>
      </c>
      <c r="DJ6" s="22">
        <f t="shared" si="12"/>
        <v>49.28</v>
      </c>
      <c r="DK6" s="22">
        <f t="shared" si="12"/>
        <v>48.95</v>
      </c>
      <c r="DL6" s="22">
        <f t="shared" si="12"/>
        <v>48.8</v>
      </c>
      <c r="DM6" s="22">
        <f t="shared" si="12"/>
        <v>45.14</v>
      </c>
      <c r="DN6" s="22">
        <f t="shared" si="12"/>
        <v>45.85</v>
      </c>
      <c r="DO6" s="22">
        <f t="shared" si="12"/>
        <v>47.31</v>
      </c>
      <c r="DP6" s="22">
        <f t="shared" si="12"/>
        <v>47.5</v>
      </c>
      <c r="DQ6" s="22">
        <f t="shared" si="12"/>
        <v>48.41</v>
      </c>
      <c r="DR6" s="21" t="str">
        <f>IF(DR7="","",IF(DR7="-","【-】","【"&amp;SUBSTITUTE(TEXT(DR7,"#,##0.00"),"-","△")&amp;"】"))</f>
        <v>【50.88】</v>
      </c>
      <c r="DS6" s="22">
        <f>IF(DS7="",NA(),DS7)</f>
        <v>60.79</v>
      </c>
      <c r="DT6" s="22">
        <f t="shared" ref="DT6:EB6" si="13">IF(DT7="",NA(),DT7)</f>
        <v>60.54</v>
      </c>
      <c r="DU6" s="22">
        <f t="shared" si="13"/>
        <v>56.81</v>
      </c>
      <c r="DV6" s="22">
        <f t="shared" si="13"/>
        <v>53.28</v>
      </c>
      <c r="DW6" s="22">
        <f t="shared" si="13"/>
        <v>52.16</v>
      </c>
      <c r="DX6" s="22">
        <f t="shared" si="13"/>
        <v>13.58</v>
      </c>
      <c r="DY6" s="22">
        <f t="shared" si="13"/>
        <v>14.13</v>
      </c>
      <c r="DZ6" s="22">
        <f t="shared" si="13"/>
        <v>16.77</v>
      </c>
      <c r="EA6" s="22">
        <f t="shared" si="13"/>
        <v>17.399999999999999</v>
      </c>
      <c r="EB6" s="22">
        <f t="shared" si="13"/>
        <v>18.64</v>
      </c>
      <c r="EC6" s="21" t="str">
        <f>IF(EC7="","",IF(EC7="-","【-】","【"&amp;SUBSTITUTE(TEXT(EC7,"#,##0.00"),"-","△")&amp;"】"))</f>
        <v>【22.30】</v>
      </c>
      <c r="ED6" s="22">
        <f>IF(ED7="",NA(),ED7)</f>
        <v>0.25</v>
      </c>
      <c r="EE6" s="22">
        <f t="shared" ref="EE6:EM6" si="14">IF(EE7="",NA(),EE7)</f>
        <v>1.26</v>
      </c>
      <c r="EF6" s="22">
        <f t="shared" si="14"/>
        <v>2.0299999999999998</v>
      </c>
      <c r="EG6" s="22">
        <f t="shared" si="14"/>
        <v>2.19</v>
      </c>
      <c r="EH6" s="22">
        <f t="shared" si="14"/>
        <v>1.05</v>
      </c>
      <c r="EI6" s="22">
        <f t="shared" si="14"/>
        <v>0.44</v>
      </c>
      <c r="EJ6" s="22">
        <f t="shared" si="14"/>
        <v>0.52</v>
      </c>
      <c r="EK6" s="22">
        <f t="shared" si="14"/>
        <v>0.47</v>
      </c>
      <c r="EL6" s="22">
        <f t="shared" si="14"/>
        <v>0.4</v>
      </c>
      <c r="EM6" s="22">
        <f t="shared" si="14"/>
        <v>0.36</v>
      </c>
      <c r="EN6" s="21" t="str">
        <f>IF(EN7="","",IF(EN7="-","【-】","【"&amp;SUBSTITUTE(TEXT(EN7,"#,##0.00"),"-","△")&amp;"】"))</f>
        <v>【0.66】</v>
      </c>
    </row>
    <row r="7" spans="1:144" s="23" customFormat="1" x14ac:dyDescent="0.15">
      <c r="A7" s="15"/>
      <c r="B7" s="24">
        <v>2021</v>
      </c>
      <c r="C7" s="24">
        <v>44440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78.03</v>
      </c>
      <c r="P7" s="25">
        <v>99.15</v>
      </c>
      <c r="Q7" s="25">
        <v>4180</v>
      </c>
      <c r="R7" s="25">
        <v>6523</v>
      </c>
      <c r="S7" s="25">
        <v>109.28</v>
      </c>
      <c r="T7" s="25">
        <v>59.69</v>
      </c>
      <c r="U7" s="25">
        <v>6430</v>
      </c>
      <c r="V7" s="25">
        <v>43.9</v>
      </c>
      <c r="W7" s="25">
        <v>146.47</v>
      </c>
      <c r="X7" s="25">
        <v>110.47</v>
      </c>
      <c r="Y7" s="25">
        <v>102.95</v>
      </c>
      <c r="Z7" s="25">
        <v>103.64</v>
      </c>
      <c r="AA7" s="25">
        <v>118.29</v>
      </c>
      <c r="AB7" s="25">
        <v>114.36</v>
      </c>
      <c r="AC7" s="25">
        <v>104.47</v>
      </c>
      <c r="AD7" s="25">
        <v>103.81</v>
      </c>
      <c r="AE7" s="25">
        <v>104.35</v>
      </c>
      <c r="AF7" s="25">
        <v>105.34</v>
      </c>
      <c r="AG7" s="25">
        <v>105.77</v>
      </c>
      <c r="AH7" s="25">
        <v>111.39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16.399999999999999</v>
      </c>
      <c r="AO7" s="25">
        <v>25.66</v>
      </c>
      <c r="AP7" s="25">
        <v>21.69</v>
      </c>
      <c r="AQ7" s="25">
        <v>24.04</v>
      </c>
      <c r="AR7" s="25">
        <v>28.03</v>
      </c>
      <c r="AS7" s="25">
        <v>1.3</v>
      </c>
      <c r="AT7" s="25">
        <v>248.01</v>
      </c>
      <c r="AU7" s="25">
        <v>193.06</v>
      </c>
      <c r="AV7" s="25">
        <v>214.25</v>
      </c>
      <c r="AW7" s="25">
        <v>209.25</v>
      </c>
      <c r="AX7" s="25">
        <v>302.13</v>
      </c>
      <c r="AY7" s="25">
        <v>293.23</v>
      </c>
      <c r="AZ7" s="25">
        <v>300.14</v>
      </c>
      <c r="BA7" s="25">
        <v>301.04000000000002</v>
      </c>
      <c r="BB7" s="25">
        <v>305.08</v>
      </c>
      <c r="BC7" s="25">
        <v>305.33999999999997</v>
      </c>
      <c r="BD7" s="25">
        <v>261.51</v>
      </c>
      <c r="BE7" s="25">
        <v>176.3</v>
      </c>
      <c r="BF7" s="25">
        <v>246.73</v>
      </c>
      <c r="BG7" s="25">
        <v>263.20999999999998</v>
      </c>
      <c r="BH7" s="25">
        <v>307.41000000000003</v>
      </c>
      <c r="BI7" s="25">
        <v>351.32</v>
      </c>
      <c r="BJ7" s="25">
        <v>542.29999999999995</v>
      </c>
      <c r="BK7" s="25">
        <v>566.65</v>
      </c>
      <c r="BL7" s="25">
        <v>551.62</v>
      </c>
      <c r="BM7" s="25">
        <v>585.59</v>
      </c>
      <c r="BN7" s="25">
        <v>561.34</v>
      </c>
      <c r="BO7" s="25">
        <v>265.16000000000003</v>
      </c>
      <c r="BP7" s="25">
        <v>103.43</v>
      </c>
      <c r="BQ7" s="25">
        <v>101.63</v>
      </c>
      <c r="BR7" s="25">
        <v>100.47</v>
      </c>
      <c r="BS7" s="25">
        <v>124.06</v>
      </c>
      <c r="BT7" s="25">
        <v>116.5</v>
      </c>
      <c r="BU7" s="25">
        <v>87.51</v>
      </c>
      <c r="BV7" s="25">
        <v>84.77</v>
      </c>
      <c r="BW7" s="25">
        <v>87.11</v>
      </c>
      <c r="BX7" s="25">
        <v>82.78</v>
      </c>
      <c r="BY7" s="25">
        <v>84.82</v>
      </c>
      <c r="BZ7" s="25">
        <v>102.35</v>
      </c>
      <c r="CA7" s="25">
        <v>195.45</v>
      </c>
      <c r="CB7" s="25">
        <v>199.04</v>
      </c>
      <c r="CC7" s="25">
        <v>201.53</v>
      </c>
      <c r="CD7" s="25">
        <v>162.69999999999999</v>
      </c>
      <c r="CE7" s="25">
        <v>173.94</v>
      </c>
      <c r="CF7" s="25">
        <v>218.42</v>
      </c>
      <c r="CG7" s="25">
        <v>227.27</v>
      </c>
      <c r="CH7" s="25">
        <v>223.98</v>
      </c>
      <c r="CI7" s="25">
        <v>225.09</v>
      </c>
      <c r="CJ7" s="25">
        <v>224.82</v>
      </c>
      <c r="CK7" s="25">
        <v>167.74</v>
      </c>
      <c r="CL7" s="25">
        <v>86.33</v>
      </c>
      <c r="CM7" s="25">
        <v>83.64</v>
      </c>
      <c r="CN7" s="25">
        <v>82.92</v>
      </c>
      <c r="CO7" s="25">
        <v>83.38</v>
      </c>
      <c r="CP7" s="25">
        <v>81.260000000000005</v>
      </c>
      <c r="CQ7" s="25">
        <v>50.24</v>
      </c>
      <c r="CR7" s="25">
        <v>50.29</v>
      </c>
      <c r="CS7" s="25">
        <v>49.64</v>
      </c>
      <c r="CT7" s="25">
        <v>49.38</v>
      </c>
      <c r="CU7" s="25">
        <v>50.09</v>
      </c>
      <c r="CV7" s="25">
        <v>60.29</v>
      </c>
      <c r="CW7" s="25">
        <v>61.09</v>
      </c>
      <c r="CX7" s="25">
        <v>62.2</v>
      </c>
      <c r="CY7" s="25">
        <v>61.81</v>
      </c>
      <c r="CZ7" s="25">
        <v>62.68</v>
      </c>
      <c r="DA7" s="25">
        <v>63.36</v>
      </c>
      <c r="DB7" s="25">
        <v>78.650000000000006</v>
      </c>
      <c r="DC7" s="25">
        <v>77.73</v>
      </c>
      <c r="DD7" s="25">
        <v>78.09</v>
      </c>
      <c r="DE7" s="25">
        <v>78.010000000000005</v>
      </c>
      <c r="DF7" s="25">
        <v>77.599999999999994</v>
      </c>
      <c r="DG7" s="25">
        <v>90.12</v>
      </c>
      <c r="DH7" s="25">
        <v>51.91</v>
      </c>
      <c r="DI7" s="25">
        <v>50.29</v>
      </c>
      <c r="DJ7" s="25">
        <v>49.28</v>
      </c>
      <c r="DK7" s="25">
        <v>48.95</v>
      </c>
      <c r="DL7" s="25">
        <v>48.8</v>
      </c>
      <c r="DM7" s="25">
        <v>45.14</v>
      </c>
      <c r="DN7" s="25">
        <v>45.85</v>
      </c>
      <c r="DO7" s="25">
        <v>47.31</v>
      </c>
      <c r="DP7" s="25">
        <v>47.5</v>
      </c>
      <c r="DQ7" s="25">
        <v>48.41</v>
      </c>
      <c r="DR7" s="25">
        <v>50.88</v>
      </c>
      <c r="DS7" s="25">
        <v>60.79</v>
      </c>
      <c r="DT7" s="25">
        <v>60.54</v>
      </c>
      <c r="DU7" s="25">
        <v>56.81</v>
      </c>
      <c r="DV7" s="25">
        <v>53.28</v>
      </c>
      <c r="DW7" s="25">
        <v>52.16</v>
      </c>
      <c r="DX7" s="25">
        <v>13.58</v>
      </c>
      <c r="DY7" s="25">
        <v>14.13</v>
      </c>
      <c r="DZ7" s="25">
        <v>16.77</v>
      </c>
      <c r="EA7" s="25">
        <v>17.399999999999999</v>
      </c>
      <c r="EB7" s="25">
        <v>18.64</v>
      </c>
      <c r="EC7" s="25">
        <v>22.3</v>
      </c>
      <c r="ED7" s="25">
        <v>0.25</v>
      </c>
      <c r="EE7" s="25">
        <v>1.26</v>
      </c>
      <c r="EF7" s="25">
        <v>2.0299999999999998</v>
      </c>
      <c r="EG7" s="25">
        <v>2.19</v>
      </c>
      <c r="EH7" s="25">
        <v>1.05</v>
      </c>
      <c r="EI7" s="25">
        <v>0.44</v>
      </c>
      <c r="EJ7" s="25">
        <v>0.52</v>
      </c>
      <c r="EK7" s="25">
        <v>0.47</v>
      </c>
      <c r="EL7" s="25">
        <v>0.4</v>
      </c>
      <c r="EM7" s="25">
        <v>0.36</v>
      </c>
      <c r="EN7" s="25">
        <v>0.66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108</v>
      </c>
      <c r="E13" t="s">
        <v>109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2023-01-13T04:47:36Z</cp:lastPrinted>
  <dcterms:created xsi:type="dcterms:W3CDTF">2022-12-01T00:53:14Z</dcterms:created>
  <dcterms:modified xsi:type="dcterms:W3CDTF">2023-01-16T01:51:27Z</dcterms:modified>
  <cp:category/>
</cp:coreProperties>
</file>