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28 大郷町★\"/>
    </mc:Choice>
  </mc:AlternateContent>
  <workbookProtection workbookAlgorithmName="SHA-512" workbookHashValue="Om00oA5gugz7N1eeczpXzKm0aVM5+VJ65Ywe8Ee/M2oO+poPJBsB3/rO/RsPqOq96kNTeYhYH8mTX6+QDsLVpw==" workbookSaltValue="/7a+f80r/Zq/OQcSIUKpDQ==" workbookSpinCount="100000" lockStructure="1"/>
  <bookViews>
    <workbookView xWindow="0" yWindow="0" windowWidth="28800" windowHeight="1221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<sst xmlns="http://schemas.openxmlformats.org/spreadsheetml/2006/main" count="236" uniqueCount="120">
  <si>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</si>
  <si>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</si>
  <si>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</si>
  <si>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</si>
  <si>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</si>
  <si>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</si>
  <si>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</si>
  <si>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</si>
  <si>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</si>
  <si>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</si>
  <si>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</si>
  <si>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</si>
  <si>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</si>
  <si>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</si>
  <si>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</si>
  <si>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</si>
  <si>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</si>
  <si>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</si>
  <si>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</si>
  <si>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</si>
  <si>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</si>
  <si>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</si>
  <si>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</si>
  <si>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</si>
  <si>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</si>
  <si>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</si>
  <si>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</si>
  <si>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</si>
  <si>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</si>
  <si>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</si>
  <si>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</si>
  <si>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</si>
  <si>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</si>
  <si>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</si>
  <si>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</si>
  <si>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</si>
  <si>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</si>
  <si>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</si>
  <si>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</si>
  <si>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</si>
  <si>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</si>
  <si>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</si>
  <si>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</si>
  <si>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</si>
  <si>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</si>
  <si>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</si>
  <si>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</si>
  <si>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</si>
  <si>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</si>
  <si>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</si>
  <si>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</si>
  <si>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</si>
  <si>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</si>
  <si>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</si>
  <si>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</si>
  <si>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</si>
  <si>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</si>
  <si>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</si>
  <si>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</si>
  <si>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</si>
  <si>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</si>
  <si>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</si>
  <si>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</si>
  <si>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</si>
  <si>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</si>
  <si>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</si>
  <si>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</si>
  <si>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</si>
  <si>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</si>
  <si>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</si>
  <si>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</si>
  <si>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</si>
  <si>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</si>
  <si>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</si>
  <si>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</si>
  <si>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</si>
  <si>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</si>
  <si>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</si>
  <si>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</si>
  <si>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</si>
  <si>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</si>
  <si>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</si>
  <si>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</si>
  <si>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</si>
  <si>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</si>
  <si>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</si>
  <si>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</si>
  <si>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</si>
  <si>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</si>
  <si>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</si>
  <si>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</si>
  <si>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</si>
  <si>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</si>
  <si>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</si>
  <si>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</si>
  <si>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</si>
  <si>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</si>
  <si>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</si>
  <si>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大郷町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</si>
  <si>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</si>
  <si>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</si>
  <si>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</si>
  <si>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</si>
  <si>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</si>
  <si>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</si>
  <si>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</si>
  <si>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</si>
  <si>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</si>
  <si>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</si>
  <si>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</si>
  <si>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</si>
  <si>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</si>
  <si>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</si>
  <si>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</si>
  <si>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</si>
  <si>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</si>
  <si>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</si>
  <si>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収益的収支比率は、94.18％となっているが、経費回収率が25.14％と低く、使用料以外の経費に依存したものとなっている。
　経費回収率は、台風災害の影響で使用者の転出・転居などが理由で年々減少傾向であったが、復興が進んだことにより転出・転居者の一部が戻ったことにより、昨年度より増加した。しかし、依然、類似団体を大きく下回っている状況である。今後、施設の計画的更新・修繕を行い維持管理費の縮減を図っていく。
　汚水処理費については、前年度より委託費が減少したため、汚水処理原価が減少した。
　施設利用率は、台風災害の影響で転出・転居の一部が戻ったため微増となったが、依然として類似団体平均値よりを下回っている。
　水洗化率は81.33％と前年度から微増しているが、類似団体と比べ低いため、水洗化率の向上による収益性の向上を目指す。</t>
    <rPh sb="1" eb="4">
      <t>シュウエキテキ</t>
    </rPh>
    <rPh sb="4" eb="6">
      <t>シュウシ</t>
    </rPh>
    <rPh sb="6" eb="8">
      <t>ヒリツ</t>
    </rPh>
    <rPh sb="24" eb="29">
      <t>ケイヒカイシュウリツ</t>
    </rPh>
    <rPh sb="37" eb="38">
      <t>ヒク</t>
    </rPh>
    <rPh sb="40" eb="43">
      <t>シヨウリョウ</t>
    </rPh>
    <rPh sb="43" eb="45">
      <t>イガイ</t>
    </rPh>
    <rPh sb="46" eb="48">
      <t>ケイヒ</t>
    </rPh>
    <rPh sb="49" eb="51">
      <t>イゾン</t>
    </rPh>
    <rPh sb="65" eb="70">
      <t>ケイヒカイシュウリツ</t>
    </rPh>
    <rPh sb="72" eb="74">
      <t>タイフウ</t>
    </rPh>
    <rPh sb="74" eb="76">
      <t>サイガイ</t>
    </rPh>
    <rPh sb="77" eb="79">
      <t>エイキョウ</t>
    </rPh>
    <rPh sb="80" eb="83">
      <t>シヨウシャ</t>
    </rPh>
    <rPh sb="84" eb="86">
      <t>テンシュツ</t>
    </rPh>
    <rPh sb="87" eb="89">
      <t>テンキョ</t>
    </rPh>
    <rPh sb="92" eb="94">
      <t>リユウ</t>
    </rPh>
    <rPh sb="95" eb="97">
      <t>ネンネン</t>
    </rPh>
    <rPh sb="97" eb="99">
      <t>ゲンショウ</t>
    </rPh>
    <rPh sb="99" eb="101">
      <t>ケイコウ</t>
    </rPh>
    <rPh sb="107" eb="109">
      <t>フッコウ</t>
    </rPh>
    <rPh sb="110" eb="111">
      <t>スス</t>
    </rPh>
    <rPh sb="118" eb="120">
      <t>テンシュツ</t>
    </rPh>
    <rPh sb="121" eb="123">
      <t>テンキョ</t>
    </rPh>
    <rPh sb="123" eb="124">
      <t>シャ</t>
    </rPh>
    <rPh sb="125" eb="127">
      <t>イチブ</t>
    </rPh>
    <rPh sb="128" eb="129">
      <t>モド</t>
    </rPh>
    <rPh sb="137" eb="140">
      <t>サクネンド</t>
    </rPh>
    <rPh sb="142" eb="144">
      <t>ゾウカ</t>
    </rPh>
    <rPh sb="151" eb="153">
      <t>イゼン</t>
    </rPh>
    <rPh sb="154" eb="158">
      <t>ルイジダンタイ</t>
    </rPh>
    <rPh sb="159" eb="160">
      <t>オオ</t>
    </rPh>
    <rPh sb="162" eb="164">
      <t>シタマワ</t>
    </rPh>
    <rPh sb="168" eb="170">
      <t>ジョウキョウ</t>
    </rPh>
    <rPh sb="174" eb="176">
      <t>コンゴ</t>
    </rPh>
    <rPh sb="177" eb="179">
      <t>シセツ</t>
    </rPh>
    <rPh sb="180" eb="183">
      <t>ケイカクテキ</t>
    </rPh>
    <rPh sb="183" eb="185">
      <t>コウシン</t>
    </rPh>
    <rPh sb="186" eb="188">
      <t>シュウゼン</t>
    </rPh>
    <rPh sb="189" eb="190">
      <t>オコナ</t>
    </rPh>
    <rPh sb="191" eb="195">
      <t>イジカンリ</t>
    </rPh>
    <rPh sb="195" eb="196">
      <t>ヒ</t>
    </rPh>
    <rPh sb="197" eb="199">
      <t>シュクゲン</t>
    </rPh>
    <rPh sb="200" eb="201">
      <t>ハカ</t>
    </rPh>
    <rPh sb="209" eb="211">
      <t>オスイ</t>
    </rPh>
    <rPh sb="211" eb="214">
      <t>ショリヒ</t>
    </rPh>
    <rPh sb="220" eb="223">
      <t>ゼンネンド</t>
    </rPh>
    <rPh sb="225" eb="228">
      <t>イタクヒ</t>
    </rPh>
    <rPh sb="229" eb="231">
      <t>ゲンショウ</t>
    </rPh>
    <rPh sb="236" eb="240">
      <t>オスイショリ</t>
    </rPh>
    <rPh sb="240" eb="242">
      <t>ゲンカ</t>
    </rPh>
    <rPh sb="243" eb="245">
      <t>ゲンショウ</t>
    </rPh>
    <rPh sb="251" eb="255">
      <t>シセツリヨウ</t>
    </rPh>
    <rPh sb="255" eb="256">
      <t>リツ</t>
    </rPh>
    <rPh sb="258" eb="260">
      <t>タイフウ</t>
    </rPh>
    <rPh sb="260" eb="262">
      <t>サイガイ</t>
    </rPh>
    <rPh sb="263" eb="265">
      <t>エイキョウ</t>
    </rPh>
    <rPh sb="266" eb="268">
      <t>テンシュツ</t>
    </rPh>
    <rPh sb="269" eb="271">
      <t>テンキョ</t>
    </rPh>
    <rPh sb="272" eb="274">
      <t>イチブ</t>
    </rPh>
    <rPh sb="275" eb="276">
      <t>モド</t>
    </rPh>
    <rPh sb="280" eb="282">
      <t>ビゾウ</t>
    </rPh>
    <rPh sb="288" eb="290">
      <t>イゼン</t>
    </rPh>
    <rPh sb="293" eb="297">
      <t>ルイジダンタイ</t>
    </rPh>
    <rPh sb="297" eb="300">
      <t>ヘイキンチ</t>
    </rPh>
    <rPh sb="303" eb="305">
      <t>シタマワ</t>
    </rPh>
    <rPh sb="313" eb="317">
      <t>スイセンカリツ</t>
    </rPh>
    <rPh sb="325" eb="328">
      <t>ゼンネンド</t>
    </rPh>
    <rPh sb="330" eb="332">
      <t>ビゾウ</t>
    </rPh>
    <rPh sb="338" eb="340">
      <t>ルイジ</t>
    </rPh>
    <rPh sb="340" eb="342">
      <t>ダンタイ</t>
    </rPh>
    <rPh sb="343" eb="344">
      <t>クラ</t>
    </rPh>
    <rPh sb="345" eb="346">
      <t>ヒク</t>
    </rPh>
    <rPh sb="350" eb="354">
      <t>スイセンカリツ</t>
    </rPh>
    <rPh sb="355" eb="357">
      <t>コウジョウ</t>
    </rPh>
    <rPh sb="360" eb="362">
      <t>シュウエキ</t>
    </rPh>
    <rPh sb="362" eb="363">
      <t>セイ</t>
    </rPh>
    <rPh sb="364" eb="366">
      <t>コウジョウ</t>
    </rPh>
    <rPh sb="367" eb="369">
      <t>メザ</t>
    </rPh>
    <phoneticPr fontId="4"/>
  </si>
  <si>
    <t>　平成12年度に併用開始し20年経過、管渠の耐用年数は40年であるが、処理場やマンホールポンプ等の機械電気設備は法定耐用年数を超過してきているため、施設の効率的な更新計画を図っていく。</t>
    <rPh sb="1" eb="3">
      <t>ヘイセイ</t>
    </rPh>
    <rPh sb="5" eb="6">
      <t>ネン</t>
    </rPh>
    <rPh sb="6" eb="7">
      <t>ド</t>
    </rPh>
    <rPh sb="8" eb="12">
      <t>ヘイヨウカイシ</t>
    </rPh>
    <rPh sb="15" eb="16">
      <t>ネン</t>
    </rPh>
    <rPh sb="16" eb="18">
      <t>ケイカ</t>
    </rPh>
    <rPh sb="19" eb="21">
      <t>カンキョ</t>
    </rPh>
    <rPh sb="22" eb="26">
      <t>タイヨウネンスウ</t>
    </rPh>
    <rPh sb="29" eb="30">
      <t>ネン</t>
    </rPh>
    <rPh sb="35" eb="38">
      <t>ショリジョウ</t>
    </rPh>
    <rPh sb="47" eb="48">
      <t>ナド</t>
    </rPh>
    <rPh sb="49" eb="51">
      <t>キカイ</t>
    </rPh>
    <rPh sb="51" eb="53">
      <t>デンキ</t>
    </rPh>
    <rPh sb="53" eb="55">
      <t>セツビ</t>
    </rPh>
    <rPh sb="56" eb="58">
      <t>ホウテイ</t>
    </rPh>
    <rPh sb="58" eb="60">
      <t>タイヨウ</t>
    </rPh>
    <rPh sb="60" eb="62">
      <t>ネンスウ</t>
    </rPh>
    <rPh sb="63" eb="65">
      <t>チョウカ</t>
    </rPh>
    <rPh sb="74" eb="76">
      <t>シセツ</t>
    </rPh>
    <rPh sb="77" eb="79">
      <t>コウリツ</t>
    </rPh>
    <rPh sb="79" eb="80">
      <t>テキ</t>
    </rPh>
    <rPh sb="81" eb="83">
      <t>コウシン</t>
    </rPh>
    <rPh sb="83" eb="85">
      <t>ケイカク</t>
    </rPh>
    <rPh sb="86" eb="87">
      <t>ハカ</t>
    </rPh>
    <phoneticPr fontId="4"/>
  </si>
  <si>
    <t>　水洗化促進の取組を強化し、水洗化率の向上に努める。
　施設の計画的な更新・修繕を行い維持管理費の削減を図る。
　広域的視点に立ち、効率の良い経営手法を検討する。</t>
    <rPh sb="1" eb="4">
      <t>スイセンカ</t>
    </rPh>
    <rPh sb="4" eb="6">
      <t>ソクシン</t>
    </rPh>
    <rPh sb="7" eb="9">
      <t>トリクミ</t>
    </rPh>
    <rPh sb="10" eb="12">
      <t>キョウカ</t>
    </rPh>
    <rPh sb="14" eb="17">
      <t>スイセンカ</t>
    </rPh>
    <rPh sb="17" eb="18">
      <t>リツ</t>
    </rPh>
    <rPh sb="19" eb="21">
      <t>コウジョウ</t>
    </rPh>
    <rPh sb="22" eb="23">
      <t>ツト</t>
    </rPh>
    <rPh sb="28" eb="30">
      <t>シセツ</t>
    </rPh>
    <rPh sb="31" eb="34">
      <t>ケイカクテキ</t>
    </rPh>
    <rPh sb="35" eb="37">
      <t>コウシン</t>
    </rPh>
    <rPh sb="38" eb="40">
      <t>シュウゼン</t>
    </rPh>
    <rPh sb="41" eb="42">
      <t>オコナ</t>
    </rPh>
    <rPh sb="43" eb="48">
      <t>イジカンリヒ</t>
    </rPh>
    <rPh sb="49" eb="51">
      <t>サクゲン</t>
    </rPh>
    <rPh sb="52" eb="53">
      <t>ハカ</t>
    </rPh>
    <rPh sb="57" eb="60">
      <t>コウイキテキ</t>
    </rPh>
    <rPh sb="60" eb="62">
      <t>シテン</t>
    </rPh>
    <rPh sb="63" eb="64">
      <t>タチ</t>
    </rPh>
    <rPh sb="66" eb="68">
      <t>コウリツ</t>
    </rPh>
    <rPh sb="69" eb="70">
      <t>ヨ</t>
    </rPh>
    <rPh sb="71" eb="73">
      <t>ケイエイ</t>
    </rPh>
    <rPh sb="73" eb="75">
      <t>シュホウ</t>
    </rPh>
    <rPh sb="76" eb="78">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</si>
</sst>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0.67</c:v>
                </c:pt>
                <c:pt idx="1">
                  <c:v>0</c:v>
                </c:pt>
                <c:pt idx="2">
                  <c:v>0</c:v>
                </c:pt>
                <c:pt idx="3">
                  <c:v>0</c:v>
                </c:pt>
                <c:pt idx="4">
                  <c:v>0</c:v>
                </c:pt>
              </c:numCache>
            </c:numRef>
          </c:val>
          <c:extLst>
            <c:ext xmlns:c16="http://schemas.microsoft.com/office/drawing/2014/chart" uri="{C3380CC4-5D6E-409C-BE32-E72D297353CC}">
              <c16:uniqueId val="{00000000-657B-46BC-AD40-13DE3D25B1E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657B-46BC-AD40-13DE3D25B1E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57.14</c:v>
                </c:pt>
                <c:pt idx="1">
                  <c:v>55.36</c:v>
                </c:pt>
                <c:pt idx="2">
                  <c:v>53.57</c:v>
                </c:pt>
                <c:pt idx="3">
                  <c:v>48.57</c:v>
                </c:pt>
                <c:pt idx="4">
                  <c:v>49.29</c:v>
                </c:pt>
              </c:numCache>
            </c:numRef>
          </c:val>
          <c:extLst>
            <c:ext xmlns:c16="http://schemas.microsoft.com/office/drawing/2014/chart" uri="{C3380CC4-5D6E-409C-BE32-E72D297353CC}">
              <c16:uniqueId val="{00000000-230F-4DD2-852D-7B1A8A77ACE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230F-4DD2-852D-7B1A8A77ACE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78.33</c:v>
                </c:pt>
                <c:pt idx="1">
                  <c:v>79.14</c:v>
                </c:pt>
                <c:pt idx="2">
                  <c:v>79.67</c:v>
                </c:pt>
                <c:pt idx="3">
                  <c:v>80.760000000000005</c:v>
                </c:pt>
                <c:pt idx="4">
                  <c:v>81.33</c:v>
                </c:pt>
              </c:numCache>
            </c:numRef>
          </c:val>
          <c:extLst>
            <c:ext xmlns:c16="http://schemas.microsoft.com/office/drawing/2014/chart" uri="{C3380CC4-5D6E-409C-BE32-E72D297353CC}">
              <c16:uniqueId val="{00000000-AF83-42F6-926A-BDD8CDEEB5F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AF83-42F6-926A-BDD8CDEEB5F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110.29</c:v>
                </c:pt>
                <c:pt idx="1">
                  <c:v>100.02</c:v>
                </c:pt>
                <c:pt idx="2">
                  <c:v>124.5</c:v>
                </c:pt>
                <c:pt idx="3">
                  <c:v>106.96</c:v>
                </c:pt>
                <c:pt idx="4">
                  <c:v>94.18</c:v>
                </c:pt>
              </c:numCache>
            </c:numRef>
          </c:val>
          <c:extLst>
            <c:ext xmlns:c16="http://schemas.microsoft.com/office/drawing/2014/chart" uri="{C3380CC4-5D6E-409C-BE32-E72D297353CC}">
              <c16:uniqueId val="{00000000-D233-474E-8B3E-85EA92B7DF1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33-474E-8B3E-85EA92B7DF1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7C-475C-B30E-97D26C55380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7C-475C-B30E-97D26C55380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02-4C33-AA24-AA244306476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02-4C33-AA24-AA244306476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A5-4B43-8AE4-3A2B6F3D66D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A5-4B43-8AE4-3A2B6F3D66D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7F-48E6-B917-6589F7CD538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7F-48E6-B917-6589F7CD538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formatCode="#,##0.00;&quot;△&quot;#,##0.00;&quot;-&quot;">
                  <c:v>59.34</c:v>
                </c:pt>
              </c:numCache>
            </c:numRef>
          </c:val>
          <c:extLst>
            <c:ext xmlns:c16="http://schemas.microsoft.com/office/drawing/2014/chart" uri="{C3380CC4-5D6E-409C-BE32-E72D297353CC}">
              <c16:uniqueId val="{00000000-A94B-4D5F-82A7-86F43209FC8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A94B-4D5F-82A7-86F43209FC8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30.77</c:v>
                </c:pt>
                <c:pt idx="1">
                  <c:v>33.68</c:v>
                </c:pt>
                <c:pt idx="2">
                  <c:v>29.17</c:v>
                </c:pt>
                <c:pt idx="3">
                  <c:v>18.47</c:v>
                </c:pt>
                <c:pt idx="4">
                  <c:v>25.14</c:v>
                </c:pt>
              </c:numCache>
            </c:numRef>
          </c:val>
          <c:extLst>
            <c:ext xmlns:c16="http://schemas.microsoft.com/office/drawing/2014/chart" uri="{C3380CC4-5D6E-409C-BE32-E72D297353CC}">
              <c16:uniqueId val="{00000000-59B0-451E-A610-BCB7BF1DCA5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59B0-451E-A610-BCB7BF1DCA5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387.86</c:v>
                </c:pt>
                <c:pt idx="1">
                  <c:v>356.98</c:v>
                </c:pt>
                <c:pt idx="2">
                  <c:v>416.29</c:v>
                </c:pt>
                <c:pt idx="3">
                  <c:v>678.15</c:v>
                </c:pt>
                <c:pt idx="4">
                  <c:v>492.39</c:v>
                </c:pt>
              </c:numCache>
            </c:numRef>
          </c:val>
          <c:extLst>
            <c:ext xmlns:c16="http://schemas.microsoft.com/office/drawing/2014/chart" uri="{C3380CC4-5D6E-409C-BE32-E72D297353CC}">
              <c16:uniqueId val="{00000000-BCE0-4269-9433-E5A7BBEF8DC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BCE0-4269-9433-E5A7BBEF8DC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大郷町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7831</v>
      </c>
      <c r="AM8" s="37"/>
      <c r="AN8" s="37"/>
      <c r="AO8" s="37"/>
      <c r="AP8" s="37"/>
      <c r="AQ8" s="37"/>
      <c r="AR8" s="37"/>
      <c r="AS8" s="37"/>
      <c r="AT8" s="38">
        <f>データ!T6</f>
        <v>82.01</v>
      </c>
      <c r="AU8" s="38"/>
      <c r="AV8" s="38"/>
      <c r="AW8" s="38"/>
      <c r="AX8" s="38"/>
      <c r="AY8" s="38"/>
      <c r="AZ8" s="38"/>
      <c r="BA8" s="38"/>
      <c r="BB8" s="38">
        <f>データ!U6</f>
        <v>95.49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9.6199999999999992</v>
      </c>
      <c r="Q10" s="38"/>
      <c r="R10" s="38"/>
      <c r="S10" s="38"/>
      <c r="T10" s="38"/>
      <c r="U10" s="38"/>
      <c r="V10" s="38"/>
      <c r="W10" s="38">
        <f>データ!Q6</f>
        <v>90.95</v>
      </c>
      <c r="X10" s="38"/>
      <c r="Y10" s="38"/>
      <c r="Z10" s="38"/>
      <c r="AA10" s="38"/>
      <c r="AB10" s="38"/>
      <c r="AC10" s="38"/>
      <c r="AD10" s="37">
        <f>データ!R6</f>
        <v>2255</v>
      </c>
      <c r="AE10" s="37"/>
      <c r="AF10" s="37"/>
      <c r="AG10" s="37"/>
      <c r="AH10" s="37"/>
      <c r="AI10" s="37"/>
      <c r="AJ10" s="37"/>
      <c r="AK10" s="2"/>
      <c r="AL10" s="37">
        <f>データ!V6</f>
        <v>750</v>
      </c>
      <c r="AM10" s="37"/>
      <c r="AN10" s="37"/>
      <c r="AO10" s="37"/>
      <c r="AP10" s="37"/>
      <c r="AQ10" s="37"/>
      <c r="AR10" s="37"/>
      <c r="AS10" s="37"/>
      <c r="AT10" s="38">
        <f>データ!W6</f>
        <v>0.69</v>
      </c>
      <c r="AU10" s="38"/>
      <c r="AV10" s="38"/>
      <c r="AW10" s="38"/>
      <c r="AX10" s="38"/>
      <c r="AY10" s="38"/>
      <c r="AZ10" s="38"/>
      <c r="BA10" s="38"/>
      <c r="BB10" s="38">
        <f>データ!X6</f>
        <v>1086.96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q1ohTU3g+yznHeUS6HsMkFOnaa8EZakHCubzQKYi8Q2JivsH9gcy2Xk67z5YT1XdxQMztoGWMXUJ68lgOxlzGw==" saltValue="7tHsgF8CYPPytwVYWCZ0m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44229</v>
      </c>
      <c r="D6" s="19">
        <f t="shared" si="3"/>
        <v>47</v>
      </c>
      <c r="E6" s="19">
        <f t="shared" si="3"/>
        <v>17</v>
      </c>
      <c r="F6" s="19">
        <f t="shared" si="3"/>
        <v>5</v>
      </c>
      <c r="G6" s="19">
        <f t="shared" si="3"/>
        <v>0</v>
      </c>
      <c r="H6" s="19" t="str">
        <f t="shared" si="3"/>
        <v>宮城県　大郷町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9.6199999999999992</v>
      </c>
      <c r="Q6" s="20">
        <f t="shared" si="3"/>
        <v>90.95</v>
      </c>
      <c r="R6" s="20">
        <f t="shared" si="3"/>
        <v>2255</v>
      </c>
      <c r="S6" s="20">
        <f t="shared" si="3"/>
        <v>7831</v>
      </c>
      <c r="T6" s="20">
        <f t="shared" si="3"/>
        <v>82.01</v>
      </c>
      <c r="U6" s="20">
        <f t="shared" si="3"/>
        <v>95.49</v>
      </c>
      <c r="V6" s="20">
        <f t="shared" si="3"/>
        <v>750</v>
      </c>
      <c r="W6" s="20">
        <f t="shared" si="3"/>
        <v>0.69</v>
      </c>
      <c r="X6" s="20">
        <f t="shared" si="3"/>
        <v>1086.96</v>
      </c>
      <c r="Y6" s="21">
        <f>IF(Y7="",NA(),Y7)</f>
        <v>110.29</v>
      </c>
      <c r="Z6" s="21">
        <f t="shared" ref="Z6:AH6" si="4">IF(Z7="",NA(),Z7)</f>
        <v>100.02</v>
      </c>
      <c r="AA6" s="21">
        <f t="shared" si="4"/>
        <v>124.5</v>
      </c>
      <c r="AB6" s="21">
        <f t="shared" si="4"/>
        <v>106.96</v>
      </c>
      <c r="AC6" s="21">
        <f t="shared" si="4"/>
        <v>94.18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1">
        <f t="shared" si="7"/>
        <v>59.34</v>
      </c>
      <c r="BK6" s="21">
        <f t="shared" si="7"/>
        <v>855.8</v>
      </c>
      <c r="BL6" s="21">
        <f t="shared" si="7"/>
        <v>789.46</v>
      </c>
      <c r="BM6" s="21">
        <f t="shared" si="7"/>
        <v>826.83</v>
      </c>
      <c r="BN6" s="21">
        <f t="shared" si="7"/>
        <v>867.83</v>
      </c>
      <c r="BO6" s="21">
        <f t="shared" si="7"/>
        <v>791.76</v>
      </c>
      <c r="BP6" s="20" t="str">
        <f>IF(BP7="","",IF(BP7="-","【-】","【"&amp;SUBSTITUTE(TEXT(BP7,"#,##0.00"),"-","△")&amp;"】"))</f>
        <v>【786.37】</v>
      </c>
      <c r="BQ6" s="21">
        <f>IF(BQ7="",NA(),BQ7)</f>
        <v>30.77</v>
      </c>
      <c r="BR6" s="21">
        <f t="shared" ref="BR6:BZ6" si="8">IF(BR7="",NA(),BR7)</f>
        <v>33.68</v>
      </c>
      <c r="BS6" s="21">
        <f t="shared" si="8"/>
        <v>29.17</v>
      </c>
      <c r="BT6" s="21">
        <f t="shared" si="8"/>
        <v>18.47</v>
      </c>
      <c r="BU6" s="21">
        <f t="shared" si="8"/>
        <v>25.14</v>
      </c>
      <c r="BV6" s="21">
        <f t="shared" si="8"/>
        <v>59.8</v>
      </c>
      <c r="BW6" s="21">
        <f t="shared" si="8"/>
        <v>57.77</v>
      </c>
      <c r="BX6" s="21">
        <f t="shared" si="8"/>
        <v>57.31</v>
      </c>
      <c r="BY6" s="21">
        <f t="shared" si="8"/>
        <v>57.08</v>
      </c>
      <c r="BZ6" s="21">
        <f t="shared" si="8"/>
        <v>56.26</v>
      </c>
      <c r="CA6" s="20" t="str">
        <f>IF(CA7="","",IF(CA7="-","【-】","【"&amp;SUBSTITUTE(TEXT(CA7,"#,##0.00"),"-","△")&amp;"】"))</f>
        <v>【60.65】</v>
      </c>
      <c r="CB6" s="21">
        <f>IF(CB7="",NA(),CB7)</f>
        <v>387.86</v>
      </c>
      <c r="CC6" s="21">
        <f t="shared" ref="CC6:CK6" si="9">IF(CC7="",NA(),CC7)</f>
        <v>356.98</v>
      </c>
      <c r="CD6" s="21">
        <f t="shared" si="9"/>
        <v>416.29</v>
      </c>
      <c r="CE6" s="21">
        <f t="shared" si="9"/>
        <v>678.15</v>
      </c>
      <c r="CF6" s="21">
        <f t="shared" si="9"/>
        <v>492.39</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57.14</v>
      </c>
      <c r="CN6" s="21">
        <f t="shared" ref="CN6:CV6" si="10">IF(CN7="",NA(),CN7)</f>
        <v>55.36</v>
      </c>
      <c r="CO6" s="21">
        <f t="shared" si="10"/>
        <v>53.57</v>
      </c>
      <c r="CP6" s="21">
        <f t="shared" si="10"/>
        <v>48.57</v>
      </c>
      <c r="CQ6" s="21">
        <f t="shared" si="10"/>
        <v>49.29</v>
      </c>
      <c r="CR6" s="21">
        <f t="shared" si="10"/>
        <v>51.75</v>
      </c>
      <c r="CS6" s="21">
        <f t="shared" si="10"/>
        <v>50.68</v>
      </c>
      <c r="CT6" s="21">
        <f t="shared" si="10"/>
        <v>50.14</v>
      </c>
      <c r="CU6" s="21">
        <f t="shared" si="10"/>
        <v>54.83</v>
      </c>
      <c r="CV6" s="21">
        <f t="shared" si="10"/>
        <v>66.53</v>
      </c>
      <c r="CW6" s="20" t="str">
        <f>IF(CW7="","",IF(CW7="-","【-】","【"&amp;SUBSTITUTE(TEXT(CW7,"#,##0.00"),"-","△")&amp;"】"))</f>
        <v>【61.14】</v>
      </c>
      <c r="CX6" s="21">
        <f>IF(CX7="",NA(),CX7)</f>
        <v>78.33</v>
      </c>
      <c r="CY6" s="21">
        <f t="shared" ref="CY6:DG6" si="11">IF(CY7="",NA(),CY7)</f>
        <v>79.14</v>
      </c>
      <c r="CZ6" s="21">
        <f t="shared" si="11"/>
        <v>79.67</v>
      </c>
      <c r="DA6" s="21">
        <f t="shared" si="11"/>
        <v>80.760000000000005</v>
      </c>
      <c r="DB6" s="21">
        <f t="shared" si="11"/>
        <v>81.33</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0.67</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44229</v>
      </c>
      <c r="D7" s="23">
        <v>47</v>
      </c>
      <c r="E7" s="23">
        <v>17</v>
      </c>
      <c r="F7" s="23">
        <v>5</v>
      </c>
      <c r="G7" s="23">
        <v>0</v>
      </c>
      <c r="H7" s="23" t="s">
        <v>98</v>
      </c>
      <c r="I7" s="23" t="s">
        <v>99</v>
      </c>
      <c r="J7" s="23" t="s">
        <v>100</v>
      </c>
      <c r="K7" s="23" t="s">
        <v>101</v>
      </c>
      <c r="L7" s="23" t="s">
        <v>102</v>
      </c>
      <c r="M7" s="23" t="s">
        <v>103</v>
      </c>
      <c r="N7" s="24" t="s">
        <v>104</v>
      </c>
      <c r="O7" s="24" t="s">
        <v>105</v>
      </c>
      <c r="P7" s="24">
        <v>9.6199999999999992</v>
      </c>
      <c r="Q7" s="24">
        <v>90.95</v>
      </c>
      <c r="R7" s="24">
        <v>2255</v>
      </c>
      <c r="S7" s="24">
        <v>7831</v>
      </c>
      <c r="T7" s="24">
        <v>82.01</v>
      </c>
      <c r="U7" s="24">
        <v>95.49</v>
      </c>
      <c r="V7" s="24">
        <v>750</v>
      </c>
      <c r="W7" s="24">
        <v>0.69</v>
      </c>
      <c r="X7" s="24">
        <v>1086.96</v>
      </c>
      <c r="Y7" s="24">
        <v>110.29</v>
      </c>
      <c r="Z7" s="24">
        <v>100.02</v>
      </c>
      <c r="AA7" s="24">
        <v>124.5</v>
      </c>
      <c r="AB7" s="24">
        <v>106.96</v>
      </c>
      <c r="AC7" s="24">
        <v>94.18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59.34</v>
      </c>
      <c r="BK7" s="24">
        <v>855.8</v>
      </c>
      <c r="BL7" s="24">
        <v>789.46</v>
      </c>
      <c r="BM7" s="24">
        <v>826.83</v>
      </c>
      <c r="BN7" s="24">
        <v>867.83</v>
      </c>
      <c r="BO7" s="24">
        <v>791.76</v>
      </c>
      <c r="BP7" s="24">
        <v>786.37</v>
      </c>
      <c r="BQ7" s="24">
        <v>30.77</v>
      </c>
      <c r="BR7" s="24">
        <v>33.68</v>
      </c>
      <c r="BS7" s="24">
        <v>29.17</v>
      </c>
      <c r="BT7" s="24">
        <v>18.47</v>
      </c>
      <c r="BU7" s="24">
        <v>25.14</v>
      </c>
      <c r="BV7" s="24">
        <v>59.8</v>
      </c>
      <c r="BW7" s="24">
        <v>57.77</v>
      </c>
      <c r="BX7" s="24">
        <v>57.31</v>
      </c>
      <c r="BY7" s="24">
        <v>57.08</v>
      </c>
      <c r="BZ7" s="24">
        <v>56.26</v>
      </c>
      <c r="CA7" s="24">
        <v>60.65</v>
      </c>
      <c r="CB7" s="24">
        <v>387.86</v>
      </c>
      <c r="CC7" s="24">
        <v>356.98</v>
      </c>
      <c r="CD7" s="24">
        <v>416.29</v>
      </c>
      <c r="CE7" s="24">
        <v>678.15</v>
      </c>
      <c r="CF7" s="24">
        <v>492.39</v>
      </c>
      <c r="CG7" s="24">
        <v>263.76</v>
      </c>
      <c r="CH7" s="24">
        <v>274.35000000000002</v>
      </c>
      <c r="CI7" s="24">
        <v>273.52</v>
      </c>
      <c r="CJ7" s="24">
        <v>274.99</v>
      </c>
      <c r="CK7" s="24">
        <v>282.08999999999997</v>
      </c>
      <c r="CL7" s="24">
        <v>256.97000000000003</v>
      </c>
      <c r="CM7" s="24">
        <v>57.14</v>
      </c>
      <c r="CN7" s="24">
        <v>55.36</v>
      </c>
      <c r="CO7" s="24">
        <v>53.57</v>
      </c>
      <c r="CP7" s="24">
        <v>48.57</v>
      </c>
      <c r="CQ7" s="24">
        <v>49.29</v>
      </c>
      <c r="CR7" s="24">
        <v>51.75</v>
      </c>
      <c r="CS7" s="24">
        <v>50.68</v>
      </c>
      <c r="CT7" s="24">
        <v>50.14</v>
      </c>
      <c r="CU7" s="24">
        <v>54.83</v>
      </c>
      <c r="CV7" s="24">
        <v>66.53</v>
      </c>
      <c r="CW7" s="24">
        <v>61.14</v>
      </c>
      <c r="CX7" s="24">
        <v>78.33</v>
      </c>
      <c r="CY7" s="24">
        <v>79.14</v>
      </c>
      <c r="CZ7" s="24">
        <v>79.67</v>
      </c>
      <c r="DA7" s="24">
        <v>80.760000000000005</v>
      </c>
      <c r="DB7" s="24">
        <v>81.33</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0.67</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2023-02-02T02:24:41Z</cp:lastPrinted>
  <dcterms:created xsi:type="dcterms:W3CDTF">2022-12-01T01:54:28Z</dcterms:created>
  <dcterms:modified xsi:type="dcterms:W3CDTF">2023-02-02T02:24:45Z</dcterms:modified>
  <cp:category/>
</cp:coreProperties>
</file>