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ryota_sakurai\Desktop\1.27〆【宮城県市町村課】公営企業に係る経営比較分析表（令和３年度決算）の分析等について\大郷町\"/>
    </mc:Choice>
  </mc:AlternateContent>
  <xr:revisionPtr revIDLastSave="0" documentId="13_ncr:1_{7F2496B2-AC56-43AA-8543-ED8147F7B092}" xr6:coauthVersionLast="36" xr6:coauthVersionMax="47" xr10:uidLastSave="{00000000-0000-0000-0000-000000000000}"/>
  <workbookProtection workbookAlgorithmName="SHA-512" workbookHashValue="qfxIW8KP/NlgpHlx4qPrMQw3R+cOBgDpl/3KuEjeyDFed4B5prDmxTqmkhVX46n0EnJSsQ7XCBKlukMA+sxFmQ==" workbookSaltValue="AC/ZTMfoCQ9rwCxe/cCEmA=="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<sst xmlns="http://schemas.openxmlformats.org/spreadsheetml/2006/main" count="228" uniqueCount="114">
  <si>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</si>
  <si>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</si>
  <si>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</si>
  <si>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</si>
  <si>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</si>
  <si>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</si>
  <si>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</si>
  <si>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</si>
  <si>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</si>
  <si>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</si>
  <si>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</si>
  <si>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</si>
  <si>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</si>
  <si>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</si>
  <si>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</si>
  <si>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</si>
  <si>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</si>
  <si>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</si>
  <si>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</si>
  <si>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</si>
  <si>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</si>
  <si>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</si>
  <si>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</si>
  <si>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</si>
  <si>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</si>
  <si>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</si>
  <si>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</si>
  <si>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</si>
  <si>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</si>
  <si>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</si>
  <si>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</si>
  <si>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</si>
  <si>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</si>
  <si>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</si>
  <si>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</si>
  <si>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</si>
  <si>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</si>
  <si>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</si>
  <si>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</si>
  <si>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</si>
  <si>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</si>
  <si>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</si>
  <si>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</si>
  <si>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</si>
  <si>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</si>
  <si>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</si>
  <si>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</si>
  <si>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</si>
  <si>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</si>
  <si>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</si>
  <si>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</si>
  <si>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</si>
  <si>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</si>
  <si>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</si>
  <si>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</si>
  <si>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</si>
  <si>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</si>
  <si>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</si>
  <si>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</si>
  <si>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</si>
  <si>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</si>
  <si>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</si>
  <si>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</si>
  <si>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</si>
  <si>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</si>
  <si>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</si>
  <si>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</si>
  <si>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</si>
  <si>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</si>
  <si>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</si>
  <si>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</si>
  <si>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</si>
  <si>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</si>
  <si>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</si>
  <si>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</si>
  <si>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</si>
  <si>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</si>
  <si>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</si>
  <si>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</si>
  <si>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</si>
  <si>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</si>
  <si>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</si>
  <si>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</si>
  <si>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</si>
  <si>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</si>
  <si>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</si>
  <si>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</si>
  <si>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</si>
  <si>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</si>
  <si>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</si>
  <si>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</si>
  <si>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</si>
  <si>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</si>
  <si>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</si>
  <si>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</si>
  <si>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</si>
  <si>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</si>
  <si>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</si>
  <si>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</si>
  <si>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</si>
  <si>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</si>
  <si>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</si>
  <si>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</si>
  <si>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</si>
  <si>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</si>
  <si>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</si>
  <si>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</si>
  <si>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</si>
  <si>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</si>
  <si>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</si>
  <si>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</si>
  <si>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29年度に策定した経営戦略に基づき、管路更新を引き続き実施していく。また、石綿セメント管については企業債、その他管路については該当する補助事業を活用しながら、管路更新を引き続き実施していく。近年、突発的な漏水等が増加しており管路の漏水調査を継続的に実施し、早期対応による修繕費の抑制を図る。また、平成30年度に実施した管路解析の結果に基づく、配水施設の統廃合の検討を進める。</t>
    <rPh sb="17" eb="18">
      <t>モト</t>
    </rPh>
    <rPh sb="66" eb="68">
      <t>ガイトウ</t>
    </rPh>
    <rPh sb="75" eb="77">
      <t>カツヨウ</t>
    </rPh>
    <rPh sb="98" eb="100">
      <t>キンネン</t>
    </rPh>
    <rPh sb="123" eb="126">
      <t>ケイゾクテキ</t>
    </rPh>
    <rPh sb="142" eb="144">
      <t>ヨクセイ</t>
    </rPh>
    <rPh sb="145" eb="146">
      <t>ハカ</t>
    </rPh>
    <rPh sb="170" eb="171">
      <t>モト</t>
    </rPh>
    <rPh sb="186" eb="187">
      <t>スス</t>
    </rPh>
    <phoneticPr fontId="4"/>
  </si>
  <si>
    <t>　管路更新率の向上を図るため、引き続き老朽管の更新を行う。法定耐用年数を超えた管路も多く保有していることから、平成29年度に策定した経営戦略に基づき、計画的かつ効率的に更新を行っていく。また、管路老朽化による計画以外の緊急更新の増加も喫緊の課題である。更新率が類似団体と同程度になるよう、補助事業や企業債等を財源として更新を実施していく。</t>
    <rPh sb="26" eb="27">
      <t>オコナ</t>
    </rPh>
    <rPh sb="75" eb="78">
      <t>ケイカクテキ</t>
    </rPh>
    <rPh sb="146" eb="148">
      <t>ジギョウ</t>
    </rPh>
    <phoneticPr fontId="4"/>
  </si>
  <si>
    <t>　経常収支比率は100％を超えているため、経営状況としては安定していると思われる。料金回収率は104.57％で前年度を20.38％上回った。理由としては、給水収益以外の収入で賄われた新型コロナウイルス感染症対応の水道料減免補助金が終了したことによるものである。給水原価については、集落の点在により、配水池に対する給水戸数の割合が低いことや配水施設が6箇所あること等から、類似団体よりも高くなっている。今後、配水施設の統廃合等適切な投資の検討が必要になる。
　有収率は前年度を5.4％上回った。理由としては漏水調査により本管の修繕等が行われたためである。今後も地震に強い水道管への整備を進めていく必要がある。
　累積欠損金はなく、流動比率も類似団体より高いことから資金繰りの安定と健全運営ができている。</t>
    <rPh sb="65" eb="66">
      <t>ウエ</t>
    </rPh>
    <rPh sb="111" eb="114">
      <t>ホジョキン</t>
    </rPh>
    <rPh sb="115" eb="117">
      <t>シュウリョウ</t>
    </rPh>
    <rPh sb="241" eb="242">
      <t>ウエ</t>
    </rPh>
    <rPh sb="252" eb="256">
      <t>ロウスイチョウサ</t>
    </rPh>
    <rPh sb="259" eb="261">
      <t>ホンカン</t>
    </rPh>
    <rPh sb="262" eb="264">
      <t>シュウゼン</t>
    </rPh>
    <rPh sb="264" eb="265">
      <t>ナド</t>
    </rPh>
    <rPh sb="266" eb="26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</si>
</sst>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0.37</c:v>
                </c:pt>
                <c:pt idx="1">
                  <c:v>0.41</c:v>
                </c:pt>
                <c:pt idx="2">
                  <c:v>0.14000000000000001</c:v>
                </c:pt>
                <c:pt idx="3">
                  <c:v>0.25</c:v>
                </c:pt>
                <c:pt idx="4">
                  <c:v>0.34</c:v>
                </c:pt>
              </c:numCache>
            </c:numRef>
          </c:val>
          <c:extLst>
            <c:ext xmlns:c16="http://schemas.microsoft.com/office/drawing/2014/chart" uri="{C3380CC4-5D6E-409C-BE32-E72D297353CC}">
              <c16:uniqueId val="{00000000-C583-48E8-971A-B7C153AC1F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C583-48E8-971A-B7C153AC1F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53.02</c:v>
                </c:pt>
                <c:pt idx="1">
                  <c:v>53.13</c:v>
                </c:pt>
                <c:pt idx="2">
                  <c:v>48.91</c:v>
                </c:pt>
                <c:pt idx="3">
                  <c:v>49.61</c:v>
                </c:pt>
                <c:pt idx="4">
                  <c:v>46.56</c:v>
                </c:pt>
              </c:numCache>
            </c:numRef>
          </c:val>
          <c:extLst>
            <c:ext xmlns:c16="http://schemas.microsoft.com/office/drawing/2014/chart" uri="{C3380CC4-5D6E-409C-BE32-E72D297353CC}">
              <c16:uniqueId val="{00000000-0D8A-47DD-9FC2-7297445532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0D8A-47DD-9FC2-7297445532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76.510000000000005</c:v>
                </c:pt>
                <c:pt idx="1">
                  <c:v>76.22</c:v>
                </c:pt>
                <c:pt idx="2">
                  <c:v>81.489999999999995</c:v>
                </c:pt>
                <c:pt idx="3">
                  <c:v>80.19</c:v>
                </c:pt>
                <c:pt idx="4">
                  <c:v>85.66</c:v>
                </c:pt>
              </c:numCache>
            </c:numRef>
          </c:val>
          <c:extLst>
            <c:ext xmlns:c16="http://schemas.microsoft.com/office/drawing/2014/chart" uri="{C3380CC4-5D6E-409C-BE32-E72D297353CC}">
              <c16:uniqueId val="{00000000-3F01-41B8-8943-0C139D316A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3F01-41B8-8943-0C139D316A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102.26</c:v>
                </c:pt>
                <c:pt idx="1">
                  <c:v>109.6</c:v>
                </c:pt>
                <c:pt idx="2">
                  <c:v>114.16</c:v>
                </c:pt>
                <c:pt idx="3">
                  <c:v>101.03</c:v>
                </c:pt>
                <c:pt idx="4">
                  <c:v>108.31</c:v>
                </c:pt>
              </c:numCache>
            </c:numRef>
          </c:val>
          <c:extLst>
            <c:ext xmlns:c16="http://schemas.microsoft.com/office/drawing/2014/chart" uri="{C3380CC4-5D6E-409C-BE32-E72D297353CC}">
              <c16:uniqueId val="{00000000-F7B9-4F50-BE12-9D469E0C01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F7B9-4F50-BE12-9D469E0C01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51.39</c:v>
                </c:pt>
                <c:pt idx="1">
                  <c:v>51.65</c:v>
                </c:pt>
                <c:pt idx="2">
                  <c:v>53.12</c:v>
                </c:pt>
                <c:pt idx="3">
                  <c:v>53.83</c:v>
                </c:pt>
                <c:pt idx="4">
                  <c:v>54.4</c:v>
                </c:pt>
              </c:numCache>
            </c:numRef>
          </c:val>
          <c:extLst>
            <c:ext xmlns:c16="http://schemas.microsoft.com/office/drawing/2014/chart" uri="{C3380CC4-5D6E-409C-BE32-E72D297353CC}">
              <c16:uniqueId val="{00000000-0E65-4A75-809E-3BBFCC8D83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0E65-4A75-809E-3BBFCC8D83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10.68</c:v>
                </c:pt>
                <c:pt idx="1">
                  <c:v>10.16</c:v>
                </c:pt>
                <c:pt idx="2">
                  <c:v>10.92</c:v>
                </c:pt>
                <c:pt idx="3">
                  <c:v>10.75</c:v>
                </c:pt>
                <c:pt idx="4">
                  <c:v>10.66</c:v>
                </c:pt>
              </c:numCache>
            </c:numRef>
          </c:val>
          <c:extLst>
            <c:ext xmlns:c16="http://schemas.microsoft.com/office/drawing/2014/chart" uri="{C3380CC4-5D6E-409C-BE32-E72D297353CC}">
              <c16:uniqueId val="{00000000-9693-4927-AA0A-BBC5BCDCBA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9693-4927-AA0A-BBC5BCDCBA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0E-4979-B8F9-CBFC9B3EFC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880E-4979-B8F9-CBFC9B3EFC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614.62</c:v>
                </c:pt>
                <c:pt idx="1">
                  <c:v>583.55999999999995</c:v>
                </c:pt>
                <c:pt idx="2">
                  <c:v>593.27</c:v>
                </c:pt>
                <c:pt idx="3">
                  <c:v>530.57000000000005</c:v>
                </c:pt>
                <c:pt idx="4">
                  <c:v>435.17</c:v>
                </c:pt>
              </c:numCache>
            </c:numRef>
          </c:val>
          <c:extLst>
            <c:ext xmlns:c16="http://schemas.microsoft.com/office/drawing/2014/chart" uri="{C3380CC4-5D6E-409C-BE32-E72D297353CC}">
              <c16:uniqueId val="{00000000-8AEB-4351-948C-1EEE6A1309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8AEB-4351-948C-1EEE6A1309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328.43</c:v>
                </c:pt>
                <c:pt idx="1">
                  <c:v>318.31</c:v>
                </c:pt>
                <c:pt idx="2">
                  <c:v>313.54000000000002</c:v>
                </c:pt>
                <c:pt idx="3">
                  <c:v>333.26</c:v>
                </c:pt>
                <c:pt idx="4">
                  <c:v>283.94</c:v>
                </c:pt>
              </c:numCache>
            </c:numRef>
          </c:val>
          <c:extLst>
            <c:ext xmlns:c16="http://schemas.microsoft.com/office/drawing/2014/chart" uri="{C3380CC4-5D6E-409C-BE32-E72D297353CC}">
              <c16:uniqueId val="{00000000-9013-4639-9224-E1CB259A4A5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9013-4639-9224-E1CB259A4A5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96.89</c:v>
                </c:pt>
                <c:pt idx="1">
                  <c:v>103.08</c:v>
                </c:pt>
                <c:pt idx="2">
                  <c:v>109.6</c:v>
                </c:pt>
                <c:pt idx="3">
                  <c:v>84.19</c:v>
                </c:pt>
                <c:pt idx="4">
                  <c:v>104.57</c:v>
                </c:pt>
              </c:numCache>
            </c:numRef>
          </c:val>
          <c:extLst>
            <c:ext xmlns:c16="http://schemas.microsoft.com/office/drawing/2014/chart" uri="{C3380CC4-5D6E-409C-BE32-E72D297353CC}">
              <c16:uniqueId val="{00000000-3939-4D6E-BA45-69EAB03BD0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3939-4D6E-BA45-69EAB03BD0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298.04000000000002</c:v>
                </c:pt>
                <c:pt idx="1">
                  <c:v>280.7</c:v>
                </c:pt>
                <c:pt idx="2">
                  <c:v>265.83999999999997</c:v>
                </c:pt>
                <c:pt idx="3">
                  <c:v>312.60000000000002</c:v>
                </c:pt>
                <c:pt idx="4">
                  <c:v>282.35000000000002</c:v>
                </c:pt>
              </c:numCache>
            </c:numRef>
          </c:val>
          <c:extLst>
            <c:ext xmlns:c16="http://schemas.microsoft.com/office/drawing/2014/chart" uri="{C3380CC4-5D6E-409C-BE32-E72D297353CC}">
              <c16:uniqueId val="{00000000-F427-40BB-8E0D-61151670A3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F427-40BB-8E0D-61151670A3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6" zoomScale="140" zoomScaleNormal="14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大郷町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7831</v>
      </c>
      <c r="AM8" s="45"/>
      <c r="AN8" s="45"/>
      <c r="AO8" s="45"/>
      <c r="AP8" s="45"/>
      <c r="AQ8" s="45"/>
      <c r="AR8" s="45"/>
      <c r="AS8" s="45"/>
      <c r="AT8" s="46">
        <f>データ!$S$6</f>
        <v>82.01</v>
      </c>
      <c r="AU8" s="47"/>
      <c r="AV8" s="47"/>
      <c r="AW8" s="47"/>
      <c r="AX8" s="47"/>
      <c r="AY8" s="47"/>
      <c r="AZ8" s="47"/>
      <c r="BA8" s="47"/>
      <c r="BB8" s="48">
        <f>データ!$T$6</f>
        <v>95.49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68.45</v>
      </c>
      <c r="J10" s="47"/>
      <c r="K10" s="47"/>
      <c r="L10" s="47"/>
      <c r="M10" s="47"/>
      <c r="N10" s="47"/>
      <c r="O10" s="81"/>
      <c r="P10" s="48">
        <f>データ!$P$6</f>
        <v>94.98</v>
      </c>
      <c r="Q10" s="48"/>
      <c r="R10" s="48"/>
      <c r="S10" s="48"/>
      <c r="T10" s="48"/>
      <c r="U10" s="48"/>
      <c r="V10" s="48"/>
      <c r="W10" s="45">
        <f>データ!$Q$6</f>
        <v>5280</v>
      </c>
      <c r="X10" s="45"/>
      <c r="Y10" s="45"/>
      <c r="Z10" s="45"/>
      <c r="AA10" s="45"/>
      <c r="AB10" s="45"/>
      <c r="AC10" s="45"/>
      <c r="AD10" s="2"/>
      <c r="AE10" s="2"/>
      <c r="AF10" s="2"/>
      <c r="AG10" s="2"/>
      <c r="AH10" s="2"/>
      <c r="AI10" s="2"/>
      <c r="AJ10" s="2"/>
      <c r="AK10" s="2"/>
      <c r="AL10" s="45">
        <f>データ!$U$6</f>
        <v>7437</v>
      </c>
      <c r="AM10" s="45"/>
      <c r="AN10" s="45"/>
      <c r="AO10" s="45"/>
      <c r="AP10" s="45"/>
      <c r="AQ10" s="45"/>
      <c r="AR10" s="45"/>
      <c r="AS10" s="45"/>
      <c r="AT10" s="46">
        <f>データ!$V$6</f>
        <v>42.24</v>
      </c>
      <c r="AU10" s="47"/>
      <c r="AV10" s="47"/>
      <c r="AW10" s="47"/>
      <c r="AX10" s="47"/>
      <c r="AY10" s="47"/>
      <c r="AZ10" s="47"/>
      <c r="BA10" s="47"/>
      <c r="BB10" s="48">
        <f>データ!$W$6</f>
        <v>176.07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WJFB77cgDhu3bmdbtGBqfiZdVPs1l7I8LjCKKT6bjhqvKzMqj79CDQoSKaRtaics3cSMc1nHepvaaFBQhH+AQ==" saltValue="NuuhBQ9ccJBIU0MwraAZ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44229</v>
      </c>
      <c r="D6" s="20">
        <f t="shared" si="3"/>
        <v>46</v>
      </c>
      <c r="E6" s="20">
        <f t="shared" si="3"/>
        <v>1</v>
      </c>
      <c r="F6" s="20">
        <f t="shared" si="3"/>
        <v>0</v>
      </c>
      <c r="G6" s="20">
        <f t="shared" si="3"/>
        <v>1</v>
      </c>
      <c r="H6" s="20" t="str">
        <f t="shared" si="3"/>
        <v>宮城県　大郷町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68.45</v>
      </c>
      <c r="P6" s="21">
        <f t="shared" si="3"/>
        <v>94.98</v>
      </c>
      <c r="Q6" s="21">
        <f t="shared" si="3"/>
        <v>5280</v>
      </c>
      <c r="R6" s="21">
        <f t="shared" si="3"/>
        <v>7831</v>
      </c>
      <c r="S6" s="21">
        <f t="shared" si="3"/>
        <v>82.01</v>
      </c>
      <c r="T6" s="21">
        <f t="shared" si="3"/>
        <v>95.49</v>
      </c>
      <c r="U6" s="21">
        <f t="shared" si="3"/>
        <v>7437</v>
      </c>
      <c r="V6" s="21">
        <f t="shared" si="3"/>
        <v>42.24</v>
      </c>
      <c r="W6" s="21">
        <f t="shared" si="3"/>
        <v>176.07</v>
      </c>
      <c r="X6" s="22">
        <f>IF(X7="",NA(),X7)</f>
        <v>102.26</v>
      </c>
      <c r="Y6" s="22">
        <f t="shared" ref="Y6:AG6" si="4">IF(Y7="",NA(),Y7)</f>
        <v>109.6</v>
      </c>
      <c r="Z6" s="22">
        <f t="shared" si="4"/>
        <v>114.16</v>
      </c>
      <c r="AA6" s="22">
        <f t="shared" si="4"/>
        <v>101.03</v>
      </c>
      <c r="AB6" s="22">
        <f t="shared" si="4"/>
        <v>108.31</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614.62</v>
      </c>
      <c r="AU6" s="22">
        <f t="shared" ref="AU6:BC6" si="6">IF(AU7="",NA(),AU7)</f>
        <v>583.55999999999995</v>
      </c>
      <c r="AV6" s="22">
        <f t="shared" si="6"/>
        <v>593.27</v>
      </c>
      <c r="AW6" s="22">
        <f t="shared" si="6"/>
        <v>530.57000000000005</v>
      </c>
      <c r="AX6" s="22">
        <f t="shared" si="6"/>
        <v>435.17</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328.43</v>
      </c>
      <c r="BF6" s="22">
        <f t="shared" ref="BF6:BN6" si="7">IF(BF7="",NA(),BF7)</f>
        <v>318.31</v>
      </c>
      <c r="BG6" s="22">
        <f t="shared" si="7"/>
        <v>313.54000000000002</v>
      </c>
      <c r="BH6" s="22">
        <f t="shared" si="7"/>
        <v>333.26</v>
      </c>
      <c r="BI6" s="22">
        <f t="shared" si="7"/>
        <v>283.94</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96.89</v>
      </c>
      <c r="BQ6" s="22">
        <f t="shared" ref="BQ6:BY6" si="8">IF(BQ7="",NA(),BQ7)</f>
        <v>103.08</v>
      </c>
      <c r="BR6" s="22">
        <f t="shared" si="8"/>
        <v>109.6</v>
      </c>
      <c r="BS6" s="22">
        <f t="shared" si="8"/>
        <v>84.19</v>
      </c>
      <c r="BT6" s="22">
        <f t="shared" si="8"/>
        <v>104.57</v>
      </c>
      <c r="BU6" s="22">
        <f t="shared" si="8"/>
        <v>87.51</v>
      </c>
      <c r="BV6" s="22">
        <f t="shared" si="8"/>
        <v>84.77</v>
      </c>
      <c r="BW6" s="22">
        <f t="shared" si="8"/>
        <v>87.11</v>
      </c>
      <c r="BX6" s="22">
        <f t="shared" si="8"/>
        <v>82.78</v>
      </c>
      <c r="BY6" s="22">
        <f t="shared" si="8"/>
        <v>84.82</v>
      </c>
      <c r="BZ6" s="21" t="str">
        <f>IF(BZ7="","",IF(BZ7="-","【-】","【"&amp;SUBSTITUTE(TEXT(BZ7,"#,##0.00"),"-","△")&amp;"】"))</f>
        <v>【102.35】</v>
      </c>
      <c r="CA6" s="22">
        <f>IF(CA7="",NA(),CA7)</f>
        <v>298.04000000000002</v>
      </c>
      <c r="CB6" s="22">
        <f t="shared" ref="CB6:CJ6" si="9">IF(CB7="",NA(),CB7)</f>
        <v>280.7</v>
      </c>
      <c r="CC6" s="22">
        <f t="shared" si="9"/>
        <v>265.83999999999997</v>
      </c>
      <c r="CD6" s="22">
        <f t="shared" si="9"/>
        <v>312.60000000000002</v>
      </c>
      <c r="CE6" s="22">
        <f t="shared" si="9"/>
        <v>282.35000000000002</v>
      </c>
      <c r="CF6" s="22">
        <f t="shared" si="9"/>
        <v>218.42</v>
      </c>
      <c r="CG6" s="22">
        <f t="shared" si="9"/>
        <v>227.27</v>
      </c>
      <c r="CH6" s="22">
        <f t="shared" si="9"/>
        <v>223.98</v>
      </c>
      <c r="CI6" s="22">
        <f t="shared" si="9"/>
        <v>225.09</v>
      </c>
      <c r="CJ6" s="22">
        <f t="shared" si="9"/>
        <v>224.82</v>
      </c>
      <c r="CK6" s="21" t="str">
        <f>IF(CK7="","",IF(CK7="-","【-】","【"&amp;SUBSTITUTE(TEXT(CK7,"#,##0.00"),"-","△")&amp;"】"))</f>
        <v>【167.74】</v>
      </c>
      <c r="CL6" s="22">
        <f>IF(CL7="",NA(),CL7)</f>
        <v>53.02</v>
      </c>
      <c r="CM6" s="22">
        <f t="shared" ref="CM6:CU6" si="10">IF(CM7="",NA(),CM7)</f>
        <v>53.13</v>
      </c>
      <c r="CN6" s="22">
        <f t="shared" si="10"/>
        <v>48.91</v>
      </c>
      <c r="CO6" s="22">
        <f t="shared" si="10"/>
        <v>49.61</v>
      </c>
      <c r="CP6" s="22">
        <f t="shared" si="10"/>
        <v>46.56</v>
      </c>
      <c r="CQ6" s="22">
        <f t="shared" si="10"/>
        <v>50.24</v>
      </c>
      <c r="CR6" s="22">
        <f t="shared" si="10"/>
        <v>50.29</v>
      </c>
      <c r="CS6" s="22">
        <f t="shared" si="10"/>
        <v>49.64</v>
      </c>
      <c r="CT6" s="22">
        <f t="shared" si="10"/>
        <v>49.38</v>
      </c>
      <c r="CU6" s="22">
        <f t="shared" si="10"/>
        <v>50.09</v>
      </c>
      <c r="CV6" s="21" t="str">
        <f>IF(CV7="","",IF(CV7="-","【-】","【"&amp;SUBSTITUTE(TEXT(CV7,"#,##0.00"),"-","△")&amp;"】"))</f>
        <v>【60.29】</v>
      </c>
      <c r="CW6" s="22">
        <f>IF(CW7="",NA(),CW7)</f>
        <v>76.510000000000005</v>
      </c>
      <c r="CX6" s="22">
        <f t="shared" ref="CX6:DF6" si="11">IF(CX7="",NA(),CX7)</f>
        <v>76.22</v>
      </c>
      <c r="CY6" s="22">
        <f t="shared" si="11"/>
        <v>81.489999999999995</v>
      </c>
      <c r="CZ6" s="22">
        <f t="shared" si="11"/>
        <v>80.19</v>
      </c>
      <c r="DA6" s="22">
        <f t="shared" si="11"/>
        <v>85.66</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51.39</v>
      </c>
      <c r="DI6" s="22">
        <f t="shared" ref="DI6:DQ6" si="12">IF(DI7="",NA(),DI7)</f>
        <v>51.65</v>
      </c>
      <c r="DJ6" s="22">
        <f t="shared" si="12"/>
        <v>53.12</v>
      </c>
      <c r="DK6" s="22">
        <f t="shared" si="12"/>
        <v>53.83</v>
      </c>
      <c r="DL6" s="22">
        <f t="shared" si="12"/>
        <v>54.4</v>
      </c>
      <c r="DM6" s="22">
        <f t="shared" si="12"/>
        <v>45.14</v>
      </c>
      <c r="DN6" s="22">
        <f t="shared" si="12"/>
        <v>45.85</v>
      </c>
      <c r="DO6" s="22">
        <f t="shared" si="12"/>
        <v>47.31</v>
      </c>
      <c r="DP6" s="22">
        <f t="shared" si="12"/>
        <v>47.5</v>
      </c>
      <c r="DQ6" s="22">
        <f t="shared" si="12"/>
        <v>48.41</v>
      </c>
      <c r="DR6" s="21" t="str">
        <f>IF(DR7="","",IF(DR7="-","【-】","【"&amp;SUBSTITUTE(TEXT(DR7,"#,##0.00"),"-","△")&amp;"】"))</f>
        <v>【50.88】</v>
      </c>
      <c r="DS6" s="22">
        <f>IF(DS7="",NA(),DS7)</f>
        <v>10.68</v>
      </c>
      <c r="DT6" s="22">
        <f t="shared" ref="DT6:EB6" si="13">IF(DT7="",NA(),DT7)</f>
        <v>10.16</v>
      </c>
      <c r="DU6" s="22">
        <f t="shared" si="13"/>
        <v>10.92</v>
      </c>
      <c r="DV6" s="22">
        <f t="shared" si="13"/>
        <v>10.75</v>
      </c>
      <c r="DW6" s="22">
        <f t="shared" si="13"/>
        <v>10.66</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0.37</v>
      </c>
      <c r="EE6" s="22">
        <f t="shared" ref="EE6:EM6" si="14">IF(EE7="",NA(),EE7)</f>
        <v>0.41</v>
      </c>
      <c r="EF6" s="22">
        <f t="shared" si="14"/>
        <v>0.14000000000000001</v>
      </c>
      <c r="EG6" s="22">
        <f t="shared" si="14"/>
        <v>0.25</v>
      </c>
      <c r="EH6" s="22">
        <f t="shared" si="14"/>
        <v>0.34</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44229</v>
      </c>
      <c r="D7" s="24">
        <v>46</v>
      </c>
      <c r="E7" s="24">
        <v>1</v>
      </c>
      <c r="F7" s="24">
        <v>0</v>
      </c>
      <c r="G7" s="24">
        <v>1</v>
      </c>
      <c r="H7" s="24" t="s">
        <v>93</v>
      </c>
      <c r="I7" s="24" t="s">
        <v>94</v>
      </c>
      <c r="J7" s="24" t="s">
        <v>95</v>
      </c>
      <c r="K7" s="24" t="s">
        <v>96</v>
      </c>
      <c r="L7" s="24" t="s">
        <v>97</v>
      </c>
      <c r="M7" s="24" t="s">
        <v>98</v>
      </c>
      <c r="N7" s="25" t="s">
        <v>99</v>
      </c>
      <c r="O7" s="25">
        <v>68.45</v>
      </c>
      <c r="P7" s="25">
        <v>94.98</v>
      </c>
      <c r="Q7" s="25">
        <v>5280</v>
      </c>
      <c r="R7" s="25">
        <v>7831</v>
      </c>
      <c r="S7" s="25">
        <v>82.01</v>
      </c>
      <c r="T7" s="25">
        <v>95.49</v>
      </c>
      <c r="U7" s="25">
        <v>7437</v>
      </c>
      <c r="V7" s="25">
        <v>42.24</v>
      </c>
      <c r="W7" s="25">
        <v>176.07</v>
      </c>
      <c r="X7" s="25">
        <v>102.26</v>
      </c>
      <c r="Y7" s="25">
        <v>109.6</v>
      </c>
      <c r="Z7" s="25">
        <v>114.16</v>
      </c>
      <c r="AA7" s="25">
        <v>101.03</v>
      </c>
      <c r="AB7" s="25">
        <v>108.31</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614.62</v>
      </c>
      <c r="AU7" s="25">
        <v>583.55999999999995</v>
      </c>
      <c r="AV7" s="25">
        <v>593.27</v>
      </c>
      <c r="AW7" s="25">
        <v>530.57000000000005</v>
      </c>
      <c r="AX7" s="25">
        <v>435.17</v>
      </c>
      <c r="AY7" s="25">
        <v>293.23</v>
      </c>
      <c r="AZ7" s="25">
        <v>300.14</v>
      </c>
      <c r="BA7" s="25">
        <v>301.04000000000002</v>
      </c>
      <c r="BB7" s="25">
        <v>305.08</v>
      </c>
      <c r="BC7" s="25">
        <v>305.33999999999997</v>
      </c>
      <c r="BD7" s="25">
        <v>261.51</v>
      </c>
      <c r="BE7" s="25">
        <v>328.43</v>
      </c>
      <c r="BF7" s="25">
        <v>318.31</v>
      </c>
      <c r="BG7" s="25">
        <v>313.54000000000002</v>
      </c>
      <c r="BH7" s="25">
        <v>333.26</v>
      </c>
      <c r="BI7" s="25">
        <v>283.94</v>
      </c>
      <c r="BJ7" s="25">
        <v>542.29999999999995</v>
      </c>
      <c r="BK7" s="25">
        <v>566.65</v>
      </c>
      <c r="BL7" s="25">
        <v>551.62</v>
      </c>
      <c r="BM7" s="25">
        <v>585.59</v>
      </c>
      <c r="BN7" s="25">
        <v>561.34</v>
      </c>
      <c r="BO7" s="25">
        <v>265.16000000000003</v>
      </c>
      <c r="BP7" s="25">
        <v>96.89</v>
      </c>
      <c r="BQ7" s="25">
        <v>103.08</v>
      </c>
      <c r="BR7" s="25">
        <v>109.6</v>
      </c>
      <c r="BS7" s="25">
        <v>84.19</v>
      </c>
      <c r="BT7" s="25">
        <v>104.57</v>
      </c>
      <c r="BU7" s="25">
        <v>87.51</v>
      </c>
      <c r="BV7" s="25">
        <v>84.77</v>
      </c>
      <c r="BW7" s="25">
        <v>87.11</v>
      </c>
      <c r="BX7" s="25">
        <v>82.78</v>
      </c>
      <c r="BY7" s="25">
        <v>84.82</v>
      </c>
      <c r="BZ7" s="25">
        <v>102.35</v>
      </c>
      <c r="CA7" s="25">
        <v>298.04000000000002</v>
      </c>
      <c r="CB7" s="25">
        <v>280.7</v>
      </c>
      <c r="CC7" s="25">
        <v>265.83999999999997</v>
      </c>
      <c r="CD7" s="25">
        <v>312.60000000000002</v>
      </c>
      <c r="CE7" s="25">
        <v>282.35000000000002</v>
      </c>
      <c r="CF7" s="25">
        <v>218.42</v>
      </c>
      <c r="CG7" s="25">
        <v>227.27</v>
      </c>
      <c r="CH7" s="25">
        <v>223.98</v>
      </c>
      <c r="CI7" s="25">
        <v>225.09</v>
      </c>
      <c r="CJ7" s="25">
        <v>224.82</v>
      </c>
      <c r="CK7" s="25">
        <v>167.74</v>
      </c>
      <c r="CL7" s="25">
        <v>53.02</v>
      </c>
      <c r="CM7" s="25">
        <v>53.13</v>
      </c>
      <c r="CN7" s="25">
        <v>48.91</v>
      </c>
      <c r="CO7" s="25">
        <v>49.61</v>
      </c>
      <c r="CP7" s="25">
        <v>46.56</v>
      </c>
      <c r="CQ7" s="25">
        <v>50.24</v>
      </c>
      <c r="CR7" s="25">
        <v>50.29</v>
      </c>
      <c r="CS7" s="25">
        <v>49.64</v>
      </c>
      <c r="CT7" s="25">
        <v>49.38</v>
      </c>
      <c r="CU7" s="25">
        <v>50.09</v>
      </c>
      <c r="CV7" s="25">
        <v>60.29</v>
      </c>
      <c r="CW7" s="25">
        <v>76.510000000000005</v>
      </c>
      <c r="CX7" s="25">
        <v>76.22</v>
      </c>
      <c r="CY7" s="25">
        <v>81.489999999999995</v>
      </c>
      <c r="CZ7" s="25">
        <v>80.19</v>
      </c>
      <c r="DA7" s="25">
        <v>85.66</v>
      </c>
      <c r="DB7" s="25">
        <v>78.650000000000006</v>
      </c>
      <c r="DC7" s="25">
        <v>77.73</v>
      </c>
      <c r="DD7" s="25">
        <v>78.09</v>
      </c>
      <c r="DE7" s="25">
        <v>78.010000000000005</v>
      </c>
      <c r="DF7" s="25">
        <v>77.599999999999994</v>
      </c>
      <c r="DG7" s="25">
        <v>90.12</v>
      </c>
      <c r="DH7" s="25">
        <v>51.39</v>
      </c>
      <c r="DI7" s="25">
        <v>51.65</v>
      </c>
      <c r="DJ7" s="25">
        <v>53.12</v>
      </c>
      <c r="DK7" s="25">
        <v>53.83</v>
      </c>
      <c r="DL7" s="25">
        <v>54.4</v>
      </c>
      <c r="DM7" s="25">
        <v>45.14</v>
      </c>
      <c r="DN7" s="25">
        <v>45.85</v>
      </c>
      <c r="DO7" s="25">
        <v>47.31</v>
      </c>
      <c r="DP7" s="25">
        <v>47.5</v>
      </c>
      <c r="DQ7" s="25">
        <v>48.41</v>
      </c>
      <c r="DR7" s="25">
        <v>50.88</v>
      </c>
      <c r="DS7" s="25">
        <v>10.68</v>
      </c>
      <c r="DT7" s="25">
        <v>10.16</v>
      </c>
      <c r="DU7" s="25">
        <v>10.92</v>
      </c>
      <c r="DV7" s="25">
        <v>10.75</v>
      </c>
      <c r="DW7" s="25">
        <v>10.66</v>
      </c>
      <c r="DX7" s="25">
        <v>13.58</v>
      </c>
      <c r="DY7" s="25">
        <v>14.13</v>
      </c>
      <c r="DZ7" s="25">
        <v>16.77</v>
      </c>
      <c r="EA7" s="25">
        <v>17.399999999999999</v>
      </c>
      <c r="EB7" s="25">
        <v>18.64</v>
      </c>
      <c r="EC7" s="25">
        <v>22.3</v>
      </c>
      <c r="ED7" s="25">
        <v>0.37</v>
      </c>
      <c r="EE7" s="25">
        <v>0.41</v>
      </c>
      <c r="EF7" s="25">
        <v>0.14000000000000001</v>
      </c>
      <c r="EG7" s="25">
        <v>0.25</v>
      </c>
      <c r="EH7" s="25">
        <v>0.34</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2023-01-18T05:53:35Z</cp:lastPrinted>
  <dcterms:created xsi:type="dcterms:W3CDTF">2022-12-01T00:53:13Z</dcterms:created>
  <dcterms:modified xsi:type="dcterms:W3CDTF">2023-02-06T06:25:01Z</dcterms:modified>
  <cp:category/>
</cp:coreProperties>
</file>