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3 市町村回答\26 利府町★☆\"/>
    </mc:Choice>
  </mc:AlternateContent>
  <workbookProtection workbookAlgorithmName="SHA-512" workbookHashValue="RTuWv3l7me/F59Lujv4Ic0mtyPS8H5c4HoPL2Ps4fSP2YoH7y+0p0A1zzxWzGCZVfmNA+EKdqQx1VIQwpegnow==" workbookSaltValue="goKDHhqo9ITjMgH35cq70Q==" workbookSpinCount="100000" lockStructure="1"/>
  <bookViews>
    <workbookView xWindow="0" yWindow="0" windowWidth="28800" windowHeight="1221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E85" i="4"/>
  <c r="BB10" i="4"/>
  <c r="AT10" i="4"/>
  <c r="AL10" i="4"/>
  <c r="W10" i="4"/>
  <c r="I10" i="4"/>
  <c r="B10" i="4"/>
  <c r="BB8" i="4"/>
  <c r="AT8" i="4"/>
  <c r="AL8" i="4"/>
  <c r="W8" i="4"/>
  <c r="P8" i="4"/>
  <c r="I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<sst xmlns="http://schemas.openxmlformats.org/spreadsheetml/2006/main" count="228" uniqueCount="114">
  <si>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</si>
  <si>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</si>
  <si>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</si>
  <si>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</si>
  <si>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</si>
  <si>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</si>
  <si>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</si>
  <si>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</si>
  <si>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</si>
  <si>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</si>
  <si>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</si>
  <si>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</si>
  <si>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</si>
  <si>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</si>
  <si>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</si>
  <si>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</si>
  <si>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</si>
  <si>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</si>
  <si>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</si>
  <si>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</si>
  <si>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</si>
  <si>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</si>
  <si>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</si>
  <si>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</si>
  <si>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</si>
  <si>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</si>
  <si>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</si>
  <si>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</si>
  <si>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</si>
  <si>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</si>
  <si>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</si>
  <si>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</si>
  <si>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</si>
  <si>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</si>
  <si>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</si>
  <si>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</si>
  <si>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</si>
  <si>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</si>
  <si>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</si>
  <si>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</si>
  <si>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</si>
  <si>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</si>
  <si>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</si>
  <si>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</si>
  <si>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</si>
  <si>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</si>
  <si>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</si>
  <si>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</si>
  <si>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</si>
  <si>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</si>
  <si>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</si>
  <si>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</si>
  <si>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</si>
  <si>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</si>
  <si>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</si>
  <si>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</si>
  <si>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</si>
  <si>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</si>
  <si>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</si>
  <si>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</si>
  <si>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</si>
  <si>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</si>
  <si>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</si>
  <si>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</si>
  <si>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</si>
  <si>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</si>
  <si>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</si>
  <si>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</si>
  <si>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</si>
  <si>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</si>
  <si>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</si>
  <si>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</si>
  <si>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</si>
  <si>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</si>
  <si>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</si>
  <si>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</si>
  <si>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</si>
  <si>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</si>
  <si>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</si>
  <si>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</si>
  <si>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</si>
  <si>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</si>
  <si>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</si>
  <si>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</si>
  <si>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</si>
  <si>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</si>
  <si>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</si>
  <si>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</si>
  <si>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</si>
  <si>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</si>
  <si>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</si>
  <si>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</si>
  <si>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</si>
  <si>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利府町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</si>
  <si>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</si>
  <si>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</si>
  <si>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</si>
  <si>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</si>
  <si>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</si>
  <si>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</si>
  <si>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</si>
  <si>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</si>
  <si>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</si>
  <si>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</si>
  <si>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</si>
  <si>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</si>
  <si>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</si>
  <si>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</si>
  <si>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</si>
  <si>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</si>
  <si>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</si>
  <si>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経営の健全性や効率性については、各指標において類似団体平均、全国平均と比較すると概ね良好な水準となっており、総合的に勘案すると健全な経営状況にある。
　老朽化の状況については、管路経年比率が類似団体平均、全国平均よりも低い水準で推移し法定耐用年数を超過した管路は少ない状況となっているが、施設の老朽化が進んでいるため、更新投資の増加が見込まれる。
　引き続き、経費削減に取り組み、将来を見越した健全な経営に努め、水道施設の更新を実施していく必要がある。</t>
    <phoneticPr fontId="4"/>
  </si>
  <si>
    <t>①過去5年間100％を大きく上回っており、単年度収支が常に黒字であることを示している。また、類似団体平均、全国平均のいずれも上回っており、健全な経営を維持している。
②過去5年間発生していないため0%である。
③100％を上回っており、短期的な債務に対する支払い能力を十分備えている。
④企業債に依存することなく、施設の更新を実施しており、類似団体平均、全国平均よりも低い水準となっている。
⑤100%を上回っており、給水費用を料金収入で賄えている。
⑥類似団体平均、全国平均のいずれも上回っていることから、引き続き経費削減に努める必要がある。
⑦過去5年間概ね横ばいで推移しており、類似団体平均、全国平均のいずれも下回っていることから、施設を在り方も含め検討する必要がある。
⑧漏水調査等の取り組みによって、前年度から改善されており、引き続き有収率向上に努めていきたい。</t>
    <rPh sb="279" eb="280">
      <t>オオム</t>
    </rPh>
    <rPh sb="308" eb="310">
      <t>シタマワ</t>
    </rPh>
    <rPh sb="322" eb="323">
      <t>ア</t>
    </rPh>
    <rPh sb="324" eb="325">
      <t>カタ</t>
    </rPh>
    <rPh sb="326" eb="327">
      <t>フク</t>
    </rPh>
    <rPh sb="328" eb="330">
      <t>ケントウ</t>
    </rPh>
    <rPh sb="332" eb="334">
      <t>ヒツヨウ</t>
    </rPh>
    <rPh sb="355" eb="358">
      <t>ゼンネンド</t>
    </rPh>
    <rPh sb="360" eb="362">
      <t>カイゼン</t>
    </rPh>
    <rPh sb="368" eb="369">
      <t>ヒ</t>
    </rPh>
    <rPh sb="370" eb="371">
      <t>ツヅ</t>
    </rPh>
    <rPh sb="372" eb="375">
      <t>ユウシュウリツ</t>
    </rPh>
    <rPh sb="375" eb="377">
      <t>コウジョウ</t>
    </rPh>
    <rPh sb="378" eb="379">
      <t>ツト</t>
    </rPh>
    <phoneticPr fontId="4"/>
  </si>
  <si>
    <t>①類似団体平均、全国平均を若干上回って推移していることから、引き続き財源の確保に努め、計画的に施設の更新を行っていく必要がある。
②類似団体平均、全国平均よりも低い水準で推移しており、法定耐用年数を超過した管路は少ない状況となっている。
③類似団体平均、全国平均を下回っているため、管路以外の更新費用とのバランスを見ながら、計画的な更新を実施していく必要がある。</t>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</si>
</sst>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0.04</c:v>
                </c:pt>
                <c:pt idx="1">
                  <c:v>0.43</c:v>
                </c:pt>
                <c:pt idx="2">
                  <c:v>7.0000000000000007E-2</c:v>
                </c:pt>
                <c:pt idx="3">
                  <c:v>0.31</c:v>
                </c:pt>
                <c:pt idx="4">
                  <c:v>0.28999999999999998</c:v>
                </c:pt>
              </c:numCache>
            </c:numRef>
          </c:val>
          <c:extLst>
            <c:ext xmlns:c16="http://schemas.microsoft.com/office/drawing/2014/chart" uri="{C3380CC4-5D6E-409C-BE32-E72D297353CC}">
              <c16:uniqueId val="{00000000-9AFE-4511-A6D8-50FFC8137C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9AFE-4511-A6D8-50FFC8137C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59.84</c:v>
                </c:pt>
                <c:pt idx="1">
                  <c:v>50.01</c:v>
                </c:pt>
                <c:pt idx="2">
                  <c:v>51.74</c:v>
                </c:pt>
                <c:pt idx="3">
                  <c:v>55.78</c:v>
                </c:pt>
                <c:pt idx="4">
                  <c:v>53.68</c:v>
                </c:pt>
              </c:numCache>
            </c:numRef>
          </c:val>
          <c:extLst>
            <c:ext xmlns:c16="http://schemas.microsoft.com/office/drawing/2014/chart" uri="{C3380CC4-5D6E-409C-BE32-E72D297353CC}">
              <c16:uniqueId val="{00000000-E064-4114-94DF-CCF0EF6FE4F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E064-4114-94DF-CCF0EF6FE4F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94.94</c:v>
                </c:pt>
                <c:pt idx="1">
                  <c:v>92.51</c:v>
                </c:pt>
                <c:pt idx="2">
                  <c:v>89</c:v>
                </c:pt>
                <c:pt idx="3">
                  <c:v>83.89</c:v>
                </c:pt>
                <c:pt idx="4">
                  <c:v>88.71</c:v>
                </c:pt>
              </c:numCache>
            </c:numRef>
          </c:val>
          <c:extLst>
            <c:ext xmlns:c16="http://schemas.microsoft.com/office/drawing/2014/chart" uri="{C3380CC4-5D6E-409C-BE32-E72D297353CC}">
              <c16:uniqueId val="{00000000-62CA-4B5A-8827-085510DB0A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62CA-4B5A-8827-085510DB0A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116.59</c:v>
                </c:pt>
                <c:pt idx="1">
                  <c:v>113.55</c:v>
                </c:pt>
                <c:pt idx="2">
                  <c:v>112.68</c:v>
                </c:pt>
                <c:pt idx="3">
                  <c:v>113.68</c:v>
                </c:pt>
                <c:pt idx="4">
                  <c:v>116.61</c:v>
                </c:pt>
              </c:numCache>
            </c:numRef>
          </c:val>
          <c:extLst>
            <c:ext xmlns:c16="http://schemas.microsoft.com/office/drawing/2014/chart" uri="{C3380CC4-5D6E-409C-BE32-E72D297353CC}">
              <c16:uniqueId val="{00000000-CCE8-447C-950C-8D476EB849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CCE8-447C-950C-8D476EB849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50.35</c:v>
                </c:pt>
                <c:pt idx="1">
                  <c:v>50.81</c:v>
                </c:pt>
                <c:pt idx="2">
                  <c:v>48.92</c:v>
                </c:pt>
                <c:pt idx="3">
                  <c:v>50.38</c:v>
                </c:pt>
                <c:pt idx="4">
                  <c:v>50.86</c:v>
                </c:pt>
              </c:numCache>
            </c:numRef>
          </c:val>
          <c:extLst>
            <c:ext xmlns:c16="http://schemas.microsoft.com/office/drawing/2014/chart" uri="{C3380CC4-5D6E-409C-BE32-E72D297353CC}">
              <c16:uniqueId val="{00000000-82C5-40CB-BBA1-320389EE345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82C5-40CB-BBA1-320389EE345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12.65</c:v>
                </c:pt>
                <c:pt idx="1">
                  <c:v>12.4</c:v>
                </c:pt>
                <c:pt idx="2">
                  <c:v>15.59</c:v>
                </c:pt>
                <c:pt idx="3">
                  <c:v>15.4</c:v>
                </c:pt>
                <c:pt idx="4">
                  <c:v>16.149999999999999</c:v>
                </c:pt>
              </c:numCache>
            </c:numRef>
          </c:val>
          <c:extLst>
            <c:ext xmlns:c16="http://schemas.microsoft.com/office/drawing/2014/chart" uri="{C3380CC4-5D6E-409C-BE32-E72D297353CC}">
              <c16:uniqueId val="{00000000-009A-416F-A03E-916794718D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009A-416F-A03E-916794718D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1C-4CDC-A476-3FAB9F2527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61C-4CDC-A476-3FAB9F2527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676.18</c:v>
                </c:pt>
                <c:pt idx="1">
                  <c:v>667.07</c:v>
                </c:pt>
                <c:pt idx="2">
                  <c:v>689.8</c:v>
                </c:pt>
                <c:pt idx="3">
                  <c:v>551.07000000000005</c:v>
                </c:pt>
                <c:pt idx="4">
                  <c:v>401.96</c:v>
                </c:pt>
              </c:numCache>
            </c:numRef>
          </c:val>
          <c:extLst>
            <c:ext xmlns:c16="http://schemas.microsoft.com/office/drawing/2014/chart" uri="{C3380CC4-5D6E-409C-BE32-E72D297353CC}">
              <c16:uniqueId val="{00000000-E6FC-4344-9373-37ABC73B1E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E6FC-4344-9373-37ABC73B1E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135.05000000000001</c:v>
                </c:pt>
                <c:pt idx="1">
                  <c:v>176.77</c:v>
                </c:pt>
                <c:pt idx="2">
                  <c:v>215.85</c:v>
                </c:pt>
                <c:pt idx="3">
                  <c:v>224.73</c:v>
                </c:pt>
                <c:pt idx="4">
                  <c:v>200.23</c:v>
                </c:pt>
              </c:numCache>
            </c:numRef>
          </c:val>
          <c:extLst>
            <c:ext xmlns:c16="http://schemas.microsoft.com/office/drawing/2014/chart" uri="{C3380CC4-5D6E-409C-BE32-E72D297353CC}">
              <c16:uniqueId val="{00000000-1CF8-4159-8477-268964E571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CF8-4159-8477-268964E571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112.04</c:v>
                </c:pt>
                <c:pt idx="1">
                  <c:v>108.43</c:v>
                </c:pt>
                <c:pt idx="2">
                  <c:v>106.41</c:v>
                </c:pt>
                <c:pt idx="3">
                  <c:v>104.47</c:v>
                </c:pt>
                <c:pt idx="4">
                  <c:v>111.95</c:v>
                </c:pt>
              </c:numCache>
            </c:numRef>
          </c:val>
          <c:extLst>
            <c:ext xmlns:c16="http://schemas.microsoft.com/office/drawing/2014/chart" uri="{C3380CC4-5D6E-409C-BE32-E72D297353CC}">
              <c16:uniqueId val="{00000000-BF76-4000-9829-30BFD9644E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BF76-4000-9829-30BFD9644E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204.96</c:v>
                </c:pt>
                <c:pt idx="1">
                  <c:v>211.39</c:v>
                </c:pt>
                <c:pt idx="2">
                  <c:v>215.74</c:v>
                </c:pt>
                <c:pt idx="3">
                  <c:v>203.85</c:v>
                </c:pt>
                <c:pt idx="4">
                  <c:v>204.85</c:v>
                </c:pt>
              </c:numCache>
            </c:numRef>
          </c:val>
          <c:extLst>
            <c:ext xmlns:c16="http://schemas.microsoft.com/office/drawing/2014/chart" uri="{C3380CC4-5D6E-409C-BE32-E72D297353CC}">
              <c16:uniqueId val="{00000000-5D43-4A1E-B102-FA00B4050D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D43-4A1E-B102-FA00B4050D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宮城県　利府町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36074</v>
      </c>
      <c r="AM8" s="66"/>
      <c r="AN8" s="66"/>
      <c r="AO8" s="66"/>
      <c r="AP8" s="66"/>
      <c r="AQ8" s="66"/>
      <c r="AR8" s="66"/>
      <c r="AS8" s="66"/>
      <c r="AT8" s="37">
        <f>データ!$S$6</f>
        <v>44.89</v>
      </c>
      <c r="AU8" s="38"/>
      <c r="AV8" s="38"/>
      <c r="AW8" s="38"/>
      <c r="AX8" s="38"/>
      <c r="AY8" s="38"/>
      <c r="AZ8" s="38"/>
      <c r="BA8" s="38"/>
      <c r="BB8" s="55">
        <f>データ!$T$6</f>
        <v>803.61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80.88</v>
      </c>
      <c r="J10" s="38"/>
      <c r="K10" s="38"/>
      <c r="L10" s="38"/>
      <c r="M10" s="38"/>
      <c r="N10" s="38"/>
      <c r="O10" s="65"/>
      <c r="P10" s="55">
        <f>データ!$P$6</f>
        <v>100</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36037</v>
      </c>
      <c r="AM10" s="66"/>
      <c r="AN10" s="66"/>
      <c r="AO10" s="66"/>
      <c r="AP10" s="66"/>
      <c r="AQ10" s="66"/>
      <c r="AR10" s="66"/>
      <c r="AS10" s="66"/>
      <c r="AT10" s="37">
        <f>データ!$V$6</f>
        <v>44.89</v>
      </c>
      <c r="AU10" s="38"/>
      <c r="AV10" s="38"/>
      <c r="AW10" s="38"/>
      <c r="AX10" s="38"/>
      <c r="AY10" s="38"/>
      <c r="AZ10" s="38"/>
      <c r="BA10" s="38"/>
      <c r="BB10" s="55">
        <f>データ!$W$6</f>
        <v>802.78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et+1q3bE6mTHzGAqOvTyhfJg6u0dKvu6QJx7VkaHwt7i5j8eT3jDJKxNIsxBwuBWrPsFljFHtkncjKQpH9VgQ==" saltValue="zK0aK+kv0flGVeRHBgFJ4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44067</v>
      </c>
      <c r="D6" s="20">
        <f t="shared" si="3"/>
        <v>46</v>
      </c>
      <c r="E6" s="20">
        <f t="shared" si="3"/>
        <v>1</v>
      </c>
      <c r="F6" s="20">
        <f t="shared" si="3"/>
        <v>0</v>
      </c>
      <c r="G6" s="20">
        <f t="shared" si="3"/>
        <v>1</v>
      </c>
      <c r="H6" s="20" t="str">
        <f t="shared" si="3"/>
        <v>宮城県　利府町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80.88</v>
      </c>
      <c r="P6" s="21">
        <f t="shared" si="3"/>
        <v>100</v>
      </c>
      <c r="Q6" s="21">
        <f t="shared" si="3"/>
        <v>4070</v>
      </c>
      <c r="R6" s="21">
        <f t="shared" si="3"/>
        <v>36074</v>
      </c>
      <c r="S6" s="21">
        <f t="shared" si="3"/>
        <v>44.89</v>
      </c>
      <c r="T6" s="21">
        <f t="shared" si="3"/>
        <v>803.61</v>
      </c>
      <c r="U6" s="21">
        <f t="shared" si="3"/>
        <v>36037</v>
      </c>
      <c r="V6" s="21">
        <f t="shared" si="3"/>
        <v>44.89</v>
      </c>
      <c r="W6" s="21">
        <f t="shared" si="3"/>
        <v>802.78</v>
      </c>
      <c r="X6" s="22">
        <f>IF(X7="",NA(),X7)</f>
        <v>116.59</v>
      </c>
      <c r="Y6" s="22">
        <f t="shared" ref="Y6:AG6" si="4">IF(Y7="",NA(),Y7)</f>
        <v>113.55</v>
      </c>
      <c r="Z6" s="22">
        <f t="shared" si="4"/>
        <v>112.68</v>
      </c>
      <c r="AA6" s="22">
        <f t="shared" si="4"/>
        <v>113.68</v>
      </c>
      <c r="AB6" s="22">
        <f t="shared" si="4"/>
        <v>116.61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676.18</v>
      </c>
      <c r="AU6" s="22">
        <f t="shared" ref="AU6:BC6" si="6">IF(AU7="",NA(),AU7)</f>
        <v>667.07</v>
      </c>
      <c r="AV6" s="22">
        <f t="shared" si="6"/>
        <v>689.8</v>
      </c>
      <c r="AW6" s="22">
        <f t="shared" si="6"/>
        <v>551.07000000000005</v>
      </c>
      <c r="AX6" s="22">
        <f t="shared" si="6"/>
        <v>401.96</v>
      </c>
      <c r="AY6" s="22">
        <f t="shared" si="6"/>
        <v>357.34</v>
      </c>
      <c r="AZ6" s="22">
        <f t="shared" si="6"/>
        <v>366.03</v>
      </c>
      <c r="BA6" s="22">
        <f t="shared" si="6"/>
        <v>365.18</v>
      </c>
      <c r="BB6" s="22">
        <f t="shared" si="6"/>
        <v>327.77</v>
      </c>
      <c r="BC6" s="22">
        <f t="shared" si="6"/>
        <v>338.02</v>
      </c>
      <c r="BD6" s="21" t="str">
        <f>IF(BD7="","",IF(BD7="-","【-】","【"&amp;SUBSTITUTE(TEXT(BD7,"#,##0.00"),"-","△")&amp;"】"))</f>
        <v>【261.51】</v>
      </c>
      <c r="BE6" s="22">
        <f>IF(BE7="",NA(),BE7)</f>
        <v>135.05000000000001</v>
      </c>
      <c r="BF6" s="22">
        <f t="shared" ref="BF6:BN6" si="7">IF(BF7="",NA(),BF7)</f>
        <v>176.77</v>
      </c>
      <c r="BG6" s="22">
        <f t="shared" si="7"/>
        <v>215.85</v>
      </c>
      <c r="BH6" s="22">
        <f t="shared" si="7"/>
        <v>224.73</v>
      </c>
      <c r="BI6" s="22">
        <f t="shared" si="7"/>
        <v>200.23</v>
      </c>
      <c r="BJ6" s="22">
        <f t="shared" si="7"/>
        <v>373.69</v>
      </c>
      <c r="BK6" s="22">
        <f t="shared" si="7"/>
        <v>370.12</v>
      </c>
      <c r="BL6" s="22">
        <f t="shared" si="7"/>
        <v>371.65</v>
      </c>
      <c r="BM6" s="22">
        <f t="shared" si="7"/>
        <v>397.1</v>
      </c>
      <c r="BN6" s="22">
        <f t="shared" si="7"/>
        <v>379.91</v>
      </c>
      <c r="BO6" s="21" t="str">
        <f>IF(BO7="","",IF(BO7="-","【-】","【"&amp;SUBSTITUTE(TEXT(BO7,"#,##0.00"),"-","△")&amp;"】"))</f>
        <v>【265.16】</v>
      </c>
      <c r="BP6" s="22">
        <f>IF(BP7="",NA(),BP7)</f>
        <v>112.04</v>
      </c>
      <c r="BQ6" s="22">
        <f t="shared" ref="BQ6:BY6" si="8">IF(BQ7="",NA(),BQ7)</f>
        <v>108.43</v>
      </c>
      <c r="BR6" s="22">
        <f t="shared" si="8"/>
        <v>106.41</v>
      </c>
      <c r="BS6" s="22">
        <f t="shared" si="8"/>
        <v>104.47</v>
      </c>
      <c r="BT6" s="22">
        <f t="shared" si="8"/>
        <v>111.95</v>
      </c>
      <c r="BU6" s="22">
        <f t="shared" si="8"/>
        <v>99.87</v>
      </c>
      <c r="BV6" s="22">
        <f t="shared" si="8"/>
        <v>100.42</v>
      </c>
      <c r="BW6" s="22">
        <f t="shared" si="8"/>
        <v>98.77</v>
      </c>
      <c r="BX6" s="22">
        <f t="shared" si="8"/>
        <v>95.79</v>
      </c>
      <c r="BY6" s="22">
        <f t="shared" si="8"/>
        <v>98.3</v>
      </c>
      <c r="BZ6" s="21" t="str">
        <f>IF(BZ7="","",IF(BZ7="-","【-】","【"&amp;SUBSTITUTE(TEXT(BZ7,"#,##0.00"),"-","△")&amp;"】"))</f>
        <v>【102.35】</v>
      </c>
      <c r="CA6" s="22">
        <f>IF(CA7="",NA(),CA7)</f>
        <v>204.96</v>
      </c>
      <c r="CB6" s="22">
        <f t="shared" ref="CB6:CJ6" si="9">IF(CB7="",NA(),CB7)</f>
        <v>211.39</v>
      </c>
      <c r="CC6" s="22">
        <f t="shared" si="9"/>
        <v>215.74</v>
      </c>
      <c r="CD6" s="22">
        <f t="shared" si="9"/>
        <v>203.85</v>
      </c>
      <c r="CE6" s="22">
        <f t="shared" si="9"/>
        <v>204.85</v>
      </c>
      <c r="CF6" s="22">
        <f t="shared" si="9"/>
        <v>171.81</v>
      </c>
      <c r="CG6" s="22">
        <f t="shared" si="9"/>
        <v>171.67</v>
      </c>
      <c r="CH6" s="22">
        <f t="shared" si="9"/>
        <v>173.67</v>
      </c>
      <c r="CI6" s="22">
        <f t="shared" si="9"/>
        <v>171.13</v>
      </c>
      <c r="CJ6" s="22">
        <f t="shared" si="9"/>
        <v>173.7</v>
      </c>
      <c r="CK6" s="21" t="str">
        <f>IF(CK7="","",IF(CK7="-","【-】","【"&amp;SUBSTITUTE(TEXT(CK7,"#,##0.00"),"-","△")&amp;"】"))</f>
        <v>【167.74】</v>
      </c>
      <c r="CL6" s="22">
        <f>IF(CL7="",NA(),CL7)</f>
        <v>59.84</v>
      </c>
      <c r="CM6" s="22">
        <f t="shared" ref="CM6:CU6" si="10">IF(CM7="",NA(),CM7)</f>
        <v>50.01</v>
      </c>
      <c r="CN6" s="22">
        <f t="shared" si="10"/>
        <v>51.74</v>
      </c>
      <c r="CO6" s="22">
        <f t="shared" si="10"/>
        <v>55.78</v>
      </c>
      <c r="CP6" s="22">
        <f t="shared" si="10"/>
        <v>53.68</v>
      </c>
      <c r="CQ6" s="22">
        <f t="shared" si="10"/>
        <v>60.03</v>
      </c>
      <c r="CR6" s="22">
        <f t="shared" si="10"/>
        <v>59.74</v>
      </c>
      <c r="CS6" s="22">
        <f t="shared" si="10"/>
        <v>59.67</v>
      </c>
      <c r="CT6" s="22">
        <f t="shared" si="10"/>
        <v>60.12</v>
      </c>
      <c r="CU6" s="22">
        <f t="shared" si="10"/>
        <v>60.34</v>
      </c>
      <c r="CV6" s="21" t="str">
        <f>IF(CV7="","",IF(CV7="-","【-】","【"&amp;SUBSTITUTE(TEXT(CV7,"#,##0.00"),"-","△")&amp;"】"))</f>
        <v>【60.29】</v>
      </c>
      <c r="CW6" s="22">
        <f>IF(CW7="",NA(),CW7)</f>
        <v>94.94</v>
      </c>
      <c r="CX6" s="22">
        <f t="shared" ref="CX6:DF6" si="11">IF(CX7="",NA(),CX7)</f>
        <v>92.51</v>
      </c>
      <c r="CY6" s="22">
        <f t="shared" si="11"/>
        <v>89</v>
      </c>
      <c r="CZ6" s="22">
        <f t="shared" si="11"/>
        <v>83.89</v>
      </c>
      <c r="DA6" s="22">
        <f t="shared" si="11"/>
        <v>88.71</v>
      </c>
      <c r="DB6" s="22">
        <f t="shared" si="11"/>
        <v>84.81</v>
      </c>
      <c r="DC6" s="22">
        <f t="shared" si="11"/>
        <v>84.8</v>
      </c>
      <c r="DD6" s="22">
        <f t="shared" si="11"/>
        <v>84.6</v>
      </c>
      <c r="DE6" s="22">
        <f t="shared" si="11"/>
        <v>84.24</v>
      </c>
      <c r="DF6" s="22">
        <f t="shared" si="11"/>
        <v>84.19</v>
      </c>
      <c r="DG6" s="21" t="str">
        <f>IF(DG7="","",IF(DG7="-","【-】","【"&amp;SUBSTITUTE(TEXT(DG7,"#,##0.00"),"-","△")&amp;"】"))</f>
        <v>【90.12】</v>
      </c>
      <c r="DH6" s="22">
        <f>IF(DH7="",NA(),DH7)</f>
        <v>50.35</v>
      </c>
      <c r="DI6" s="22">
        <f t="shared" ref="DI6:DQ6" si="12">IF(DI7="",NA(),DI7)</f>
        <v>50.81</v>
      </c>
      <c r="DJ6" s="22">
        <f t="shared" si="12"/>
        <v>48.92</v>
      </c>
      <c r="DK6" s="22">
        <f t="shared" si="12"/>
        <v>50.38</v>
      </c>
      <c r="DL6" s="22">
        <f t="shared" si="12"/>
        <v>50.86</v>
      </c>
      <c r="DM6" s="22">
        <f t="shared" si="12"/>
        <v>47.28</v>
      </c>
      <c r="DN6" s="22">
        <f t="shared" si="12"/>
        <v>47.66</v>
      </c>
      <c r="DO6" s="22">
        <f t="shared" si="12"/>
        <v>48.17</v>
      </c>
      <c r="DP6" s="22">
        <f t="shared" si="12"/>
        <v>48.83</v>
      </c>
      <c r="DQ6" s="22">
        <f t="shared" si="12"/>
        <v>49.96</v>
      </c>
      <c r="DR6" s="21" t="str">
        <f>IF(DR7="","",IF(DR7="-","【-】","【"&amp;SUBSTITUTE(TEXT(DR7,"#,##0.00"),"-","△")&amp;"】"))</f>
        <v>【50.88】</v>
      </c>
      <c r="DS6" s="22">
        <f>IF(DS7="",NA(),DS7)</f>
        <v>12.65</v>
      </c>
      <c r="DT6" s="22">
        <f t="shared" ref="DT6:EB6" si="13">IF(DT7="",NA(),DT7)</f>
        <v>12.4</v>
      </c>
      <c r="DU6" s="22">
        <f t="shared" si="13"/>
        <v>15.59</v>
      </c>
      <c r="DV6" s="22">
        <f t="shared" si="13"/>
        <v>15.4</v>
      </c>
      <c r="DW6" s="22">
        <f t="shared" si="13"/>
        <v>16.149999999999999</v>
      </c>
      <c r="DX6" s="22">
        <f t="shared" si="13"/>
        <v>12.19</v>
      </c>
      <c r="DY6" s="22">
        <f t="shared" si="13"/>
        <v>15.1</v>
      </c>
      <c r="DZ6" s="22">
        <f t="shared" si="13"/>
        <v>17.12</v>
      </c>
      <c r="EA6" s="22">
        <f t="shared" si="13"/>
        <v>18.18</v>
      </c>
      <c r="EB6" s="22">
        <f t="shared" si="13"/>
        <v>19.32</v>
      </c>
      <c r="EC6" s="21" t="str">
        <f>IF(EC7="","",IF(EC7="-","【-】","【"&amp;SUBSTITUTE(TEXT(EC7,"#,##0.00"),"-","△")&amp;"】"))</f>
        <v>【22.30】</v>
      </c>
      <c r="ED6" s="22">
        <f>IF(ED7="",NA(),ED7)</f>
        <v>0.04</v>
      </c>
      <c r="EE6" s="22">
        <f t="shared" ref="EE6:EM6" si="14">IF(EE7="",NA(),EE7)</f>
        <v>0.43</v>
      </c>
      <c r="EF6" s="22">
        <f t="shared" si="14"/>
        <v>7.0000000000000007E-2</v>
      </c>
      <c r="EG6" s="22">
        <f t="shared" si="14"/>
        <v>0.31</v>
      </c>
      <c r="EH6" s="22">
        <f t="shared" si="14"/>
        <v>0.28999999999999998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44067</v>
      </c>
      <c r="D7" s="24">
        <v>46</v>
      </c>
      <c r="E7" s="24">
        <v>1</v>
      </c>
      <c r="F7" s="24">
        <v>0</v>
      </c>
      <c r="G7" s="24">
        <v>1</v>
      </c>
      <c r="H7" s="24" t="s">
        <v>93</v>
      </c>
      <c r="I7" s="24" t="s">
        <v>94</v>
      </c>
      <c r="J7" s="24" t="s">
        <v>95</v>
      </c>
      <c r="K7" s="24" t="s">
        <v>96</v>
      </c>
      <c r="L7" s="24" t="s">
        <v>97</v>
      </c>
      <c r="M7" s="24" t="s">
        <v>98</v>
      </c>
      <c r="N7" s="25" t="s">
        <v>99</v>
      </c>
      <c r="O7" s="25">
        <v>80.88</v>
      </c>
      <c r="P7" s="25">
        <v>100</v>
      </c>
      <c r="Q7" s="25">
        <v>4070</v>
      </c>
      <c r="R7" s="25">
        <v>36074</v>
      </c>
      <c r="S7" s="25">
        <v>44.89</v>
      </c>
      <c r="T7" s="25">
        <v>803.61</v>
      </c>
      <c r="U7" s="25">
        <v>36037</v>
      </c>
      <c r="V7" s="25">
        <v>44.89</v>
      </c>
      <c r="W7" s="25">
        <v>802.78</v>
      </c>
      <c r="X7" s="25">
        <v>116.59</v>
      </c>
      <c r="Y7" s="25">
        <v>113.55</v>
      </c>
      <c r="Z7" s="25">
        <v>112.68</v>
      </c>
      <c r="AA7" s="25">
        <v>113.68</v>
      </c>
      <c r="AB7" s="25">
        <v>116.61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676.18</v>
      </c>
      <c r="AU7" s="25">
        <v>667.07</v>
      </c>
      <c r="AV7" s="25">
        <v>689.8</v>
      </c>
      <c r="AW7" s="25">
        <v>551.07000000000005</v>
      </c>
      <c r="AX7" s="25">
        <v>401.96</v>
      </c>
      <c r="AY7" s="25">
        <v>357.34</v>
      </c>
      <c r="AZ7" s="25">
        <v>366.03</v>
      </c>
      <c r="BA7" s="25">
        <v>365.18</v>
      </c>
      <c r="BB7" s="25">
        <v>327.77</v>
      </c>
      <c r="BC7" s="25">
        <v>338.02</v>
      </c>
      <c r="BD7" s="25">
        <v>261.51</v>
      </c>
      <c r="BE7" s="25">
        <v>135.05000000000001</v>
      </c>
      <c r="BF7" s="25">
        <v>176.77</v>
      </c>
      <c r="BG7" s="25">
        <v>215.85</v>
      </c>
      <c r="BH7" s="25">
        <v>224.73</v>
      </c>
      <c r="BI7" s="25">
        <v>200.23</v>
      </c>
      <c r="BJ7" s="25">
        <v>373.69</v>
      </c>
      <c r="BK7" s="25">
        <v>370.12</v>
      </c>
      <c r="BL7" s="25">
        <v>371.65</v>
      </c>
      <c r="BM7" s="25">
        <v>397.1</v>
      </c>
      <c r="BN7" s="25">
        <v>379.91</v>
      </c>
      <c r="BO7" s="25">
        <v>265.16000000000003</v>
      </c>
      <c r="BP7" s="25">
        <v>112.04</v>
      </c>
      <c r="BQ7" s="25">
        <v>108.43</v>
      </c>
      <c r="BR7" s="25">
        <v>106.41</v>
      </c>
      <c r="BS7" s="25">
        <v>104.47</v>
      </c>
      <c r="BT7" s="25">
        <v>111.95</v>
      </c>
      <c r="BU7" s="25">
        <v>99.87</v>
      </c>
      <c r="BV7" s="25">
        <v>100.42</v>
      </c>
      <c r="BW7" s="25">
        <v>98.77</v>
      </c>
      <c r="BX7" s="25">
        <v>95.79</v>
      </c>
      <c r="BY7" s="25">
        <v>98.3</v>
      </c>
      <c r="BZ7" s="25">
        <v>102.35</v>
      </c>
      <c r="CA7" s="25">
        <v>204.96</v>
      </c>
      <c r="CB7" s="25">
        <v>211.39</v>
      </c>
      <c r="CC7" s="25">
        <v>215.74</v>
      </c>
      <c r="CD7" s="25">
        <v>203.85</v>
      </c>
      <c r="CE7" s="25">
        <v>204.85</v>
      </c>
      <c r="CF7" s="25">
        <v>171.81</v>
      </c>
      <c r="CG7" s="25">
        <v>171.67</v>
      </c>
      <c r="CH7" s="25">
        <v>173.67</v>
      </c>
      <c r="CI7" s="25">
        <v>171.13</v>
      </c>
      <c r="CJ7" s="25">
        <v>173.7</v>
      </c>
      <c r="CK7" s="25">
        <v>167.74</v>
      </c>
      <c r="CL7" s="25">
        <v>59.84</v>
      </c>
      <c r="CM7" s="25">
        <v>50.01</v>
      </c>
      <c r="CN7" s="25">
        <v>51.74</v>
      </c>
      <c r="CO7" s="25">
        <v>55.78</v>
      </c>
      <c r="CP7" s="25">
        <v>53.68</v>
      </c>
      <c r="CQ7" s="25">
        <v>60.03</v>
      </c>
      <c r="CR7" s="25">
        <v>59.74</v>
      </c>
      <c r="CS7" s="25">
        <v>59.67</v>
      </c>
      <c r="CT7" s="25">
        <v>60.12</v>
      </c>
      <c r="CU7" s="25">
        <v>60.34</v>
      </c>
      <c r="CV7" s="25">
        <v>60.29</v>
      </c>
      <c r="CW7" s="25">
        <v>94.94</v>
      </c>
      <c r="CX7" s="25">
        <v>92.51</v>
      </c>
      <c r="CY7" s="25">
        <v>89</v>
      </c>
      <c r="CZ7" s="25">
        <v>83.89</v>
      </c>
      <c r="DA7" s="25">
        <v>88.71</v>
      </c>
      <c r="DB7" s="25">
        <v>84.81</v>
      </c>
      <c r="DC7" s="25">
        <v>84.8</v>
      </c>
      <c r="DD7" s="25">
        <v>84.6</v>
      </c>
      <c r="DE7" s="25">
        <v>84.24</v>
      </c>
      <c r="DF7" s="25">
        <v>84.19</v>
      </c>
      <c r="DG7" s="25">
        <v>90.12</v>
      </c>
      <c r="DH7" s="25">
        <v>50.35</v>
      </c>
      <c r="DI7" s="25">
        <v>50.81</v>
      </c>
      <c r="DJ7" s="25">
        <v>48.92</v>
      </c>
      <c r="DK7" s="25">
        <v>50.38</v>
      </c>
      <c r="DL7" s="25">
        <v>50.86</v>
      </c>
      <c r="DM7" s="25">
        <v>47.28</v>
      </c>
      <c r="DN7" s="25">
        <v>47.66</v>
      </c>
      <c r="DO7" s="25">
        <v>48.17</v>
      </c>
      <c r="DP7" s="25">
        <v>48.83</v>
      </c>
      <c r="DQ7" s="25">
        <v>49.96</v>
      </c>
      <c r="DR7" s="25">
        <v>50.88</v>
      </c>
      <c r="DS7" s="25">
        <v>12.65</v>
      </c>
      <c r="DT7" s="25">
        <v>12.4</v>
      </c>
      <c r="DU7" s="25">
        <v>15.59</v>
      </c>
      <c r="DV7" s="25">
        <v>15.4</v>
      </c>
      <c r="DW7" s="25">
        <v>16.149999999999999</v>
      </c>
      <c r="DX7" s="25">
        <v>12.19</v>
      </c>
      <c r="DY7" s="25">
        <v>15.1</v>
      </c>
      <c r="DZ7" s="25">
        <v>17.12</v>
      </c>
      <c r="EA7" s="25">
        <v>18.18</v>
      </c>
      <c r="EB7" s="25">
        <v>19.32</v>
      </c>
      <c r="EC7" s="25">
        <v>22.3</v>
      </c>
      <c r="ED7" s="25">
        <v>0.04</v>
      </c>
      <c r="EE7" s="25">
        <v>0.43</v>
      </c>
      <c r="EF7" s="25">
        <v>7.0000000000000007E-2</v>
      </c>
      <c r="EG7" s="25">
        <v>0.31</v>
      </c>
      <c r="EH7" s="25">
        <v>0.28999999999999998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2023-01-24T03:03:40Z</cp:lastPrinted>
  <dcterms:created xsi:type="dcterms:W3CDTF">2022-12-01T00:53:12Z</dcterms:created>
  <dcterms:modified xsi:type="dcterms:W3CDTF">2023-02-09T01:16:06Z</dcterms:modified>
  <cp:category/>
</cp:coreProperties>
</file>