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1_決算状況調査\①全般\R4実施・公営企業決算統計関係\17 経営比較分析表\01 公営企業に係る経営比較分析表(令和3年度決算）の分析等について\04 市町村回答（確定）\02 団体別\18 村田町★\"/>
    </mc:Choice>
  </mc:AlternateContent>
  <workbookProtection workbookAlgorithmName="SHA-512" workbookHashValue="Ah7oHhUK9PbeJNFU8coeDZw5umBgDQEq6JKmcU9U8beas0N2qvH2n5CdspXBDbJAQ8xmFviEBRVWB4+kBvr5iw==" workbookSaltValue="MCAAEmcLnLNONk17S8IBIg==" workbookSpinCount="100000" lockStructure="1"/>
  <bookViews>
    <workbookView xWindow="0" yWindow="0" windowWidth="28800" windowHeight="996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B12" i="5" l="1"/>
  <c r="DH12" i="5"/>
  <c r="CJ12" i="5"/>
  <c r="BP12" i="5"/>
  <c r="AR12" i="5"/>
  <c r="X12" i="5"/>
  <c r="DQ11" i="5"/>
  <c r="CW11" i="5"/>
  <c r="BY11" i="5"/>
  <c r="BE11" i="5"/>
  <c r="AG11" i="5"/>
  <c r="ED10" i="5"/>
  <c r="DT10" i="5"/>
  <c r="DP10" i="5"/>
  <c r="DF10" i="5"/>
  <c r="CL10" i="5"/>
  <c r="CB10" i="5"/>
  <c r="BX10" i="5"/>
  <c r="BN10" i="5"/>
  <c r="AT10" i="5"/>
  <c r="AJ10" i="5"/>
  <c r="AF10" i="5"/>
  <c r="V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O6" i="5"/>
  <c r="DP11" i="5" s="1"/>
  <c r="DN6" i="5"/>
  <c r="DM6" i="5"/>
  <c r="DI12" i="5" s="1"/>
  <c r="DL6" i="5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RH56" i="4" s="1"/>
  <c r="DA6" i="5"/>
  <c r="CW12" i="5" s="1"/>
  <c r="CZ6" i="5"/>
  <c r="CV12" i="5" s="1"/>
  <c r="CY6" i="5"/>
  <c r="CU12" i="5" s="1"/>
  <c r="CX6" i="5"/>
  <c r="OF56" i="4" s="1"/>
  <c r="CW6" i="5"/>
  <c r="CX11" i="5" s="1"/>
  <c r="CV6" i="5"/>
  <c r="CU6" i="5"/>
  <c r="CV11" i="5" s="1"/>
  <c r="CT6" i="5"/>
  <c r="OZ55" i="4" s="1"/>
  <c r="CS6" i="5"/>
  <c r="CT11" i="5" s="1"/>
  <c r="CR6" i="5"/>
  <c r="CQ6" i="5"/>
  <c r="CM12" i="5" s="1"/>
  <c r="CP6" i="5"/>
  <c r="CL12" i="5" s="1"/>
  <c r="CO6" i="5"/>
  <c r="CK12" i="5" s="1"/>
  <c r="CN6" i="5"/>
  <c r="CM6" i="5"/>
  <c r="CI12" i="5" s="1"/>
  <c r="CL6" i="5"/>
  <c r="MN55" i="4" s="1"/>
  <c r="CK6" i="5"/>
  <c r="CL11" i="5" s="1"/>
  <c r="CJ6" i="5"/>
  <c r="CK11" i="5" s="1"/>
  <c r="CI6" i="5"/>
  <c r="CJ11" i="5" s="1"/>
  <c r="CH6" i="5"/>
  <c r="JL55" i="4" s="1"/>
  <c r="CG6" i="5"/>
  <c r="CF6" i="5"/>
  <c r="CB12" i="5" s="1"/>
  <c r="CE6" i="5"/>
  <c r="CA12" i="5" s="1"/>
  <c r="CD6" i="5"/>
  <c r="GF56" i="4" s="1"/>
  <c r="CC6" i="5"/>
  <c r="BY12" i="5" s="1"/>
  <c r="CB6" i="5"/>
  <c r="BX12" i="5" s="1"/>
  <c r="CA6" i="5"/>
  <c r="CB11" i="5" s="1"/>
  <c r="BZ6" i="5"/>
  <c r="GZ55" i="4" s="1"/>
  <c r="BY6" i="5"/>
  <c r="BZ11" i="5" s="1"/>
  <c r="BX6" i="5"/>
  <c r="BW6" i="5"/>
  <c r="BX11" i="5" s="1"/>
  <c r="BV6" i="5"/>
  <c r="BU6" i="5"/>
  <c r="BQ12" i="5" s="1"/>
  <c r="BT6" i="5"/>
  <c r="BS6" i="5"/>
  <c r="BO12" i="5" s="1"/>
  <c r="BR6" i="5"/>
  <c r="BN12" i="5" s="1"/>
  <c r="BQ6" i="5"/>
  <c r="BM12" i="5" s="1"/>
  <c r="BP6" i="5"/>
  <c r="BQ11" i="5" s="1"/>
  <c r="BO6" i="5"/>
  <c r="BP11" i="5" s="1"/>
  <c r="BN6" i="5"/>
  <c r="BL55" i="4" s="1"/>
  <c r="BM6" i="5"/>
  <c r="BN11" i="5" s="1"/>
  <c r="BL6" i="5"/>
  <c r="BM11" i="5" s="1"/>
  <c r="BK6" i="5"/>
  <c r="BJ6" i="5"/>
  <c r="RH33" i="4" s="1"/>
  <c r="BI6" i="5"/>
  <c r="BE12" i="5" s="1"/>
  <c r="BH6" i="5"/>
  <c r="BD12" i="5" s="1"/>
  <c r="BG6" i="5"/>
  <c r="BC12" i="5" s="1"/>
  <c r="BF6" i="5"/>
  <c r="OF33" i="4" s="1"/>
  <c r="BE6" i="5"/>
  <c r="BF11" i="5" s="1"/>
  <c r="BD6" i="5"/>
  <c r="BC6" i="5"/>
  <c r="BD11" i="5" s="1"/>
  <c r="BB6" i="5"/>
  <c r="OZ32" i="4" s="1"/>
  <c r="BA6" i="5"/>
  <c r="BB11" i="5" s="1"/>
  <c r="AZ6" i="5"/>
  <c r="AY6" i="5"/>
  <c r="AU12" i="5" s="1"/>
  <c r="AX6" i="5"/>
  <c r="AT12" i="5" s="1"/>
  <c r="AW6" i="5"/>
  <c r="AS12" i="5" s="1"/>
  <c r="AV6" i="5"/>
  <c r="AU6" i="5"/>
  <c r="AQ12" i="5" s="1"/>
  <c r="AT6" i="5"/>
  <c r="MN32" i="4" s="1"/>
  <c r="AS6" i="5"/>
  <c r="AT11" i="5" s="1"/>
  <c r="AR6" i="5"/>
  <c r="AS11" i="5" s="1"/>
  <c r="AQ6" i="5"/>
  <c r="AR11" i="5" s="1"/>
  <c r="AP6" i="5"/>
  <c r="JL32" i="4" s="1"/>
  <c r="AO6" i="5"/>
  <c r="AD90" i="4" s="1"/>
  <c r="AN6" i="5"/>
  <c r="AJ12" i="5" s="1"/>
  <c r="AM6" i="5"/>
  <c r="AI12" i="5" s="1"/>
  <c r="AL6" i="5"/>
  <c r="GF33" i="4" s="1"/>
  <c r="AK6" i="5"/>
  <c r="AG12" i="5" s="1"/>
  <c r="AJ6" i="5"/>
  <c r="AF12" i="5" s="1"/>
  <c r="AI6" i="5"/>
  <c r="AJ11" i="5" s="1"/>
  <c r="AH6" i="5"/>
  <c r="GZ32" i="4" s="1"/>
  <c r="AG6" i="5"/>
  <c r="AH11" i="5" s="1"/>
  <c r="AF6" i="5"/>
  <c r="AE6" i="5"/>
  <c r="AF11" i="5" s="1"/>
  <c r="AD6" i="5"/>
  <c r="AC6" i="5"/>
  <c r="Y12" i="5" s="1"/>
  <c r="AB6" i="5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OY81" i="4"/>
  <c r="NX81" i="4"/>
  <c r="MW81" i="4"/>
  <c r="KO81" i="4"/>
  <c r="JN81" i="4"/>
  <c r="IM81" i="4"/>
  <c r="HL81" i="4"/>
  <c r="GK81" i="4"/>
  <c r="EC81" i="4"/>
  <c r="DB81" i="4"/>
  <c r="CA81" i="4"/>
  <c r="Y81" i="4"/>
  <c r="RA80" i="4"/>
  <c r="PZ80" i="4"/>
  <c r="OY80" i="4"/>
  <c r="NX80" i="4"/>
  <c r="MW80" i="4"/>
  <c r="KO80" i="4"/>
  <c r="IM80" i="4"/>
  <c r="HL80" i="4"/>
  <c r="GK80" i="4"/>
  <c r="EC80" i="4"/>
  <c r="DB80" i="4"/>
  <c r="CA80" i="4"/>
  <c r="AZ80" i="4"/>
  <c r="Y80" i="4"/>
  <c r="RA79" i="4"/>
  <c r="PZ79" i="4"/>
  <c r="NX79" i="4"/>
  <c r="MW79" i="4"/>
  <c r="KO79" i="4"/>
  <c r="JN79" i="4"/>
  <c r="HL79" i="4"/>
  <c r="GK79" i="4"/>
  <c r="EC79" i="4"/>
  <c r="DB79" i="4"/>
  <c r="AZ79" i="4"/>
  <c r="Y79" i="4"/>
  <c r="QN56" i="4"/>
  <c r="PT56" i="4"/>
  <c r="OZ56" i="4"/>
  <c r="MN56" i="4"/>
  <c r="LT56" i="4"/>
  <c r="KZ56" i="4"/>
  <c r="KF56" i="4"/>
  <c r="JL56" i="4"/>
  <c r="HT56" i="4"/>
  <c r="GZ56" i="4"/>
  <c r="FL56" i="4"/>
  <c r="ER56" i="4"/>
  <c r="CZ56" i="4"/>
  <c r="CF56" i="4"/>
  <c r="BL56" i="4"/>
  <c r="AR56" i="4"/>
  <c r="X56" i="4"/>
  <c r="RH55" i="4"/>
  <c r="QN55" i="4"/>
  <c r="PT55" i="4"/>
  <c r="OF55" i="4"/>
  <c r="LT55" i="4"/>
  <c r="KZ55" i="4"/>
  <c r="KF55" i="4"/>
  <c r="HT55" i="4"/>
  <c r="GF55" i="4"/>
  <c r="FL55" i="4"/>
  <c r="ER55" i="4"/>
  <c r="CZ55" i="4"/>
  <c r="CF55" i="4"/>
  <c r="AR55" i="4"/>
  <c r="X55" i="4"/>
  <c r="RH54" i="4"/>
  <c r="QN54" i="4"/>
  <c r="PT54" i="4"/>
  <c r="OZ54" i="4"/>
  <c r="OF54" i="4"/>
  <c r="MN54" i="4"/>
  <c r="LT54" i="4"/>
  <c r="KF54" i="4"/>
  <c r="JL54" i="4"/>
  <c r="HT54" i="4"/>
  <c r="GZ54" i="4"/>
  <c r="FL54" i="4"/>
  <c r="ER54" i="4"/>
  <c r="CZ54" i="4"/>
  <c r="CF54" i="4"/>
  <c r="AR54" i="4"/>
  <c r="X54" i="4"/>
  <c r="QN33" i="4"/>
  <c r="PT33" i="4"/>
  <c r="OZ33" i="4"/>
  <c r="MN33" i="4"/>
  <c r="LT33" i="4"/>
  <c r="KZ33" i="4"/>
  <c r="KF33" i="4"/>
  <c r="JL33" i="4"/>
  <c r="HT33" i="4"/>
  <c r="GZ33" i="4"/>
  <c r="FL33" i="4"/>
  <c r="ER33" i="4"/>
  <c r="CZ33" i="4"/>
  <c r="CF33" i="4"/>
  <c r="BL33" i="4"/>
  <c r="AR33" i="4"/>
  <c r="X33" i="4"/>
  <c r="RH32" i="4"/>
  <c r="QN32" i="4"/>
  <c r="PT32" i="4"/>
  <c r="OF32" i="4"/>
  <c r="LT32" i="4"/>
  <c r="KZ32" i="4"/>
  <c r="KF32" i="4"/>
  <c r="HT32" i="4"/>
  <c r="GF32" i="4"/>
  <c r="FL32" i="4"/>
  <c r="ER32" i="4"/>
  <c r="CZ32" i="4"/>
  <c r="CF32" i="4"/>
  <c r="AR32" i="4"/>
  <c r="X32" i="4"/>
  <c r="RH31" i="4"/>
  <c r="QN31" i="4"/>
  <c r="PT31" i="4"/>
  <c r="OZ31" i="4"/>
  <c r="OF31" i="4"/>
  <c r="MN31" i="4"/>
  <c r="LT31" i="4"/>
  <c r="KF31" i="4"/>
  <c r="JL31" i="4"/>
  <c r="HT31" i="4"/>
  <c r="GZ31" i="4"/>
  <c r="FL31" i="4"/>
  <c r="ER31" i="4"/>
  <c r="CZ31" i="4"/>
  <c r="CF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D10" i="5" l="1"/>
  <c r="CV10" i="5"/>
  <c r="W11" i="5"/>
  <c r="AQ11" i="5"/>
  <c r="AU11" i="5"/>
  <c r="BO11" i="5"/>
  <c r="CI11" i="5"/>
  <c r="CM11" i="5"/>
  <c r="AH12" i="5"/>
  <c r="BB12" i="5"/>
  <c r="BF12" i="5"/>
  <c r="BZ12" i="5"/>
  <c r="CT12" i="5"/>
  <c r="CX12" i="5"/>
  <c r="BL31" i="4"/>
  <c r="BL54" i="4"/>
  <c r="CA79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IM79" i="4"/>
  <c r="JN80" i="4"/>
  <c r="AZ81" i="4"/>
  <c r="PZ81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AI11" i="5"/>
  <c r="BC11" i="5"/>
  <c r="CA11" i="5"/>
  <c r="CU11" i="5"/>
  <c r="GF31" i="4"/>
  <c r="GF54" i="4"/>
  <c r="KZ31" i="4"/>
  <c r="KZ54" i="4"/>
  <c r="OY79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<sst xmlns="http://schemas.openxmlformats.org/spreadsheetml/2006/main" count="262" uniqueCount="107">
  <si>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</si>
  <si>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</si>
  <si>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</si>
  <si>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</si>
  <si>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</si>
  <si>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</si>
  <si>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</si>
  <si>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</si>
  <si>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</si>
  <si>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</si>
  <si>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</si>
  <si>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</si>
  <si>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</si>
  <si>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</si>
  <si>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</si>
  <si>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</si>
  <si>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</si>
  <si>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</si>
  <si>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</si>
  <si>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</si>
  <si>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</si>
  <si>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</si>
  <si>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</si>
  <si>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</si>
  <si>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</si>
  <si>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</si>
  <si>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</si>
  <si>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</si>
  <si>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</si>
  <si>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</si>
  <si>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</si>
  <si>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</si>
  <si>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</si>
  <si>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</si>
  <si>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</si>
  <si>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</si>
  <si>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</si>
  <si>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</si>
  <si>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</si>
  <si>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</si>
  <si>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</si>
  <si>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</si>
  <si>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</si>
  <si>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</si>
  <si>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</si>
  <si>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</si>
  <si>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</si>
  <si>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</si>
  <si>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</si>
  <si>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</si>
  <si>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</si>
  <si>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</si>
  <si>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</si>
  <si>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</si>
  <si>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</si>
  <si>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</si>
  <si>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</si>
  <si>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</si>
  <si>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</si>
  <si>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</si>
  <si>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</si>
  <si>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</si>
  <si>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</si>
  <si>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</si>
  <si>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</si>
  <si>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</si>
  <si>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</si>
  <si>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</si>
  <si>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</si>
  <si>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</si>
  <si>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</si>
  <si>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</si>
  <si>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</si>
  <si>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</si>
  <si>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</si>
  <si>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</si>
  <si>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</si>
  <si>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</si>
  <si>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</si>
  <si>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</si>
  <si>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</si>
  <si>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</si>
  <si>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</si>
  <si>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</si>
  <si>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</si>
  <si>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</si>
  <si>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</si>
  <si>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</si>
  <si>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043222</t>
  </si>
  <si>
    <t>46</t>
  </si>
  <si>
    <t>02</t>
  </si>
  <si>
    <t>0</t>
  </si>
  <si>
    <t>000</t>
  </si>
  <si>
    <t>宮城県　村田町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</si>
  <si>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</si>
  <si>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</si>
  <si>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</si>
  <si>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</si>
  <si>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</si>
  <si>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</si>
  <si>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</si>
  <si>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</si>
  <si>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</si>
  <si>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</si>
  <si>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①経営状況においては、現在３社へ契約給水を行っており、現行の料金体系において、各年度黒字決算となっている。
②累積欠損金は、これまで発生していない。
③毎年度100%を上回っており、支払能力は備えている。
④企業債の借入は行っていない。
⑤100%を上回っており、給水に係る費用は給水収益で賄えている。
⑥類似団体平均値と比べ、低い水準を保っており今後も費用抑制に努めていく。
⑦給水契約企業の撤退や契約数量の減少等により、低い水準となっている。
⑧⑦の要因により、類似団体平均値と比べ低い水準となっている。</t>
    <rPh sb="1" eb="3">
      <t>ケイエイ</t>
    </rPh>
    <rPh sb="3" eb="5">
      <t>ジョウキョウ</t>
    </rPh>
    <rPh sb="11" eb="13">
      <t>ゲンザイ</t>
    </rPh>
    <rPh sb="14" eb="15">
      <t>シャ</t>
    </rPh>
    <rPh sb="16" eb="18">
      <t>ケイヤク</t>
    </rPh>
    <rPh sb="18" eb="20">
      <t>キュウスイ</t>
    </rPh>
    <rPh sb="21" eb="22">
      <t>オコナ</t>
    </rPh>
    <rPh sb="27" eb="29">
      <t>ゲンコウ</t>
    </rPh>
    <rPh sb="30" eb="32">
      <t>リョウキン</t>
    </rPh>
    <rPh sb="32" eb="34">
      <t>タイケイ</t>
    </rPh>
    <rPh sb="39" eb="42">
      <t>カクネンド</t>
    </rPh>
    <rPh sb="42" eb="44">
      <t>クロジ</t>
    </rPh>
    <rPh sb="44" eb="46">
      <t>ケッサン</t>
    </rPh>
    <rPh sb="55" eb="57">
      <t>ルイセキ</t>
    </rPh>
    <rPh sb="57" eb="59">
      <t>ケッソン</t>
    </rPh>
    <rPh sb="59" eb="60">
      <t>キン</t>
    </rPh>
    <rPh sb="66" eb="68">
      <t>ハッセイ</t>
    </rPh>
    <rPh sb="76" eb="79">
      <t>マイネンド</t>
    </rPh>
    <rPh sb="84" eb="86">
      <t>ウワマワ</t>
    </rPh>
    <rPh sb="91" eb="93">
      <t>シハライ</t>
    </rPh>
    <rPh sb="93" eb="95">
      <t>ノウリョク</t>
    </rPh>
    <rPh sb="96" eb="97">
      <t>ソナ</t>
    </rPh>
    <rPh sb="104" eb="106">
      <t>キギョウ</t>
    </rPh>
    <rPh sb="106" eb="107">
      <t>サイ</t>
    </rPh>
    <rPh sb="108" eb="110">
      <t>カリイレ</t>
    </rPh>
    <rPh sb="111" eb="112">
      <t>オコナ</t>
    </rPh>
    <rPh sb="125" eb="127">
      <t>ウワマワ</t>
    </rPh>
    <rPh sb="132" eb="134">
      <t>キュウスイ</t>
    </rPh>
    <rPh sb="135" eb="136">
      <t>カカ</t>
    </rPh>
    <rPh sb="137" eb="139">
      <t>ヒヨウ</t>
    </rPh>
    <rPh sb="140" eb="142">
      <t>キュウスイ</t>
    </rPh>
    <rPh sb="142" eb="144">
      <t>シュウエキ</t>
    </rPh>
    <rPh sb="145" eb="146">
      <t>マカナ</t>
    </rPh>
    <rPh sb="153" eb="155">
      <t>ルイジ</t>
    </rPh>
    <rPh sb="155" eb="157">
      <t>ダンタイ</t>
    </rPh>
    <rPh sb="157" eb="160">
      <t>ヘイキンチ</t>
    </rPh>
    <rPh sb="161" eb="162">
      <t>クラ</t>
    </rPh>
    <rPh sb="164" eb="165">
      <t>ヒク</t>
    </rPh>
    <rPh sb="166" eb="168">
      <t>スイジュン</t>
    </rPh>
    <rPh sb="169" eb="170">
      <t>タモ</t>
    </rPh>
    <rPh sb="174" eb="176">
      <t>コンゴ</t>
    </rPh>
    <rPh sb="177" eb="179">
      <t>ヒヨウ</t>
    </rPh>
    <rPh sb="179" eb="181">
      <t>ヨクセイ</t>
    </rPh>
    <rPh sb="182" eb="183">
      <t>ツト</t>
    </rPh>
    <rPh sb="190" eb="192">
      <t>キュウスイ</t>
    </rPh>
    <rPh sb="192" eb="194">
      <t>ケイヤク</t>
    </rPh>
    <rPh sb="194" eb="196">
      <t>キギョウ</t>
    </rPh>
    <rPh sb="197" eb="199">
      <t>テッタイ</t>
    </rPh>
    <rPh sb="200" eb="202">
      <t>ケイヤク</t>
    </rPh>
    <rPh sb="202" eb="204">
      <t>スウリョウ</t>
    </rPh>
    <rPh sb="205" eb="207">
      <t>ゲンショウ</t>
    </rPh>
    <rPh sb="207" eb="208">
      <t>トウ</t>
    </rPh>
    <rPh sb="227" eb="229">
      <t>ヨウイン</t>
    </rPh>
    <rPh sb="233" eb="235">
      <t>ルイジ</t>
    </rPh>
    <rPh sb="235" eb="237">
      <t>ダンタイ</t>
    </rPh>
    <rPh sb="237" eb="240">
      <t>ヘイキンチ</t>
    </rPh>
    <rPh sb="241" eb="242">
      <t>クラ</t>
    </rPh>
    <rPh sb="243" eb="244">
      <t>ヒク</t>
    </rPh>
    <rPh sb="245" eb="247">
      <t>スイジュン</t>
    </rPh>
    <phoneticPr fontId="5"/>
  </si>
  <si>
    <t>①法定耐用年数が近い施設であり、類似団体平均値を上回っている状況にある。　　　　　　　　　　　　　②③法定耐用年数を超えた管路はなく、管路更新は行っていない。今後重要度・緊急性を考慮しながら施設等の更新を検討していく。</t>
    <rPh sb="1" eb="3">
      <t>ホウテイ</t>
    </rPh>
    <rPh sb="3" eb="5">
      <t>タイヨウ</t>
    </rPh>
    <rPh sb="5" eb="7">
      <t>ネンスウ</t>
    </rPh>
    <rPh sb="8" eb="9">
      <t>チカ</t>
    </rPh>
    <rPh sb="10" eb="12">
      <t>シセツ</t>
    </rPh>
    <rPh sb="16" eb="23">
      <t>ルイジダンタイヘイキンチ</t>
    </rPh>
    <rPh sb="24" eb="26">
      <t>ウワマワ</t>
    </rPh>
    <rPh sb="30" eb="32">
      <t>ジョウキョウ</t>
    </rPh>
    <rPh sb="51" eb="53">
      <t>ホウテイ</t>
    </rPh>
    <rPh sb="53" eb="55">
      <t>タイヨウ</t>
    </rPh>
    <rPh sb="55" eb="57">
      <t>ネンスウ</t>
    </rPh>
    <rPh sb="58" eb="59">
      <t>コ</t>
    </rPh>
    <rPh sb="61" eb="63">
      <t>カンロ</t>
    </rPh>
    <rPh sb="67" eb="69">
      <t>カンロ</t>
    </rPh>
    <rPh sb="69" eb="71">
      <t>コウシン</t>
    </rPh>
    <rPh sb="72" eb="73">
      <t>オコナ</t>
    </rPh>
    <rPh sb="79" eb="81">
      <t>コンゴ</t>
    </rPh>
    <rPh sb="81" eb="84">
      <t>ジュウヨウド</t>
    </rPh>
    <rPh sb="85" eb="88">
      <t>キンキュウセイ</t>
    </rPh>
    <rPh sb="89" eb="91">
      <t>コウリョ</t>
    </rPh>
    <phoneticPr fontId="5"/>
  </si>
  <si>
    <t>現在、給水先事業所数 3社、年間給水収益 約640万円と事業規模が小さいことから、今後も施設等の適切な管理・運営を行いながら、限られた財源の中で可能な限り長寿命化を図るとともに、民間活力も含め経営形態の総合的な検討を進めていく。</t>
    <rPh sb="0" eb="2">
      <t>ゲンザイ</t>
    </rPh>
    <rPh sb="3" eb="5">
      <t>キュウスイ</t>
    </rPh>
    <rPh sb="5" eb="6">
      <t>サキ</t>
    </rPh>
    <rPh sb="6" eb="9">
      <t>ジギョウショ</t>
    </rPh>
    <rPh sb="9" eb="10">
      <t>スウ</t>
    </rPh>
    <rPh sb="12" eb="13">
      <t>シャ</t>
    </rPh>
    <rPh sb="14" eb="16">
      <t>ネンカン</t>
    </rPh>
    <rPh sb="16" eb="18">
      <t>キュウスイ</t>
    </rPh>
    <rPh sb="18" eb="20">
      <t>シュウエキ</t>
    </rPh>
    <rPh sb="21" eb="22">
      <t>ヤク</t>
    </rPh>
    <rPh sb="25" eb="27">
      <t>マンエン</t>
    </rPh>
    <rPh sb="28" eb="30">
      <t>ジギョウ</t>
    </rPh>
    <rPh sb="30" eb="32">
      <t>キボ</t>
    </rPh>
    <rPh sb="33" eb="34">
      <t>チイ</t>
    </rPh>
    <rPh sb="41" eb="43">
      <t>コンゴ</t>
    </rPh>
    <rPh sb="44" eb="46">
      <t>シセツ</t>
    </rPh>
    <rPh sb="46" eb="47">
      <t>トウ</t>
    </rPh>
    <rPh sb="48" eb="50">
      <t>テキセツ</t>
    </rPh>
    <rPh sb="51" eb="53">
      <t>カンリ</t>
    </rPh>
    <rPh sb="54" eb="56">
      <t>ウンエイ</t>
    </rPh>
    <rPh sb="57" eb="58">
      <t>オコナ</t>
    </rPh>
    <rPh sb="63" eb="64">
      <t>カギ</t>
    </rPh>
    <rPh sb="67" eb="69">
      <t>ザイゲン</t>
    </rPh>
    <rPh sb="70" eb="71">
      <t>ナカ</t>
    </rPh>
    <rPh sb="72" eb="74">
      <t>カノウ</t>
    </rPh>
    <rPh sb="75" eb="76">
      <t>カギ</t>
    </rPh>
    <rPh sb="77" eb="81">
      <t>チョウジュミョウカ</t>
    </rPh>
    <rPh sb="82" eb="83">
      <t>ハカ</t>
    </rPh>
    <rPh sb="89" eb="93">
      <t>ミンカンカツリョク</t>
    </rPh>
    <rPh sb="94" eb="95">
      <t>フク</t>
    </rPh>
    <rPh sb="96" eb="98">
      <t>ケイエイ</t>
    </rPh>
    <rPh sb="98" eb="100">
      <t>ケイタイ</t>
    </rPh>
    <rPh sb="101" eb="103">
      <t>ソウゴウ</t>
    </rPh>
    <rPh sb="103" eb="104">
      <t>テキ</t>
    </rPh>
    <rPh sb="105" eb="107">
      <t>ケントウ</t>
    </rPh>
    <rPh sb="108" eb="109">
      <t>スス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</si>
</sst>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69.03</c:v>
                </c:pt>
                <c:pt idx="1">
                  <c:v>71.11</c:v>
                </c:pt>
                <c:pt idx="2">
                  <c:v>73.19</c:v>
                </c:pt>
                <c:pt idx="3">
                  <c:v>75.27</c:v>
                </c:pt>
                <c:pt idx="4">
                  <c:v>77.349999999999994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4-46DA-B9F0-B27B63E9D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</c:v>
                </c:pt>
                <c:pt idx="1">
                  <c:v>53.49</c:v>
                </c:pt>
                <c:pt idx="2">
                  <c:v>54.3</c:v>
                </c:pt>
                <c:pt idx="3">
                  <c:v>55.32</c:v>
                </c:pt>
                <c:pt idx="4">
                  <c:v>55.08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4-46DA-B9F0-B27B63E9D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2-44C8-B9E6-412196420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3.46</c:v>
                </c:pt>
                <c:pt idx="1">
                  <c:v>3.28</c:v>
                </c:pt>
                <c:pt idx="2">
                  <c:v>4.66</c:v>
                </c:pt>
                <c:pt idx="3">
                  <c:v>7.35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2-44C8-B9E6-412196420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B-4851-8AD7-377B95969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0.13</c:v>
                </c:pt>
                <c:pt idx="1">
                  <c:v>0.02</c:v>
                </c:pt>
                <c:pt idx="2">
                  <c:v>0.06</c:v>
                </c:pt>
                <c:pt idx="3">
                  <c:v>0.09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B-4851-8AD7-377B95969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5459.2</c:v>
                </c:pt>
                <c:pt idx="1">
                  <c:v>5616.43</c:v>
                </c:pt>
                <c:pt idx="2">
                  <c:v>5657.89</c:v>
                </c:pt>
                <c:pt idx="3">
                  <c:v>5829.58</c:v>
                </c:pt>
                <c:pt idx="4">
                  <c:v>5894.99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1-4731-B2E0-AA684D7F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730.25</c:v>
                </c:pt>
                <c:pt idx="1">
                  <c:v>868.31</c:v>
                </c:pt>
                <c:pt idx="2">
                  <c:v>732.52</c:v>
                </c:pt>
                <c:pt idx="3">
                  <c:v>819.73</c:v>
                </c:pt>
                <c:pt idx="4">
                  <c:v>834.05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1-4731-B2E0-AA684D7F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2-46BD-925A-1EB23A762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514.66</c:v>
                </c:pt>
                <c:pt idx="1">
                  <c:v>504.81</c:v>
                </c:pt>
                <c:pt idx="2">
                  <c:v>498.01</c:v>
                </c:pt>
                <c:pt idx="3">
                  <c:v>490.39</c:v>
                </c:pt>
                <c:pt idx="4">
                  <c:v>475.44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2-46BD-925A-1EB23A762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124.07</c:v>
                </c:pt>
                <c:pt idx="1">
                  <c:v>124.07</c:v>
                </c:pt>
                <c:pt idx="2">
                  <c:v>126.04</c:v>
                </c:pt>
                <c:pt idx="3">
                  <c:v>120.54</c:v>
                </c:pt>
                <c:pt idx="4">
                  <c:v>115.69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8-458E-B24A-C3A1EE5A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95.99</c:v>
                </c:pt>
                <c:pt idx="1">
                  <c:v>94.91</c:v>
                </c:pt>
                <c:pt idx="2">
                  <c:v>90.22</c:v>
                </c:pt>
                <c:pt idx="3">
                  <c:v>90.8</c:v>
                </c:pt>
                <c:pt idx="4">
                  <c:v>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8-458E-B24A-C3A1EE5A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43.56</c:v>
                </c:pt>
                <c:pt idx="1">
                  <c:v>43.56</c:v>
                </c:pt>
                <c:pt idx="2">
                  <c:v>43.92</c:v>
                </c:pt>
                <c:pt idx="3">
                  <c:v>48.27</c:v>
                </c:pt>
                <c:pt idx="4">
                  <c:v>49.07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2-4214-9D13-44E3B61F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44.55</c:v>
                </c:pt>
                <c:pt idx="1">
                  <c:v>47.36</c:v>
                </c:pt>
                <c:pt idx="2">
                  <c:v>49.94</c:v>
                </c:pt>
                <c:pt idx="3">
                  <c:v>50.56</c:v>
                </c:pt>
                <c:pt idx="4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2-4214-9D13-44E3B61F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11.1</c:v>
                </c:pt>
                <c:pt idx="1">
                  <c:v>11</c:v>
                </c:pt>
                <c:pt idx="2">
                  <c:v>10.5</c:v>
                </c:pt>
                <c:pt idx="3">
                  <c:v>10.4</c:v>
                </c:pt>
                <c:pt idx="4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B-44CA-81D2-43371A74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35.24</c:v>
                </c:pt>
                <c:pt idx="1">
                  <c:v>35.22</c:v>
                </c:pt>
                <c:pt idx="2">
                  <c:v>34.92</c:v>
                </c:pt>
                <c:pt idx="3">
                  <c:v>34.19</c:v>
                </c:pt>
                <c:pt idx="4">
                  <c:v>36.65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B-44CA-81D2-43371A74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34</c:v>
                </c:pt>
                <c:pt idx="1">
                  <c:v>34</c:v>
                </c:pt>
                <c:pt idx="2">
                  <c:v>33</c:v>
                </c:pt>
                <c:pt idx="3">
                  <c:v>31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2-417D-B509-933A3AC2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50.28</c:v>
                </c:pt>
                <c:pt idx="1">
                  <c:v>51.42</c:v>
                </c:pt>
                <c:pt idx="2">
                  <c:v>50.9</c:v>
                </c:pt>
                <c:pt idx="3">
                  <c:v>49.05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2-417D-B509-933A3AC2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8-4942-9CC0-5A0BAF8CC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118.97</c:v>
                </c:pt>
                <c:pt idx="1">
                  <c:v>121.15</c:v>
                </c:pt>
                <c:pt idx="2">
                  <c:v>125.8</c:v>
                </c:pt>
                <c:pt idx="3">
                  <c:v>132.55000000000001</c:v>
                </c:pt>
                <c:pt idx="4">
                  <c:v>134.69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8-4942-9CC0-5A0BAF8CC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118.45</c:v>
                </c:pt>
                <c:pt idx="1">
                  <c:v>118.45</c:v>
                </c:pt>
                <c:pt idx="2">
                  <c:v>119.88</c:v>
                </c:pt>
                <c:pt idx="3">
                  <c:v>115.79</c:v>
                </c:pt>
                <c:pt idx="4">
                  <c:v>112.06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8-4F48-9B96-CFBA1838B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113.67</c:v>
                </c:pt>
                <c:pt idx="1">
                  <c:v>110.79</c:v>
                </c:pt>
                <c:pt idx="2">
                  <c:v>108.76</c:v>
                </c:pt>
                <c:pt idx="3">
                  <c:v>110.19</c:v>
                </c:pt>
                <c:pt idx="4">
                  <c:v>113.73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8-4F48-9B96-CFBA1838B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="75" zoomScaleNormal="75" workbookViewId="0"/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宮城県　村田町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1000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極小規模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109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98.7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3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310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104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H29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H30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R01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R02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R03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H29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H30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R01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R02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R03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H29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H30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R01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R02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R03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H29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H30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R01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R02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R03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118.45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118.45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119.88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115.79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112.06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5459.2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5616.43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5657.89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5829.58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5894.99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0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0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0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0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113.67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110.79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108.76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110.19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113.73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118.97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121.15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125.8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132.55000000000001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134.69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730.25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868.31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732.52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819.73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834.05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514.66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504.81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498.01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490.39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475.44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105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H29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H30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R01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R02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R03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H29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H30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R01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R02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R03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H29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H30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R01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R02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R03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H29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H30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R01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R02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R03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124.07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124.07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126.04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120.54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115.69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43.56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43.56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43.92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48.27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49.07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11.1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11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10.5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10.4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10.9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34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34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33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31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31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95.99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94.91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90.22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90.8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93.49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44.55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47.36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49.94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50.56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49.4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35.24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35.22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34.92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34.19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36.65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50.28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51.42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50.9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49.05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50.94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106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H29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H30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R01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R02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R03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H29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H30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R01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R02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R03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H29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H30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R01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R02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R03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69.03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71.11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73.19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75.27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77.349999999999994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0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0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53.4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53.49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54.3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55.32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55.08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3.46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3.28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4.66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7.35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7.6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0.13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0.02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0.06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0.09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0.4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29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30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31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2" t="str">
        <f>データ!AD6</f>
        <v>【117.41】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【23.68】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【462.72】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【233.92】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【112.31】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【19.07】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【54.01】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【76.67】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【60.20】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【48.27】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【0.22】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rLeZA6oVtYNDDstgILaIuQY1Y2bO4O1KDkW667MuuEUne7r0ibPsBU0KG3gW8+aUNf5qiFqFZdBd7eNpgQniwQ==" saltValue="7QiOn9mHDBg0DTSpIlxc5w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118.45</v>
      </c>
      <c r="U6" s="35">
        <f>U7</f>
        <v>118.45</v>
      </c>
      <c r="V6" s="35">
        <f>V7</f>
        <v>119.88</v>
      </c>
      <c r="W6" s="35">
        <f>W7</f>
        <v>115.79</v>
      </c>
      <c r="X6" s="35">
        <f t="shared" si="3"/>
        <v>112.06</v>
      </c>
      <c r="Y6" s="35">
        <f t="shared" si="3"/>
        <v>113.67</v>
      </c>
      <c r="Z6" s="35">
        <f t="shared" si="3"/>
        <v>110.79</v>
      </c>
      <c r="AA6" s="35">
        <f t="shared" si="3"/>
        <v>108.76</v>
      </c>
      <c r="AB6" s="35">
        <f t="shared" si="3"/>
        <v>110.19</v>
      </c>
      <c r="AC6" s="35">
        <f t="shared" si="3"/>
        <v>113.73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118.97</v>
      </c>
      <c r="AK6" s="35">
        <f t="shared" si="3"/>
        <v>121.15</v>
      </c>
      <c r="AL6" s="35">
        <f t="shared" si="3"/>
        <v>125.8</v>
      </c>
      <c r="AM6" s="35">
        <f t="shared" si="3"/>
        <v>132.55000000000001</v>
      </c>
      <c r="AN6" s="35">
        <f t="shared" si="3"/>
        <v>134.69</v>
      </c>
      <c r="AO6" s="33" t="str">
        <f>IF(AO7="-","【-】","【"&amp;SUBSTITUTE(TEXT(AO7,"#,##0.00"),"-","△")&amp;"】")</f>
        <v>【23.68】</v>
      </c>
      <c r="AP6" s="35">
        <f t="shared" si="3"/>
        <v>5459.2</v>
      </c>
      <c r="AQ6" s="35">
        <f>AQ7</f>
        <v>5616.43</v>
      </c>
      <c r="AR6" s="35">
        <f>AR7</f>
        <v>5657.89</v>
      </c>
      <c r="AS6" s="35">
        <f>AS7</f>
        <v>5829.58</v>
      </c>
      <c r="AT6" s="35">
        <f t="shared" si="3"/>
        <v>5894.99</v>
      </c>
      <c r="AU6" s="35">
        <f t="shared" si="3"/>
        <v>730.25</v>
      </c>
      <c r="AV6" s="35">
        <f t="shared" si="3"/>
        <v>868.31</v>
      </c>
      <c r="AW6" s="35">
        <f t="shared" si="3"/>
        <v>732.52</v>
      </c>
      <c r="AX6" s="35">
        <f t="shared" si="3"/>
        <v>819.73</v>
      </c>
      <c r="AY6" s="35">
        <f t="shared" si="3"/>
        <v>834.05</v>
      </c>
      <c r="AZ6" s="33" t="str">
        <f>IF(AZ7="-","【-】","【"&amp;SUBSTITUTE(TEXT(AZ7,"#,##0.00"),"-","△")&amp;"】")</f>
        <v>【462.72】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514.66</v>
      </c>
      <c r="BG6" s="35">
        <f t="shared" si="3"/>
        <v>504.81</v>
      </c>
      <c r="BH6" s="35">
        <f t="shared" si="3"/>
        <v>498.01</v>
      </c>
      <c r="BI6" s="35">
        <f t="shared" si="3"/>
        <v>490.39</v>
      </c>
      <c r="BJ6" s="35">
        <f t="shared" si="3"/>
        <v>475.44</v>
      </c>
      <c r="BK6" s="33" t="str">
        <f>IF(BK7="-","【-】","【"&amp;SUBSTITUTE(TEXT(BK7,"#,##0.00"),"-","△")&amp;"】")</f>
        <v>【233.92】</v>
      </c>
      <c r="BL6" s="35">
        <f t="shared" si="3"/>
        <v>124.07</v>
      </c>
      <c r="BM6" s="35">
        <f>BM7</f>
        <v>124.07</v>
      </c>
      <c r="BN6" s="35">
        <f>BN7</f>
        <v>126.04</v>
      </c>
      <c r="BO6" s="35">
        <f>BO7</f>
        <v>120.54</v>
      </c>
      <c r="BP6" s="35">
        <f t="shared" si="3"/>
        <v>115.69</v>
      </c>
      <c r="BQ6" s="35">
        <f t="shared" si="3"/>
        <v>95.99</v>
      </c>
      <c r="BR6" s="35">
        <f t="shared" si="3"/>
        <v>94.91</v>
      </c>
      <c r="BS6" s="35">
        <f t="shared" si="3"/>
        <v>90.22</v>
      </c>
      <c r="BT6" s="35">
        <f t="shared" si="3"/>
        <v>90.8</v>
      </c>
      <c r="BU6" s="35">
        <f t="shared" si="3"/>
        <v>93.49</v>
      </c>
      <c r="BV6" s="33" t="str">
        <f>IF(BV7="-","【-】","【"&amp;SUBSTITUTE(TEXT(BV7,"#,##0.00"),"-","△")&amp;"】")</f>
        <v>【112.31】</v>
      </c>
      <c r="BW6" s="35">
        <f t="shared" si="3"/>
        <v>43.56</v>
      </c>
      <c r="BX6" s="35">
        <f>BX7</f>
        <v>43.56</v>
      </c>
      <c r="BY6" s="35">
        <f>BY7</f>
        <v>43.92</v>
      </c>
      <c r="BZ6" s="35">
        <f>BZ7</f>
        <v>48.27</v>
      </c>
      <c r="CA6" s="35">
        <f t="shared" si="3"/>
        <v>49.07</v>
      </c>
      <c r="CB6" s="35">
        <f t="shared" si="3"/>
        <v>44.55</v>
      </c>
      <c r="CC6" s="35">
        <f t="shared" si="3"/>
        <v>47.36</v>
      </c>
      <c r="CD6" s="35">
        <f t="shared" si="3"/>
        <v>49.94</v>
      </c>
      <c r="CE6" s="35">
        <f t="shared" si="3"/>
        <v>50.56</v>
      </c>
      <c r="CF6" s="35">
        <f t="shared" ref="CF6" si="4">CF7</f>
        <v>49.4</v>
      </c>
      <c r="CG6" s="33" t="str">
        <f>IF(CG7="-","【-】","【"&amp;SUBSTITUTE(TEXT(CG7,"#,##0.00"),"-","△")&amp;"】")</f>
        <v>【19.07】</v>
      </c>
      <c r="CH6" s="35">
        <f t="shared" ref="CH6:CQ6" si="5">CH7</f>
        <v>11.1</v>
      </c>
      <c r="CI6" s="35">
        <f>CI7</f>
        <v>11</v>
      </c>
      <c r="CJ6" s="35">
        <f>CJ7</f>
        <v>10.5</v>
      </c>
      <c r="CK6" s="35">
        <f>CK7</f>
        <v>10.4</v>
      </c>
      <c r="CL6" s="35">
        <f t="shared" si="5"/>
        <v>10.9</v>
      </c>
      <c r="CM6" s="35">
        <f t="shared" si="5"/>
        <v>35.24</v>
      </c>
      <c r="CN6" s="35">
        <f t="shared" si="5"/>
        <v>35.22</v>
      </c>
      <c r="CO6" s="35">
        <f t="shared" si="5"/>
        <v>34.92</v>
      </c>
      <c r="CP6" s="35">
        <f t="shared" si="5"/>
        <v>34.19</v>
      </c>
      <c r="CQ6" s="35">
        <f t="shared" si="5"/>
        <v>36.65</v>
      </c>
      <c r="CR6" s="33" t="str">
        <f>IF(CR7="-","【-】","【"&amp;SUBSTITUTE(TEXT(CR7,"#,##0.00"),"-","△")&amp;"】")</f>
        <v>【54.01】</v>
      </c>
      <c r="CS6" s="35">
        <f t="shared" ref="CS6:DB6" si="6">CS7</f>
        <v>34</v>
      </c>
      <c r="CT6" s="35">
        <f>CT7</f>
        <v>34</v>
      </c>
      <c r="CU6" s="35">
        <f>CU7</f>
        <v>33</v>
      </c>
      <c r="CV6" s="35">
        <f>CV7</f>
        <v>31</v>
      </c>
      <c r="CW6" s="35">
        <f t="shared" si="6"/>
        <v>31</v>
      </c>
      <c r="CX6" s="35">
        <f t="shared" si="6"/>
        <v>50.28</v>
      </c>
      <c r="CY6" s="35">
        <f t="shared" si="6"/>
        <v>51.42</v>
      </c>
      <c r="CZ6" s="35">
        <f t="shared" si="6"/>
        <v>50.9</v>
      </c>
      <c r="DA6" s="35">
        <f t="shared" si="6"/>
        <v>49.05</v>
      </c>
      <c r="DB6" s="35">
        <f t="shared" si="6"/>
        <v>50.94</v>
      </c>
      <c r="DC6" s="33" t="str">
        <f>IF(DC7="-","【-】","【"&amp;SUBSTITUTE(TEXT(DC7,"#,##0.00"),"-","△")&amp;"】")</f>
        <v>【76.67】</v>
      </c>
      <c r="DD6" s="35">
        <f t="shared" ref="DD6:DM6" si="7">DD7</f>
        <v>69.03</v>
      </c>
      <c r="DE6" s="35">
        <f>DE7</f>
        <v>71.11</v>
      </c>
      <c r="DF6" s="35">
        <f>DF7</f>
        <v>73.19</v>
      </c>
      <c r="DG6" s="35">
        <f>DG7</f>
        <v>75.27</v>
      </c>
      <c r="DH6" s="35">
        <f t="shared" si="7"/>
        <v>77.349999999999994</v>
      </c>
      <c r="DI6" s="35">
        <f t="shared" si="7"/>
        <v>53.4</v>
      </c>
      <c r="DJ6" s="35">
        <f t="shared" si="7"/>
        <v>53.49</v>
      </c>
      <c r="DK6" s="35">
        <f t="shared" si="7"/>
        <v>54.3</v>
      </c>
      <c r="DL6" s="35">
        <f t="shared" si="7"/>
        <v>55.32</v>
      </c>
      <c r="DM6" s="35">
        <f t="shared" si="7"/>
        <v>55.08</v>
      </c>
      <c r="DN6" s="33" t="str">
        <f>IF(DN7="-","【-】","【"&amp;SUBSTITUTE(TEXT(DN7,"#,##0.00"),"-","△")&amp;"】")</f>
        <v>【60.20】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3.46</v>
      </c>
      <c r="DU6" s="35">
        <f t="shared" si="8"/>
        <v>3.28</v>
      </c>
      <c r="DV6" s="35">
        <f t="shared" si="8"/>
        <v>4.66</v>
      </c>
      <c r="DW6" s="35">
        <f t="shared" si="8"/>
        <v>7.35</v>
      </c>
      <c r="DX6" s="35">
        <f t="shared" si="8"/>
        <v>7.6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0.13</v>
      </c>
      <c r="EF6" s="35">
        <f t="shared" si="9"/>
        <v>0.02</v>
      </c>
      <c r="EG6" s="35">
        <f t="shared" si="9"/>
        <v>0.06</v>
      </c>
      <c r="EH6" s="35">
        <f t="shared" si="9"/>
        <v>0.09</v>
      </c>
      <c r="EI6" s="35">
        <f t="shared" si="9"/>
        <v>0.4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1000</v>
      </c>
      <c r="L7" s="37" t="s">
        <v>96</v>
      </c>
      <c r="M7" s="38">
        <v>1</v>
      </c>
      <c r="N7" s="38">
        <v>109</v>
      </c>
      <c r="O7" s="39" t="s">
        <v>97</v>
      </c>
      <c r="P7" s="39">
        <v>98.7</v>
      </c>
      <c r="Q7" s="38">
        <v>3</v>
      </c>
      <c r="R7" s="38">
        <v>310</v>
      </c>
      <c r="S7" s="37" t="s">
        <v>98</v>
      </c>
      <c r="T7" s="40">
        <v>118.45</v>
      </c>
      <c r="U7" s="40">
        <v>118.45</v>
      </c>
      <c r="V7" s="40">
        <v>119.88</v>
      </c>
      <c r="W7" s="40">
        <v>115.79</v>
      </c>
      <c r="X7" s="40">
        <v>112.06</v>
      </c>
      <c r="Y7" s="40">
        <v>113.67</v>
      </c>
      <c r="Z7" s="40">
        <v>110.79</v>
      </c>
      <c r="AA7" s="40">
        <v>108.76</v>
      </c>
      <c r="AB7" s="40">
        <v>110.19</v>
      </c>
      <c r="AC7" s="41">
        <v>113.73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118.97</v>
      </c>
      <c r="AK7" s="40">
        <v>121.15</v>
      </c>
      <c r="AL7" s="40">
        <v>125.8</v>
      </c>
      <c r="AM7" s="40">
        <v>132.55000000000001</v>
      </c>
      <c r="AN7" s="40">
        <v>134.69</v>
      </c>
      <c r="AO7" s="40">
        <v>23.68</v>
      </c>
      <c r="AP7" s="40">
        <v>5459.2</v>
      </c>
      <c r="AQ7" s="40">
        <v>5616.43</v>
      </c>
      <c r="AR7" s="40">
        <v>5657.89</v>
      </c>
      <c r="AS7" s="40">
        <v>5829.58</v>
      </c>
      <c r="AT7" s="40">
        <v>5894.99</v>
      </c>
      <c r="AU7" s="40">
        <v>730.25</v>
      </c>
      <c r="AV7" s="40">
        <v>868.31</v>
      </c>
      <c r="AW7" s="40">
        <v>732.52</v>
      </c>
      <c r="AX7" s="40">
        <v>819.73</v>
      </c>
      <c r="AY7" s="40">
        <v>834.05</v>
      </c>
      <c r="AZ7" s="40">
        <v>462.72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514.66</v>
      </c>
      <c r="BG7" s="40">
        <v>504.81</v>
      </c>
      <c r="BH7" s="40">
        <v>498.01</v>
      </c>
      <c r="BI7" s="40">
        <v>490.39</v>
      </c>
      <c r="BJ7" s="40">
        <v>475.44</v>
      </c>
      <c r="BK7" s="40">
        <v>233.92</v>
      </c>
      <c r="BL7" s="40">
        <v>124.07</v>
      </c>
      <c r="BM7" s="40">
        <v>124.07</v>
      </c>
      <c r="BN7" s="40">
        <v>126.04</v>
      </c>
      <c r="BO7" s="40">
        <v>120.54</v>
      </c>
      <c r="BP7" s="40">
        <v>115.69</v>
      </c>
      <c r="BQ7" s="40">
        <v>95.99</v>
      </c>
      <c r="BR7" s="40">
        <v>94.91</v>
      </c>
      <c r="BS7" s="40">
        <v>90.22</v>
      </c>
      <c r="BT7" s="40">
        <v>90.8</v>
      </c>
      <c r="BU7" s="40">
        <v>93.49</v>
      </c>
      <c r="BV7" s="40">
        <v>112.31</v>
      </c>
      <c r="BW7" s="40">
        <v>43.56</v>
      </c>
      <c r="BX7" s="40">
        <v>43.56</v>
      </c>
      <c r="BY7" s="40">
        <v>43.92</v>
      </c>
      <c r="BZ7" s="40">
        <v>48.27</v>
      </c>
      <c r="CA7" s="40">
        <v>49.07</v>
      </c>
      <c r="CB7" s="40">
        <v>44.55</v>
      </c>
      <c r="CC7" s="40">
        <v>47.36</v>
      </c>
      <c r="CD7" s="40">
        <v>49.94</v>
      </c>
      <c r="CE7" s="40">
        <v>50.56</v>
      </c>
      <c r="CF7" s="40">
        <v>49.4</v>
      </c>
      <c r="CG7" s="40">
        <v>19.07</v>
      </c>
      <c r="CH7" s="40">
        <v>11.1</v>
      </c>
      <c r="CI7" s="40">
        <v>11</v>
      </c>
      <c r="CJ7" s="40">
        <v>10.5</v>
      </c>
      <c r="CK7" s="40">
        <v>10.4</v>
      </c>
      <c r="CL7" s="40">
        <v>10.9</v>
      </c>
      <c r="CM7" s="40">
        <v>35.24</v>
      </c>
      <c r="CN7" s="40">
        <v>35.22</v>
      </c>
      <c r="CO7" s="40">
        <v>34.92</v>
      </c>
      <c r="CP7" s="40">
        <v>34.19</v>
      </c>
      <c r="CQ7" s="40">
        <v>36.65</v>
      </c>
      <c r="CR7" s="40">
        <v>54.01</v>
      </c>
      <c r="CS7" s="40">
        <v>34</v>
      </c>
      <c r="CT7" s="40">
        <v>34</v>
      </c>
      <c r="CU7" s="40">
        <v>33</v>
      </c>
      <c r="CV7" s="40">
        <v>31</v>
      </c>
      <c r="CW7" s="40">
        <v>31</v>
      </c>
      <c r="CX7" s="40">
        <v>50.28</v>
      </c>
      <c r="CY7" s="40">
        <v>51.42</v>
      </c>
      <c r="CZ7" s="40">
        <v>50.9</v>
      </c>
      <c r="DA7" s="40">
        <v>49.05</v>
      </c>
      <c r="DB7" s="40">
        <v>50.94</v>
      </c>
      <c r="DC7" s="40">
        <v>76.67</v>
      </c>
      <c r="DD7" s="40">
        <v>69.03</v>
      </c>
      <c r="DE7" s="40">
        <v>71.11</v>
      </c>
      <c r="DF7" s="40">
        <v>73.19</v>
      </c>
      <c r="DG7" s="40">
        <v>75.27</v>
      </c>
      <c r="DH7" s="40">
        <v>77.349999999999994</v>
      </c>
      <c r="DI7" s="40">
        <v>53.4</v>
      </c>
      <c r="DJ7" s="40">
        <v>53.49</v>
      </c>
      <c r="DK7" s="40">
        <v>54.3</v>
      </c>
      <c r="DL7" s="40">
        <v>55.32</v>
      </c>
      <c r="DM7" s="40">
        <v>55.08</v>
      </c>
      <c r="DN7" s="40">
        <v>60.2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3.46</v>
      </c>
      <c r="DU7" s="40">
        <v>3.28</v>
      </c>
      <c r="DV7" s="40">
        <v>4.66</v>
      </c>
      <c r="DW7" s="40">
        <v>7.35</v>
      </c>
      <c r="DX7" s="40">
        <v>7.6</v>
      </c>
      <c r="DY7" s="40">
        <v>48.27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0.13</v>
      </c>
      <c r="EF7" s="40">
        <v>0.02</v>
      </c>
      <c r="EG7" s="40">
        <v>0.06</v>
      </c>
      <c r="EH7" s="40">
        <v>0.09</v>
      </c>
      <c r="EI7" s="40">
        <v>0.4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118.45</v>
      </c>
      <c r="V11" s="48">
        <f>IF(U6="-",NA(),U6)</f>
        <v>118.45</v>
      </c>
      <c r="W11" s="48">
        <f>IF(V6="-",NA(),V6)</f>
        <v>119.88</v>
      </c>
      <c r="X11" s="48">
        <f>IF(W6="-",NA(),W6)</f>
        <v>115.79</v>
      </c>
      <c r="Y11" s="48">
        <f>IF(X6="-",NA(),X6)</f>
        <v>112.06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5459.2</v>
      </c>
      <c r="AR11" s="48">
        <f>IF(AQ6="-",NA(),AQ6)</f>
        <v>5616.43</v>
      </c>
      <c r="AS11" s="48">
        <f>IF(AR6="-",NA(),AR6)</f>
        <v>5657.89</v>
      </c>
      <c r="AT11" s="48">
        <f>IF(AS6="-",NA(),AS6)</f>
        <v>5829.58</v>
      </c>
      <c r="AU11" s="48">
        <f>IF(AT6="-",NA(),AT6)</f>
        <v>5894.99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124.07</v>
      </c>
      <c r="BN11" s="48">
        <f>IF(BM6="-",NA(),BM6)</f>
        <v>124.07</v>
      </c>
      <c r="BO11" s="48">
        <f>IF(BN6="-",NA(),BN6)</f>
        <v>126.04</v>
      </c>
      <c r="BP11" s="48">
        <f>IF(BO6="-",NA(),BO6)</f>
        <v>120.54</v>
      </c>
      <c r="BQ11" s="48">
        <f>IF(BP6="-",NA(),BP6)</f>
        <v>115.69</v>
      </c>
      <c r="BW11" s="47" t="s">
        <v>23</v>
      </c>
      <c r="BX11" s="48">
        <f>IF(BW6="-",NA(),BW6)</f>
        <v>43.56</v>
      </c>
      <c r="BY11" s="48">
        <f>IF(BX6="-",NA(),BX6)</f>
        <v>43.56</v>
      </c>
      <c r="BZ11" s="48">
        <f>IF(BY6="-",NA(),BY6)</f>
        <v>43.92</v>
      </c>
      <c r="CA11" s="48">
        <f>IF(BZ6="-",NA(),BZ6)</f>
        <v>48.27</v>
      </c>
      <c r="CB11" s="48">
        <f>IF(CA6="-",NA(),CA6)</f>
        <v>49.07</v>
      </c>
      <c r="CH11" s="47" t="s">
        <v>23</v>
      </c>
      <c r="CI11" s="48">
        <f>IF(CH6="-",NA(),CH6)</f>
        <v>11.1</v>
      </c>
      <c r="CJ11" s="48">
        <f>IF(CI6="-",NA(),CI6)</f>
        <v>11</v>
      </c>
      <c r="CK11" s="48">
        <f>IF(CJ6="-",NA(),CJ6)</f>
        <v>10.5</v>
      </c>
      <c r="CL11" s="48">
        <f>IF(CK6="-",NA(),CK6)</f>
        <v>10.4</v>
      </c>
      <c r="CM11" s="48">
        <f>IF(CL6="-",NA(),CL6)</f>
        <v>10.9</v>
      </c>
      <c r="CS11" s="47" t="s">
        <v>23</v>
      </c>
      <c r="CT11" s="48">
        <f>IF(CS6="-",NA(),CS6)</f>
        <v>34</v>
      </c>
      <c r="CU11" s="48">
        <f>IF(CT6="-",NA(),CT6)</f>
        <v>34</v>
      </c>
      <c r="CV11" s="48">
        <f>IF(CU6="-",NA(),CU6)</f>
        <v>33</v>
      </c>
      <c r="CW11" s="48">
        <f>IF(CV6="-",NA(),CV6)</f>
        <v>31</v>
      </c>
      <c r="CX11" s="48">
        <f>IF(CW6="-",NA(),CW6)</f>
        <v>31</v>
      </c>
      <c r="DD11" s="47" t="s">
        <v>23</v>
      </c>
      <c r="DE11" s="48">
        <f>IF(DD6="-",NA(),DD6)</f>
        <v>69.03</v>
      </c>
      <c r="DF11" s="48">
        <f>IF(DE6="-",NA(),DE6)</f>
        <v>71.11</v>
      </c>
      <c r="DG11" s="48">
        <f>IF(DF6="-",NA(),DF6)</f>
        <v>73.19</v>
      </c>
      <c r="DH11" s="48">
        <f>IF(DG6="-",NA(),DG6)</f>
        <v>75.27</v>
      </c>
      <c r="DI11" s="48">
        <f>IF(DH6="-",NA(),DH6)</f>
        <v>77.349999999999994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113.67</v>
      </c>
      <c r="V12" s="48">
        <f>IF(Z6="-",NA(),Z6)</f>
        <v>110.79</v>
      </c>
      <c r="W12" s="48">
        <f>IF(AA6="-",NA(),AA6)</f>
        <v>108.76</v>
      </c>
      <c r="X12" s="48">
        <f>IF(AB6="-",NA(),AB6)</f>
        <v>110.19</v>
      </c>
      <c r="Y12" s="48">
        <f>IF(AC6="-",NA(),AC6)</f>
        <v>113.73</v>
      </c>
      <c r="AE12" s="47" t="s">
        <v>24</v>
      </c>
      <c r="AF12" s="48">
        <f>IF(AJ6="-",NA(),AJ6)</f>
        <v>118.97</v>
      </c>
      <c r="AG12" s="48">
        <f t="shared" ref="AG12:AJ12" si="10">IF(AK6="-",NA(),AK6)</f>
        <v>121.15</v>
      </c>
      <c r="AH12" s="48">
        <f t="shared" si="10"/>
        <v>125.8</v>
      </c>
      <c r="AI12" s="48">
        <f t="shared" si="10"/>
        <v>132.55000000000001</v>
      </c>
      <c r="AJ12" s="48">
        <f t="shared" si="10"/>
        <v>134.69</v>
      </c>
      <c r="AP12" s="47" t="s">
        <v>24</v>
      </c>
      <c r="AQ12" s="48">
        <f>IF(AU6="-",NA(),AU6)</f>
        <v>730.25</v>
      </c>
      <c r="AR12" s="48">
        <f t="shared" ref="AR12:AU12" si="11">IF(AV6="-",NA(),AV6)</f>
        <v>868.31</v>
      </c>
      <c r="AS12" s="48">
        <f t="shared" si="11"/>
        <v>732.52</v>
      </c>
      <c r="AT12" s="48">
        <f t="shared" si="11"/>
        <v>819.73</v>
      </c>
      <c r="AU12" s="48">
        <f t="shared" si="11"/>
        <v>834.05</v>
      </c>
      <c r="BA12" s="47" t="s">
        <v>24</v>
      </c>
      <c r="BB12" s="48">
        <f>IF(BF6="-",NA(),BF6)</f>
        <v>514.66</v>
      </c>
      <c r="BC12" s="48">
        <f t="shared" ref="BC12:BF12" si="12">IF(BG6="-",NA(),BG6)</f>
        <v>504.81</v>
      </c>
      <c r="BD12" s="48">
        <f t="shared" si="12"/>
        <v>498.01</v>
      </c>
      <c r="BE12" s="48">
        <f t="shared" si="12"/>
        <v>490.39</v>
      </c>
      <c r="BF12" s="48">
        <f t="shared" si="12"/>
        <v>475.44</v>
      </c>
      <c r="BL12" s="47" t="s">
        <v>24</v>
      </c>
      <c r="BM12" s="48">
        <f>IF(BQ6="-",NA(),BQ6)</f>
        <v>95.99</v>
      </c>
      <c r="BN12" s="48">
        <f t="shared" ref="BN12:BQ12" si="13">IF(BR6="-",NA(),BR6)</f>
        <v>94.91</v>
      </c>
      <c r="BO12" s="48">
        <f t="shared" si="13"/>
        <v>90.22</v>
      </c>
      <c r="BP12" s="48">
        <f t="shared" si="13"/>
        <v>90.8</v>
      </c>
      <c r="BQ12" s="48">
        <f t="shared" si="13"/>
        <v>93.49</v>
      </c>
      <c r="BW12" s="47" t="s">
        <v>24</v>
      </c>
      <c r="BX12" s="48">
        <f>IF(CB6="-",NA(),CB6)</f>
        <v>44.55</v>
      </c>
      <c r="BY12" s="48">
        <f t="shared" ref="BY12:CB12" si="14">IF(CC6="-",NA(),CC6)</f>
        <v>47.36</v>
      </c>
      <c r="BZ12" s="48">
        <f t="shared" si="14"/>
        <v>49.94</v>
      </c>
      <c r="CA12" s="48">
        <f t="shared" si="14"/>
        <v>50.56</v>
      </c>
      <c r="CB12" s="48">
        <f t="shared" si="14"/>
        <v>49.4</v>
      </c>
      <c r="CH12" s="47" t="s">
        <v>24</v>
      </c>
      <c r="CI12" s="48">
        <f>IF(CM6="-",NA(),CM6)</f>
        <v>35.24</v>
      </c>
      <c r="CJ12" s="48">
        <f t="shared" ref="CJ12:CM12" si="15">IF(CN6="-",NA(),CN6)</f>
        <v>35.22</v>
      </c>
      <c r="CK12" s="48">
        <f t="shared" si="15"/>
        <v>34.92</v>
      </c>
      <c r="CL12" s="48">
        <f t="shared" si="15"/>
        <v>34.19</v>
      </c>
      <c r="CM12" s="48">
        <f t="shared" si="15"/>
        <v>36.65</v>
      </c>
      <c r="CS12" s="47" t="s">
        <v>24</v>
      </c>
      <c r="CT12" s="48">
        <f>IF(CX6="-",NA(),CX6)</f>
        <v>50.28</v>
      </c>
      <c r="CU12" s="48">
        <f t="shared" ref="CU12:CX12" si="16">IF(CY6="-",NA(),CY6)</f>
        <v>51.42</v>
      </c>
      <c r="CV12" s="48">
        <f t="shared" si="16"/>
        <v>50.9</v>
      </c>
      <c r="CW12" s="48">
        <f t="shared" si="16"/>
        <v>49.05</v>
      </c>
      <c r="CX12" s="48">
        <f t="shared" si="16"/>
        <v>50.94</v>
      </c>
      <c r="DD12" s="47" t="s">
        <v>24</v>
      </c>
      <c r="DE12" s="48">
        <f>IF(DI6="-",NA(),DI6)</f>
        <v>53.4</v>
      </c>
      <c r="DF12" s="48">
        <f t="shared" ref="DF12:DI12" si="17">IF(DJ6="-",NA(),DJ6)</f>
        <v>53.49</v>
      </c>
      <c r="DG12" s="48">
        <f t="shared" si="17"/>
        <v>54.3</v>
      </c>
      <c r="DH12" s="48">
        <f t="shared" si="17"/>
        <v>55.32</v>
      </c>
      <c r="DI12" s="48">
        <f t="shared" si="17"/>
        <v>55.08</v>
      </c>
      <c r="DO12" s="47" t="s">
        <v>24</v>
      </c>
      <c r="DP12" s="48">
        <f>IF(DT6="-",NA(),DT6)</f>
        <v>3.46</v>
      </c>
      <c r="DQ12" s="48">
        <f t="shared" ref="DQ12:DT12" si="18">IF(DU6="-",NA(),DU6)</f>
        <v>3.28</v>
      </c>
      <c r="DR12" s="48">
        <f t="shared" si="18"/>
        <v>4.66</v>
      </c>
      <c r="DS12" s="48">
        <f t="shared" si="18"/>
        <v>7.35</v>
      </c>
      <c r="DT12" s="48">
        <f t="shared" si="18"/>
        <v>7.6</v>
      </c>
      <c r="DZ12" s="47" t="s">
        <v>24</v>
      </c>
      <c r="EA12" s="48">
        <f>IF(EE6="-",NA(),EE6)</f>
        <v>0.13</v>
      </c>
      <c r="EB12" s="48">
        <f t="shared" ref="EB12:EE12" si="19">IF(EF6="-",NA(),EF6)</f>
        <v>0.02</v>
      </c>
      <c r="EC12" s="48">
        <f t="shared" si="19"/>
        <v>0.06</v>
      </c>
      <c r="ED12" s="48">
        <f t="shared" si="19"/>
        <v>0.09</v>
      </c>
      <c r="EE12" s="48">
        <f t="shared" si="19"/>
        <v>0.4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宮城県</cp:lastModifiedBy>
  <cp:lastPrinted>2023-01-24T07:14:40Z</cp:lastPrinted>
  <dcterms:created xsi:type="dcterms:W3CDTF">2022-12-01T02:33:50Z</dcterms:created>
  <dcterms:modified xsi:type="dcterms:W3CDTF">2023-02-14T07:08:21Z</dcterms:modified>
  <cp:category/>
</cp:coreProperties>
</file>