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4 富谷市★★\"/>
    </mc:Choice>
  </mc:AlternateContent>
  <workbookProtection workbookAlgorithmName="SHA-512" workbookHashValue="tqX3dX+ETWpEIqYgK6+ztLcOBi1JUDPCk2d7A1332ZWZwPsmHoGjHKI20U6oITEA7Hzi4PMC83eKdE+vh2H1iA==" workbookSaltValue="4ZyaFY8j4RQLuU45K8ZBW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<sst xmlns="http://schemas.openxmlformats.org/spreadsheetml/2006/main" count="299" uniqueCount="116">
  <si>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</si>
  <si>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</si>
  <si>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</si>
  <si>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</si>
  <si>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</si>
  <si>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</si>
  <si>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</si>
  <si>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</si>
  <si>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</si>
  <si>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</si>
  <si>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</si>
  <si>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</si>
  <si>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</si>
  <si>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</si>
  <si>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</si>
  <si>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</si>
  <si>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</si>
  <si>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</si>
  <si>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</si>
  <si>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</si>
  <si>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</si>
  <si>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</si>
  <si>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</si>
  <si>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</si>
  <si>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</si>
  <si>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</si>
  <si>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</si>
  <si>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</si>
  <si>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</si>
  <si>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</si>
  <si>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</si>
  <si>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</si>
  <si>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</si>
  <si>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</si>
  <si>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</si>
  <si>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</si>
  <si>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</si>
  <si>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</si>
  <si>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</si>
  <si>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</si>
  <si>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</si>
  <si>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</si>
  <si>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</si>
  <si>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</si>
  <si>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</si>
  <si>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</si>
  <si>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</si>
  <si>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</si>
  <si>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</si>
  <si>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</si>
  <si>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</si>
  <si>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</si>
  <si>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</si>
  <si>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</si>
  <si>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</si>
  <si>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</si>
  <si>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</si>
  <si>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</si>
  <si>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</si>
  <si>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</si>
  <si>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</si>
  <si>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</si>
  <si>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</si>
  <si>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</si>
  <si>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</si>
  <si>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</si>
  <si>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</si>
  <si>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</si>
  <si>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</si>
  <si>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</si>
  <si>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</si>
  <si>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</si>
  <si>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</si>
  <si>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</si>
  <si>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</si>
  <si>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</si>
  <si>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</si>
  <si>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</si>
  <si>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</si>
  <si>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</si>
  <si>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</si>
  <si>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</si>
  <si>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</si>
  <si>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</si>
  <si>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</si>
  <si>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</si>
  <si>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</si>
  <si>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</si>
  <si>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</si>
  <si>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</si>
  <si>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</si>
  <si>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</si>
  <si>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</si>
  <si>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</si>
  <si>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</si>
  <si>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</si>
  <si>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</si>
  <si>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</si>
  <si>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</si>
  <si>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</si>
  <si>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</si>
  <si>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</si>
  <si>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</si>
  <si>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</si>
  <si>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</si>
  <si>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</si>
  <si>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</si>
  <si>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</si>
  <si>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</si>
  <si>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</si>
  <si>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</si>
  <si>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</si>
  <si>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</si>
  <si>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①経常収支比率、⑤経費回収率、⑥汚水処理原価
　①及び⑤が100％を上回っているほか、⑥が類似団体と比較して低い数値となっていることから、比較的健全な経営状況であるといえる。
　この主な要因としては、全国的に人口が減少している中において本市は人口を維持しており、下水道使用料収入により汚水処理に係る費用を賄えていることが挙げられる。
　しかし、今後更新投資が増加する見込みであるため、長期的な更新計画に基づいた適正な経営に努める。
③流動比率
　流動比率が100％を下回っているものの、経常収支比率が100％を上回っていることから、年度中の経営に伴い発生した資金を充てることで賄うことができている。
　また、流動負債が100％を下回っている主な要因として、企業債償還金の支払額が大きいことが挙げられるが、当該支払額は既にピークを過ぎ、年々減少していることから、今後流動比率の改善が見込まれる。
⑦施設利用率
　本市では、市全域が吉田川流域に含まれており、終末処理場を保有していない。
⑧水洗化率
　早くから水洗化を進め、汚水事業の整備が完了したことから、類似団体と比較した際に高い水準となっている。</t>
    <phoneticPr fontId="4"/>
  </si>
  <si>
    <t>　現在は耐用年数を超えている管渠はないものの、本市で最も古い管渠は45年以上経過しており、今後数年でこのような老朽管が増加することが想定される。そのため、これらの改築更新に係る費用の増加が懸念されている。
　このことから、定期的な点検・清掃及びストックマネジメント計画に基づいた老朽化した施設の長寿命化対策及び更新工事を実施し、継続的に施設の適正化を行っていく予定である。</t>
    <phoneticPr fontId="4"/>
  </si>
  <si>
    <t>　支出の全体に占める割合の大きい企業債償還金が減少傾向にあるものの、今後管渠やポンプ場の老朽化に伴う改築更新費用及び流域下水道維持管理負担金の単価改定に伴う費用の増加が見込まれる。
　本市においては、令和２年度からストックマネジメント計画の対象範囲を汚水中継ポンプ場を含んだ下水道施設へと拡大したほか、令和３年度から新たに経営戦略を策定したことから、これらの計画に基づき、計画的かつ効率的なコスト削減や老朽化対策により一層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</si>
</sst>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0.06</c:v>
                </c:pt>
                <c:pt idx="4" formatCode="#,##0.00;&quot;△&quot;#,##0.00">
                  <c:v>0</c:v>
                </c:pt>
              </c:numCache>
            </c:numRef>
          </c:val>
          <c:extLst>
            <c:ext xmlns:c16="http://schemas.microsoft.com/office/drawing/2014/chart" uri="{C3380CC4-5D6E-409C-BE32-E72D297353CC}">
              <c16:uniqueId val="{00000000-B1FB-4562-83B7-D62653261D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B1FB-4562-83B7-D62653261D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80-406D-BE81-FC363F51BB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D80-406D-BE81-FC363F51BB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99.84</c:v>
                </c:pt>
                <c:pt idx="4">
                  <c:v>99.86</c:v>
                </c:pt>
              </c:numCache>
            </c:numRef>
          </c:val>
          <c:extLst>
            <c:ext xmlns:c16="http://schemas.microsoft.com/office/drawing/2014/chart" uri="{C3380CC4-5D6E-409C-BE32-E72D297353CC}">
              <c16:uniqueId val="{00000000-F376-420F-B398-6675B77655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F376-420F-B398-6675B77655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109.31</c:v>
                </c:pt>
                <c:pt idx="4">
                  <c:v>108.86</c:v>
                </c:pt>
              </c:numCache>
            </c:numRef>
          </c:val>
          <c:extLst>
            <c:ext xmlns:c16="http://schemas.microsoft.com/office/drawing/2014/chart" uri="{C3380CC4-5D6E-409C-BE32-E72D297353CC}">
              <c16:uniqueId val="{00000000-90D4-4BBC-94E5-BCCB19697A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90D4-4BBC-94E5-BCCB19697A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4.2300000000000004</c:v>
                </c:pt>
                <c:pt idx="4">
                  <c:v>8.42</c:v>
                </c:pt>
              </c:numCache>
            </c:numRef>
          </c:val>
          <c:extLst>
            <c:ext xmlns:c16="http://schemas.microsoft.com/office/drawing/2014/chart" uri="{C3380CC4-5D6E-409C-BE32-E72D297353CC}">
              <c16:uniqueId val="{00000000-2E40-4EA8-A9F1-78EDD2C935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2E40-4EA8-A9F1-78EDD2C935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43-4851-A7C5-441DF8C9AC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8043-4851-A7C5-441DF8C9AC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78-4C60-8018-B1D1E71EAC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B578-4C60-8018-B1D1E71EAC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47.31</c:v>
                </c:pt>
                <c:pt idx="4">
                  <c:v>75.959999999999994</c:v>
                </c:pt>
              </c:numCache>
            </c:numRef>
          </c:val>
          <c:extLst>
            <c:ext xmlns:c16="http://schemas.microsoft.com/office/drawing/2014/chart" uri="{C3380CC4-5D6E-409C-BE32-E72D297353CC}">
              <c16:uniqueId val="{00000000-FF72-4556-99A0-7E2D6B0790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F72-4556-99A0-7E2D6B0790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188.68</c:v>
                </c:pt>
                <c:pt idx="4">
                  <c:v>155.84</c:v>
                </c:pt>
              </c:numCache>
            </c:numRef>
          </c:val>
          <c:extLst>
            <c:ext xmlns:c16="http://schemas.microsoft.com/office/drawing/2014/chart" uri="{C3380CC4-5D6E-409C-BE32-E72D297353CC}">
              <c16:uniqueId val="{00000000-EB60-4913-825E-2C364A1E0A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EB60-4913-825E-2C364A1E0A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106.14</c:v>
                </c:pt>
                <c:pt idx="4">
                  <c:v>112.83</c:v>
                </c:pt>
              </c:numCache>
            </c:numRef>
          </c:val>
          <c:extLst>
            <c:ext xmlns:c16="http://schemas.microsoft.com/office/drawing/2014/chart" uri="{C3380CC4-5D6E-409C-BE32-E72D297353CC}">
              <c16:uniqueId val="{00000000-F667-492F-B6B4-7D06FEE1F0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F667-492F-B6B4-7D06FEE1F0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105.32</c:v>
                </c:pt>
                <c:pt idx="4">
                  <c:v>106.49</c:v>
                </c:pt>
              </c:numCache>
            </c:numRef>
          </c:val>
          <c:extLst>
            <c:ext xmlns:c16="http://schemas.microsoft.com/office/drawing/2014/chart" uri="{C3380CC4-5D6E-409C-BE32-E72D297353CC}">
              <c16:uniqueId val="{00000000-11DD-4308-91E7-78B568B29E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11DD-4308-91E7-78B568B29E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富谷市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52494</v>
      </c>
      <c r="AM8" s="46"/>
      <c r="AN8" s="46"/>
      <c r="AO8" s="46"/>
      <c r="AP8" s="46"/>
      <c r="AQ8" s="46"/>
      <c r="AR8" s="46"/>
      <c r="AS8" s="46"/>
      <c r="AT8" s="45">
        <f>データ!T6</f>
        <v>49.18</v>
      </c>
      <c r="AU8" s="45"/>
      <c r="AV8" s="45"/>
      <c r="AW8" s="45"/>
      <c r="AX8" s="45"/>
      <c r="AY8" s="45"/>
      <c r="AZ8" s="45"/>
      <c r="BA8" s="45"/>
      <c r="BB8" s="45">
        <f>データ!U6</f>
        <v>1067.3900000000001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91.36</v>
      </c>
      <c r="J10" s="45"/>
      <c r="K10" s="45"/>
      <c r="L10" s="45"/>
      <c r="M10" s="45"/>
      <c r="N10" s="45"/>
      <c r="O10" s="45"/>
      <c r="P10" s="45">
        <f>データ!P6</f>
        <v>96.88</v>
      </c>
      <c r="Q10" s="45"/>
      <c r="R10" s="45"/>
      <c r="S10" s="45"/>
      <c r="T10" s="45"/>
      <c r="U10" s="45"/>
      <c r="V10" s="45"/>
      <c r="W10" s="45">
        <f>データ!Q6</f>
        <v>82.65</v>
      </c>
      <c r="X10" s="45"/>
      <c r="Y10" s="45"/>
      <c r="Z10" s="45"/>
      <c r="AA10" s="45"/>
      <c r="AB10" s="45"/>
      <c r="AC10" s="45"/>
      <c r="AD10" s="46">
        <f>データ!R6</f>
        <v>2420</v>
      </c>
      <c r="AE10" s="46"/>
      <c r="AF10" s="46"/>
      <c r="AG10" s="46"/>
      <c r="AH10" s="46"/>
      <c r="AI10" s="46"/>
      <c r="AJ10" s="46"/>
      <c r="AK10" s="2"/>
      <c r="AL10" s="46">
        <f>データ!V6</f>
        <v>50742</v>
      </c>
      <c r="AM10" s="46"/>
      <c r="AN10" s="46"/>
      <c r="AO10" s="46"/>
      <c r="AP10" s="46"/>
      <c r="AQ10" s="46"/>
      <c r="AR10" s="46"/>
      <c r="AS10" s="46"/>
      <c r="AT10" s="45">
        <f>データ!W6</f>
        <v>11.52</v>
      </c>
      <c r="AU10" s="45"/>
      <c r="AV10" s="45"/>
      <c r="AW10" s="45"/>
      <c r="AX10" s="45"/>
      <c r="AY10" s="45"/>
      <c r="AZ10" s="45"/>
      <c r="BA10" s="45"/>
      <c r="BB10" s="45">
        <f>データ!X6</f>
        <v>4404.6899999999996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zGR9mBhQs2dY3anZmo4gWexkPr5vpWFi6sdGp5EWS0O74XYWY/IviAip8y+2vOlV5O5TtRzTTpGr+L6acB0Zw==" saltValue="+MxN935yXUg6T7fqg4/Q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42161</v>
      </c>
      <c r="D6" s="19">
        <f t="shared" si="3"/>
        <v>46</v>
      </c>
      <c r="E6" s="19">
        <f t="shared" si="3"/>
        <v>17</v>
      </c>
      <c r="F6" s="19">
        <f t="shared" si="3"/>
        <v>1</v>
      </c>
      <c r="G6" s="19">
        <f t="shared" si="3"/>
        <v>0</v>
      </c>
      <c r="H6" s="19" t="str">
        <f t="shared" si="3"/>
        <v>宮城県　富谷市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91.36</v>
      </c>
      <c r="P6" s="20">
        <f t="shared" si="3"/>
        <v>96.88</v>
      </c>
      <c r="Q6" s="20">
        <f t="shared" si="3"/>
        <v>82.65</v>
      </c>
      <c r="R6" s="20">
        <f t="shared" si="3"/>
        <v>2420</v>
      </c>
      <c r="S6" s="20">
        <f t="shared" si="3"/>
        <v>52494</v>
      </c>
      <c r="T6" s="20">
        <f t="shared" si="3"/>
        <v>49.18</v>
      </c>
      <c r="U6" s="20">
        <f t="shared" si="3"/>
        <v>1067.3900000000001</v>
      </c>
      <c r="V6" s="20">
        <f t="shared" si="3"/>
        <v>50742</v>
      </c>
      <c r="W6" s="20">
        <f t="shared" si="3"/>
        <v>11.52</v>
      </c>
      <c r="X6" s="20">
        <f t="shared" si="3"/>
        <v>4404.6899999999996</v>
      </c>
      <c r="Y6" s="21" t="str">
        <f>IF(Y7="",NA(),Y7)</f>
        <v>-</v>
      </c>
      <c r="Z6" s="21" t="str">
        <f t="shared" ref="Z6:AH6" si="4">IF(Z7="",NA(),Z7)</f>
        <v>-</v>
      </c>
      <c r="AA6" s="21" t="str">
        <f t="shared" si="4"/>
        <v>-</v>
      </c>
      <c r="AB6" s="21">
        <f t="shared" si="4"/>
        <v>109.31</v>
      </c>
      <c r="AC6" s="21">
        <f t="shared" si="4"/>
        <v>108.86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47.31</v>
      </c>
      <c r="AY6" s="21">
        <f t="shared" si="6"/>
        <v>75.959999999999994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188.68</v>
      </c>
      <c r="BJ6" s="21">
        <f t="shared" si="7"/>
        <v>155.84</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106.14</v>
      </c>
      <c r="BU6" s="21">
        <f t="shared" si="8"/>
        <v>112.83</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105.32</v>
      </c>
      <c r="CF6" s="21">
        <f t="shared" si="9"/>
        <v>106.49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99.84</v>
      </c>
      <c r="DB6" s="21">
        <f t="shared" si="11"/>
        <v>99.86</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4.2300000000000004</v>
      </c>
      <c r="DM6" s="21">
        <f t="shared" si="12"/>
        <v>8.42</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0.06</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42161</v>
      </c>
      <c r="D7" s="23">
        <v>46</v>
      </c>
      <c r="E7" s="23">
        <v>17</v>
      </c>
      <c r="F7" s="23">
        <v>1</v>
      </c>
      <c r="G7" s="23">
        <v>0</v>
      </c>
      <c r="H7" s="23" t="s">
        <v>96</v>
      </c>
      <c r="I7" s="23" t="s">
        <v>97</v>
      </c>
      <c r="J7" s="23" t="s">
        <v>98</v>
      </c>
      <c r="K7" s="23" t="s">
        <v>99</v>
      </c>
      <c r="L7" s="23" t="s">
        <v>100</v>
      </c>
      <c r="M7" s="23" t="s">
        <v>101</v>
      </c>
      <c r="N7" s="24" t="s">
        <v>102</v>
      </c>
      <c r="O7" s="24">
        <v>91.36</v>
      </c>
      <c r="P7" s="24">
        <v>96.88</v>
      </c>
      <c r="Q7" s="24">
        <v>82.65</v>
      </c>
      <c r="R7" s="24">
        <v>2420</v>
      </c>
      <c r="S7" s="24">
        <v>52494</v>
      </c>
      <c r="T7" s="24">
        <v>49.18</v>
      </c>
      <c r="U7" s="24">
        <v>1067.3900000000001</v>
      </c>
      <c r="V7" s="24">
        <v>50742</v>
      </c>
      <c r="W7" s="24">
        <v>11.52</v>
      </c>
      <c r="X7" s="24">
        <v>4404.6899999999996</v>
      </c>
      <c r="Y7" s="24" t="s">
        <v>102</v>
      </c>
      <c r="Z7" s="24" t="s">
        <v>102</v>
      </c>
      <c r="AA7" s="24" t="s">
        <v>102</v>
      </c>
      <c r="AB7" s="24">
        <v>109.31</v>
      </c>
      <c r="AC7" s="24">
        <v>108.86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47.31</v>
      </c>
      <c r="AY7" s="24">
        <v>75.959999999999994</v>
      </c>
      <c r="AZ7" s="24" t="s">
        <v>102</v>
      </c>
      <c r="BA7" s="24" t="s">
        <v>102</v>
      </c>
      <c r="BB7" s="24" t="s">
        <v>102</v>
      </c>
      <c r="BC7" s="24">
        <v>67.930000000000007</v>
      </c>
      <c r="BD7" s="24">
        <v>68.53</v>
      </c>
      <c r="BE7" s="24">
        <v>71.39</v>
      </c>
      <c r="BF7" s="24" t="s">
        <v>102</v>
      </c>
      <c r="BG7" s="24" t="s">
        <v>102</v>
      </c>
      <c r="BH7" s="24" t="s">
        <v>102</v>
      </c>
      <c r="BI7" s="24">
        <v>188.68</v>
      </c>
      <c r="BJ7" s="24">
        <v>155.84</v>
      </c>
      <c r="BK7" s="24" t="s">
        <v>102</v>
      </c>
      <c r="BL7" s="24" t="s">
        <v>102</v>
      </c>
      <c r="BM7" s="24" t="s">
        <v>102</v>
      </c>
      <c r="BN7" s="24">
        <v>857.88</v>
      </c>
      <c r="BO7" s="24">
        <v>825.1</v>
      </c>
      <c r="BP7" s="24">
        <v>669.11</v>
      </c>
      <c r="BQ7" s="24" t="s">
        <v>102</v>
      </c>
      <c r="BR7" s="24" t="s">
        <v>102</v>
      </c>
      <c r="BS7" s="24" t="s">
        <v>102</v>
      </c>
      <c r="BT7" s="24">
        <v>106.14</v>
      </c>
      <c r="BU7" s="24">
        <v>112.83</v>
      </c>
      <c r="BV7" s="24" t="s">
        <v>102</v>
      </c>
      <c r="BW7" s="24" t="s">
        <v>102</v>
      </c>
      <c r="BX7" s="24" t="s">
        <v>102</v>
      </c>
      <c r="BY7" s="24">
        <v>94.97</v>
      </c>
      <c r="BZ7" s="24">
        <v>97.07</v>
      </c>
      <c r="CA7" s="24">
        <v>99.73</v>
      </c>
      <c r="CB7" s="24" t="s">
        <v>102</v>
      </c>
      <c r="CC7" s="24" t="s">
        <v>102</v>
      </c>
      <c r="CD7" s="24" t="s">
        <v>102</v>
      </c>
      <c r="CE7" s="24">
        <v>105.32</v>
      </c>
      <c r="CF7" s="24">
        <v>106.49</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99.84</v>
      </c>
      <c r="DB7" s="24">
        <v>99.86</v>
      </c>
      <c r="DC7" s="24" t="s">
        <v>102</v>
      </c>
      <c r="DD7" s="24" t="s">
        <v>102</v>
      </c>
      <c r="DE7" s="24" t="s">
        <v>102</v>
      </c>
      <c r="DF7" s="24">
        <v>92.72</v>
      </c>
      <c r="DG7" s="24">
        <v>92.88</v>
      </c>
      <c r="DH7" s="24">
        <v>95.72</v>
      </c>
      <c r="DI7" s="24" t="s">
        <v>102</v>
      </c>
      <c r="DJ7" s="24" t="s">
        <v>102</v>
      </c>
      <c r="DK7" s="24" t="s">
        <v>102</v>
      </c>
      <c r="DL7" s="24">
        <v>4.2300000000000004</v>
      </c>
      <c r="DM7" s="24">
        <v>8.42</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0.06</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2023-01-31T01:39:35Z</cp:lastPrinted>
  <dcterms:created xsi:type="dcterms:W3CDTF">2023-01-12T23:26:41Z</dcterms:created>
  <dcterms:modified xsi:type="dcterms:W3CDTF">2023-02-09T01:12:11Z</dcterms:modified>
  <cp:category/>
</cp:coreProperties>
</file>